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922149d67a489d/Documentos/Tesis/PAPERS/19. Ferrón et al. 2020 Current Biology/Current Biology/R1/Submision/Supplementary material/"/>
    </mc:Choice>
  </mc:AlternateContent>
  <xr:revisionPtr revIDLastSave="28" documentId="13_ncr:1_{391111F2-3C34-484E-934C-71BCBF5871E8}" xr6:coauthVersionLast="45" xr6:coauthVersionMax="45" xr10:uidLastSave="{2AD96345-AA35-4159-9FEE-C3FED4D60DF0}"/>
  <bookViews>
    <workbookView xWindow="28680" yWindow="-120" windowWidth="29040" windowHeight="15840" xr2:uid="{00000000-000D-0000-FFFF-FFFF00000000}"/>
  </bookViews>
  <sheets>
    <sheet name="Table S1" sheetId="2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5" i="24" l="1"/>
  <c r="N209" i="24" l="1"/>
  <c r="N210" i="24"/>
  <c r="N211" i="24"/>
  <c r="N212" i="24"/>
  <c r="N213" i="24"/>
  <c r="N214" i="24"/>
  <c r="N215" i="24"/>
  <c r="N216" i="24"/>
  <c r="N217" i="24"/>
  <c r="N218" i="24"/>
  <c r="N219" i="24"/>
  <c r="N220" i="24"/>
  <c r="N221" i="24"/>
  <c r="N222" i="24"/>
  <c r="N223" i="24"/>
  <c r="N224" i="24"/>
  <c r="N225" i="24"/>
  <c r="N226" i="24"/>
  <c r="N227" i="24"/>
  <c r="N228" i="24"/>
  <c r="N229" i="24"/>
  <c r="N230" i="24"/>
  <c r="N231" i="24"/>
  <c r="N232" i="24"/>
  <c r="N233" i="24"/>
  <c r="N234" i="24"/>
  <c r="N208" i="24"/>
  <c r="N180" i="24"/>
  <c r="N181" i="24"/>
  <c r="N182" i="24"/>
  <c r="N183" i="24"/>
  <c r="N184" i="24"/>
  <c r="N185" i="24"/>
  <c r="N186" i="24"/>
  <c r="N187" i="24"/>
  <c r="N188" i="24"/>
  <c r="N189" i="24"/>
  <c r="N190" i="24"/>
  <c r="N191" i="24"/>
  <c r="N192" i="24"/>
  <c r="N193" i="24"/>
  <c r="N194" i="24"/>
  <c r="N195" i="24"/>
  <c r="N196" i="24"/>
  <c r="N197" i="24"/>
  <c r="N198" i="24"/>
  <c r="N199" i="24"/>
  <c r="N200" i="24"/>
  <c r="N201" i="24"/>
  <c r="N202" i="24"/>
  <c r="N203" i="24"/>
  <c r="N204" i="24"/>
  <c r="N205" i="24"/>
  <c r="N179" i="24"/>
  <c r="N151" i="24"/>
  <c r="N152" i="24"/>
  <c r="N153" i="24"/>
  <c r="N154" i="24"/>
  <c r="N155" i="24"/>
  <c r="N156" i="24"/>
  <c r="N157" i="24"/>
  <c r="N158" i="24"/>
  <c r="N159" i="24"/>
  <c r="N160" i="24"/>
  <c r="N161" i="24"/>
  <c r="N162" i="24"/>
  <c r="N163" i="24"/>
  <c r="N164" i="24"/>
  <c r="N165" i="24"/>
  <c r="N166" i="24"/>
  <c r="N167" i="24"/>
  <c r="N168" i="24"/>
  <c r="N169" i="24"/>
  <c r="N170" i="24"/>
  <c r="N171" i="24"/>
  <c r="N172" i="24"/>
  <c r="N173" i="24"/>
  <c r="N174" i="24"/>
  <c r="N175" i="24"/>
  <c r="N176" i="24"/>
  <c r="N150" i="24"/>
  <c r="N122" i="24"/>
  <c r="N123" i="24"/>
  <c r="N124" i="24"/>
  <c r="N125" i="24"/>
  <c r="N126" i="24"/>
  <c r="N127" i="24"/>
  <c r="N128" i="24"/>
  <c r="N129" i="24"/>
  <c r="N130" i="24"/>
  <c r="N131" i="24"/>
  <c r="N132" i="24"/>
  <c r="N133" i="24"/>
  <c r="N134" i="24"/>
  <c r="N135" i="24"/>
  <c r="N136" i="24"/>
  <c r="N137" i="24"/>
  <c r="N138" i="24"/>
  <c r="N139" i="24"/>
  <c r="N140" i="24"/>
  <c r="N141" i="24"/>
  <c r="N142" i="24"/>
  <c r="N143" i="24"/>
  <c r="N144" i="24"/>
  <c r="N145" i="24"/>
  <c r="N146" i="24"/>
  <c r="N147" i="24"/>
  <c r="N121" i="24"/>
  <c r="N93" i="24"/>
  <c r="N94" i="24"/>
  <c r="N95" i="24"/>
  <c r="N96" i="24"/>
  <c r="N97" i="24"/>
  <c r="N98" i="24"/>
  <c r="N99" i="24"/>
  <c r="N100" i="24"/>
  <c r="N101" i="24"/>
  <c r="N102" i="24"/>
  <c r="N103" i="24"/>
  <c r="N104" i="24"/>
  <c r="N105" i="24"/>
  <c r="N106" i="24"/>
  <c r="N107" i="24"/>
  <c r="N108" i="24"/>
  <c r="N109" i="24"/>
  <c r="N110" i="24"/>
  <c r="N111" i="24"/>
  <c r="N112" i="24"/>
  <c r="N113" i="24"/>
  <c r="N114" i="24"/>
  <c r="N115" i="24"/>
  <c r="N116" i="24"/>
  <c r="N117" i="24"/>
  <c r="N118" i="24"/>
  <c r="N92" i="24"/>
  <c r="N64" i="24"/>
  <c r="N65" i="24"/>
  <c r="N66" i="24"/>
  <c r="N67" i="24"/>
  <c r="N68" i="24"/>
  <c r="N69" i="24"/>
  <c r="N70" i="24"/>
  <c r="N71" i="24"/>
  <c r="N72" i="24"/>
  <c r="N73" i="24"/>
  <c r="N74" i="24"/>
  <c r="N75" i="24"/>
  <c r="N76" i="24"/>
  <c r="N77" i="24"/>
  <c r="N78" i="24"/>
  <c r="N79" i="24"/>
  <c r="N80" i="24"/>
  <c r="N81" i="24"/>
  <c r="N82" i="24"/>
  <c r="N83" i="24"/>
  <c r="N84" i="24"/>
  <c r="N85" i="24"/>
  <c r="N86" i="24"/>
  <c r="N87" i="24"/>
  <c r="N88" i="24"/>
  <c r="N89" i="24"/>
  <c r="N63" i="24"/>
  <c r="N35" i="24"/>
  <c r="N36" i="24"/>
  <c r="N37" i="24"/>
  <c r="N38" i="24"/>
  <c r="N39" i="24"/>
  <c r="N40" i="24"/>
  <c r="N41" i="24"/>
  <c r="N42" i="24"/>
  <c r="N43" i="24"/>
  <c r="N44" i="24"/>
  <c r="N45" i="24"/>
  <c r="N46" i="24"/>
  <c r="N47" i="24"/>
  <c r="N48" i="24"/>
  <c r="N49" i="24"/>
  <c r="N50" i="24"/>
  <c r="N51" i="24"/>
  <c r="N52" i="24"/>
  <c r="N53" i="24"/>
  <c r="N54" i="24"/>
  <c r="N55" i="24"/>
  <c r="N56" i="24"/>
  <c r="N57" i="24"/>
  <c r="N58" i="24"/>
  <c r="N59" i="24"/>
  <c r="N60" i="24"/>
  <c r="N34" i="24"/>
  <c r="N6" i="24"/>
  <c r="N7" i="24"/>
  <c r="N8" i="24"/>
  <c r="N9" i="24"/>
  <c r="N10" i="24"/>
  <c r="N11" i="24"/>
  <c r="N12" i="24"/>
  <c r="N13" i="24"/>
  <c r="N14" i="24"/>
  <c r="N15" i="24"/>
  <c r="N16" i="24"/>
  <c r="N17" i="24"/>
  <c r="N18" i="24"/>
  <c r="N19" i="24"/>
  <c r="N20" i="24"/>
  <c r="N21" i="24"/>
  <c r="N22" i="24"/>
  <c r="N23" i="24"/>
  <c r="N24" i="24"/>
  <c r="N25" i="24"/>
  <c r="N26" i="24"/>
  <c r="N27" i="24"/>
  <c r="N28" i="24"/>
  <c r="N29" i="24"/>
  <c r="N30" i="24"/>
  <c r="N31" i="24"/>
  <c r="G5" i="24" l="1"/>
  <c r="J5" i="24" l="1"/>
  <c r="L147" i="24" l="1"/>
  <c r="J147" i="24"/>
  <c r="G147" i="24"/>
  <c r="L146" i="24"/>
  <c r="J146" i="24"/>
  <c r="G146" i="24"/>
  <c r="L145" i="24"/>
  <c r="J145" i="24"/>
  <c r="G145" i="24"/>
  <c r="L144" i="24"/>
  <c r="J144" i="24"/>
  <c r="G144" i="24"/>
  <c r="L143" i="24"/>
  <c r="J143" i="24"/>
  <c r="G143" i="24"/>
  <c r="L142" i="24"/>
  <c r="J142" i="24"/>
  <c r="G142" i="24"/>
  <c r="L141" i="24"/>
  <c r="J141" i="24"/>
  <c r="G141" i="24"/>
  <c r="L140" i="24"/>
  <c r="J140" i="24"/>
  <c r="G140" i="24"/>
  <c r="L139" i="24"/>
  <c r="J139" i="24"/>
  <c r="G139" i="24"/>
  <c r="L138" i="24"/>
  <c r="J138" i="24"/>
  <c r="G138" i="24"/>
  <c r="L137" i="24"/>
  <c r="J137" i="24"/>
  <c r="G137" i="24"/>
  <c r="L136" i="24"/>
  <c r="J136" i="24"/>
  <c r="G136" i="24"/>
  <c r="L135" i="24"/>
  <c r="J135" i="24"/>
  <c r="G135" i="24"/>
  <c r="L134" i="24"/>
  <c r="J134" i="24"/>
  <c r="G134" i="24"/>
  <c r="L133" i="24"/>
  <c r="J133" i="24"/>
  <c r="G133" i="24"/>
  <c r="L132" i="24"/>
  <c r="J132" i="24"/>
  <c r="G132" i="24"/>
  <c r="L131" i="24"/>
  <c r="J131" i="24"/>
  <c r="G131" i="24"/>
  <c r="L130" i="24"/>
  <c r="J130" i="24"/>
  <c r="G130" i="24"/>
  <c r="L129" i="24"/>
  <c r="J129" i="24"/>
  <c r="G129" i="24"/>
  <c r="G6" i="24" l="1"/>
  <c r="J87" i="24" l="1"/>
  <c r="J88" i="24"/>
  <c r="J89" i="24"/>
  <c r="L89" i="24"/>
  <c r="M89" i="24" s="1"/>
  <c r="L88" i="24"/>
  <c r="L87" i="24"/>
  <c r="M87" i="24" s="1"/>
  <c r="L81" i="24"/>
  <c r="L82" i="24"/>
  <c r="L83" i="24"/>
  <c r="L84" i="24"/>
  <c r="L85" i="24"/>
  <c r="L86" i="24"/>
  <c r="M146" i="24"/>
  <c r="M142" i="24"/>
  <c r="M138" i="24"/>
  <c r="M134" i="24"/>
  <c r="M130" i="24"/>
  <c r="L128" i="24"/>
  <c r="J128" i="24"/>
  <c r="G128" i="24"/>
  <c r="L127" i="24"/>
  <c r="J127" i="24"/>
  <c r="G127" i="24"/>
  <c r="L126" i="24"/>
  <c r="M126" i="24" s="1"/>
  <c r="J126" i="24"/>
  <c r="G126" i="24"/>
  <c r="L125" i="24"/>
  <c r="J125" i="24"/>
  <c r="G125" i="24"/>
  <c r="L124" i="24"/>
  <c r="J124" i="24"/>
  <c r="G124" i="24"/>
  <c r="L123" i="24"/>
  <c r="J123" i="24"/>
  <c r="G123" i="24"/>
  <c r="L122" i="24"/>
  <c r="M122" i="24" s="1"/>
  <c r="J122" i="24"/>
  <c r="G122" i="24"/>
  <c r="L121" i="24"/>
  <c r="J121" i="24"/>
  <c r="G121" i="24"/>
  <c r="L234" i="24"/>
  <c r="J234" i="24"/>
  <c r="G234" i="24"/>
  <c r="L233" i="24"/>
  <c r="J233" i="24"/>
  <c r="G233" i="24"/>
  <c r="L232" i="24"/>
  <c r="M232" i="24" s="1"/>
  <c r="J232" i="24"/>
  <c r="G232" i="24"/>
  <c r="L231" i="24"/>
  <c r="J231" i="24"/>
  <c r="G231" i="24"/>
  <c r="L230" i="24"/>
  <c r="J230" i="24"/>
  <c r="G230" i="24"/>
  <c r="L229" i="24"/>
  <c r="J229" i="24"/>
  <c r="G229" i="24"/>
  <c r="L228" i="24"/>
  <c r="M228" i="24" s="1"/>
  <c r="J228" i="24"/>
  <c r="G228" i="24"/>
  <c r="L227" i="24"/>
  <c r="J227" i="24"/>
  <c r="G227" i="24"/>
  <c r="L226" i="24"/>
  <c r="J226" i="24"/>
  <c r="G226" i="24"/>
  <c r="L225" i="24"/>
  <c r="J225" i="24"/>
  <c r="G225" i="24"/>
  <c r="L224" i="24"/>
  <c r="M224" i="24" s="1"/>
  <c r="J224" i="24"/>
  <c r="G224" i="24"/>
  <c r="L223" i="24"/>
  <c r="J223" i="24"/>
  <c r="G223" i="24"/>
  <c r="L222" i="24"/>
  <c r="J222" i="24"/>
  <c r="G222" i="24"/>
  <c r="L221" i="24"/>
  <c r="J221" i="24"/>
  <c r="G221" i="24"/>
  <c r="L220" i="24"/>
  <c r="M220" i="24" s="1"/>
  <c r="J220" i="24"/>
  <c r="G220" i="24"/>
  <c r="L219" i="24"/>
  <c r="J219" i="24"/>
  <c r="G219" i="24"/>
  <c r="L218" i="24"/>
  <c r="J218" i="24"/>
  <c r="G218" i="24"/>
  <c r="L217" i="24"/>
  <c r="J217" i="24"/>
  <c r="G217" i="24"/>
  <c r="L216" i="24"/>
  <c r="M216" i="24" s="1"/>
  <c r="J216" i="24"/>
  <c r="G216" i="24"/>
  <c r="L215" i="24"/>
  <c r="J215" i="24"/>
  <c r="G215" i="24"/>
  <c r="L214" i="24"/>
  <c r="J214" i="24"/>
  <c r="G214" i="24"/>
  <c r="L213" i="24"/>
  <c r="J213" i="24"/>
  <c r="G213" i="24"/>
  <c r="L212" i="24"/>
  <c r="M212" i="24" s="1"/>
  <c r="J212" i="24"/>
  <c r="G212" i="24"/>
  <c r="L211" i="24"/>
  <c r="J211" i="24"/>
  <c r="G211" i="24"/>
  <c r="L210" i="24"/>
  <c r="J210" i="24"/>
  <c r="G210" i="24"/>
  <c r="L209" i="24"/>
  <c r="J209" i="24"/>
  <c r="G209" i="24"/>
  <c r="L208" i="24"/>
  <c r="M208" i="24" s="1"/>
  <c r="J208" i="24"/>
  <c r="G208" i="24"/>
  <c r="L186" i="24"/>
  <c r="L203" i="24"/>
  <c r="L205" i="24"/>
  <c r="J205" i="24"/>
  <c r="G205" i="24"/>
  <c r="L204" i="24"/>
  <c r="J204" i="24"/>
  <c r="G204" i="24"/>
  <c r="J203" i="24"/>
  <c r="G203" i="24"/>
  <c r="L202" i="24"/>
  <c r="M202" i="24" s="1"/>
  <c r="J202" i="24"/>
  <c r="G202" i="24"/>
  <c r="L201" i="24"/>
  <c r="J201" i="24"/>
  <c r="G201" i="24"/>
  <c r="L200" i="24"/>
  <c r="J200" i="24"/>
  <c r="G200" i="24"/>
  <c r="L199" i="24"/>
  <c r="J199" i="24"/>
  <c r="G199" i="24"/>
  <c r="L198" i="24"/>
  <c r="M198" i="24" s="1"/>
  <c r="J198" i="24"/>
  <c r="G198" i="24"/>
  <c r="L197" i="24"/>
  <c r="J197" i="24"/>
  <c r="G197" i="24"/>
  <c r="L196" i="24"/>
  <c r="J196" i="24"/>
  <c r="G196" i="24"/>
  <c r="L195" i="24"/>
  <c r="J195" i="24"/>
  <c r="G195" i="24"/>
  <c r="L194" i="24"/>
  <c r="M194" i="24" s="1"/>
  <c r="J194" i="24"/>
  <c r="G194" i="24"/>
  <c r="L193" i="24"/>
  <c r="J193" i="24"/>
  <c r="G193" i="24"/>
  <c r="L192" i="24"/>
  <c r="J192" i="24"/>
  <c r="G192" i="24"/>
  <c r="L191" i="24"/>
  <c r="J191" i="24"/>
  <c r="G191" i="24"/>
  <c r="L190" i="24"/>
  <c r="M190" i="24" s="1"/>
  <c r="J190" i="24"/>
  <c r="G190" i="24"/>
  <c r="L189" i="24"/>
  <c r="J189" i="24"/>
  <c r="G189" i="24"/>
  <c r="L188" i="24"/>
  <c r="J188" i="24"/>
  <c r="G188" i="24"/>
  <c r="L187" i="24"/>
  <c r="J187" i="24"/>
  <c r="G187" i="24"/>
  <c r="J186" i="24"/>
  <c r="G186" i="24"/>
  <c r="L185" i="24"/>
  <c r="J185" i="24"/>
  <c r="G185" i="24"/>
  <c r="L184" i="24"/>
  <c r="J184" i="24"/>
  <c r="G184" i="24"/>
  <c r="L183" i="24"/>
  <c r="J183" i="24"/>
  <c r="G183" i="24"/>
  <c r="L182" i="24"/>
  <c r="M182" i="24" s="1"/>
  <c r="J182" i="24"/>
  <c r="G182" i="24"/>
  <c r="L181" i="24"/>
  <c r="J181" i="24"/>
  <c r="G181" i="24"/>
  <c r="L180" i="24"/>
  <c r="J180" i="24"/>
  <c r="G180" i="24"/>
  <c r="L179" i="24"/>
  <c r="J179" i="24"/>
  <c r="G179" i="24"/>
  <c r="L176" i="24"/>
  <c r="M176" i="24" s="1"/>
  <c r="J176" i="24"/>
  <c r="G176" i="24"/>
  <c r="L175" i="24"/>
  <c r="J175" i="24"/>
  <c r="G175" i="24"/>
  <c r="L174" i="24"/>
  <c r="J174" i="24"/>
  <c r="G174" i="24"/>
  <c r="L173" i="24"/>
  <c r="J173" i="24"/>
  <c r="G173" i="24"/>
  <c r="L172" i="24"/>
  <c r="M172" i="24" s="1"/>
  <c r="J172" i="24"/>
  <c r="G172" i="24"/>
  <c r="L171" i="24"/>
  <c r="J171" i="24"/>
  <c r="G171" i="24"/>
  <c r="L170" i="24"/>
  <c r="J170" i="24"/>
  <c r="G170" i="24"/>
  <c r="L169" i="24"/>
  <c r="J169" i="24"/>
  <c r="G169" i="24"/>
  <c r="L168" i="24"/>
  <c r="M168" i="24" s="1"/>
  <c r="J168" i="24"/>
  <c r="G168" i="24"/>
  <c r="L167" i="24"/>
  <c r="J167" i="24"/>
  <c r="G167" i="24"/>
  <c r="L166" i="24"/>
  <c r="J166" i="24"/>
  <c r="G166" i="24"/>
  <c r="L165" i="24"/>
  <c r="J165" i="24"/>
  <c r="G165" i="24"/>
  <c r="L164" i="24"/>
  <c r="M164" i="24" s="1"/>
  <c r="J164" i="24"/>
  <c r="G164" i="24"/>
  <c r="L163" i="24"/>
  <c r="J163" i="24"/>
  <c r="G163" i="24"/>
  <c r="L162" i="24"/>
  <c r="J162" i="24"/>
  <c r="G162" i="24"/>
  <c r="L161" i="24"/>
  <c r="J161" i="24"/>
  <c r="G161" i="24"/>
  <c r="L160" i="24"/>
  <c r="M160" i="24" s="1"/>
  <c r="J160" i="24"/>
  <c r="G160" i="24"/>
  <c r="L159" i="24"/>
  <c r="J159" i="24"/>
  <c r="G159" i="24"/>
  <c r="L158" i="24"/>
  <c r="J158" i="24"/>
  <c r="G158" i="24"/>
  <c r="L157" i="24"/>
  <c r="J157" i="24"/>
  <c r="G157" i="24"/>
  <c r="L156" i="24"/>
  <c r="M156" i="24" s="1"/>
  <c r="J156" i="24"/>
  <c r="G156" i="24"/>
  <c r="L155" i="24"/>
  <c r="J155" i="24"/>
  <c r="G155" i="24"/>
  <c r="L154" i="24"/>
  <c r="J154" i="24"/>
  <c r="G154" i="24"/>
  <c r="L153" i="24"/>
  <c r="M153" i="24" s="1"/>
  <c r="J153" i="24"/>
  <c r="G153" i="24"/>
  <c r="L152" i="24"/>
  <c r="M152" i="24" s="1"/>
  <c r="J152" i="24"/>
  <c r="G152" i="24"/>
  <c r="L151" i="24"/>
  <c r="J151" i="24"/>
  <c r="G151" i="24"/>
  <c r="L150" i="24"/>
  <c r="J150" i="24"/>
  <c r="G150" i="24"/>
  <c r="L118" i="24"/>
  <c r="M118" i="24" s="1"/>
  <c r="J118" i="24"/>
  <c r="G118" i="24"/>
  <c r="L117" i="24"/>
  <c r="M117" i="24" s="1"/>
  <c r="J117" i="24"/>
  <c r="G117" i="24"/>
  <c r="L116" i="24"/>
  <c r="J116" i="24"/>
  <c r="G116" i="24"/>
  <c r="L115" i="24"/>
  <c r="J115" i="24"/>
  <c r="G115" i="24"/>
  <c r="L114" i="24"/>
  <c r="M114" i="24" s="1"/>
  <c r="J114" i="24"/>
  <c r="G114" i="24"/>
  <c r="L113" i="24"/>
  <c r="M113" i="24" s="1"/>
  <c r="J113" i="24"/>
  <c r="G113" i="24"/>
  <c r="L112" i="24"/>
  <c r="J112" i="24"/>
  <c r="G112" i="24"/>
  <c r="L111" i="24"/>
  <c r="J111" i="24"/>
  <c r="G111" i="24"/>
  <c r="L110" i="24"/>
  <c r="M110" i="24" s="1"/>
  <c r="J110" i="24"/>
  <c r="G110" i="24"/>
  <c r="L109" i="24"/>
  <c r="M109" i="24" s="1"/>
  <c r="J109" i="24"/>
  <c r="G109" i="24"/>
  <c r="L108" i="24"/>
  <c r="J108" i="24"/>
  <c r="G108" i="24"/>
  <c r="L107" i="24"/>
  <c r="J107" i="24"/>
  <c r="G107" i="24"/>
  <c r="L106" i="24"/>
  <c r="M106" i="24" s="1"/>
  <c r="J106" i="24"/>
  <c r="G106" i="24"/>
  <c r="L105" i="24"/>
  <c r="M105" i="24" s="1"/>
  <c r="J105" i="24"/>
  <c r="G105" i="24"/>
  <c r="L104" i="24"/>
  <c r="J104" i="24"/>
  <c r="G104" i="24"/>
  <c r="L103" i="24"/>
  <c r="J103" i="24"/>
  <c r="G103" i="24"/>
  <c r="L102" i="24"/>
  <c r="M102" i="24" s="1"/>
  <c r="J102" i="24"/>
  <c r="G102" i="24"/>
  <c r="L101" i="24"/>
  <c r="M101" i="24" s="1"/>
  <c r="J101" i="24"/>
  <c r="G101" i="24"/>
  <c r="L100" i="24"/>
  <c r="J100" i="24"/>
  <c r="G100" i="24"/>
  <c r="L99" i="24"/>
  <c r="J99" i="24"/>
  <c r="G99" i="24"/>
  <c r="L98" i="24"/>
  <c r="M98" i="24" s="1"/>
  <c r="J98" i="24"/>
  <c r="G98" i="24"/>
  <c r="L97" i="24"/>
  <c r="M97" i="24" s="1"/>
  <c r="J97" i="24"/>
  <c r="G97" i="24"/>
  <c r="L96" i="24"/>
  <c r="J96" i="24"/>
  <c r="G96" i="24"/>
  <c r="L95" i="24"/>
  <c r="J95" i="24"/>
  <c r="G95" i="24"/>
  <c r="L94" i="24"/>
  <c r="M94" i="24" s="1"/>
  <c r="J94" i="24"/>
  <c r="G94" i="24"/>
  <c r="L93" i="24"/>
  <c r="M93" i="24" s="1"/>
  <c r="J93" i="24"/>
  <c r="G93" i="24"/>
  <c r="L92" i="24"/>
  <c r="J92" i="24"/>
  <c r="G92" i="24"/>
  <c r="G89" i="24"/>
  <c r="G88" i="24"/>
  <c r="G87" i="24"/>
  <c r="J86" i="24"/>
  <c r="G86" i="24"/>
  <c r="J85" i="24"/>
  <c r="G85" i="24"/>
  <c r="J84" i="24"/>
  <c r="G84" i="24"/>
  <c r="J83" i="24"/>
  <c r="G83" i="24"/>
  <c r="J82" i="24"/>
  <c r="G82" i="24"/>
  <c r="J81" i="24"/>
  <c r="G81" i="24"/>
  <c r="L80" i="24"/>
  <c r="M80" i="24" s="1"/>
  <c r="J80" i="24"/>
  <c r="G80" i="24"/>
  <c r="L79" i="24"/>
  <c r="M79" i="24" s="1"/>
  <c r="J79" i="24"/>
  <c r="G79" i="24"/>
  <c r="L78" i="24"/>
  <c r="J78" i="24"/>
  <c r="G78" i="24"/>
  <c r="L77" i="24"/>
  <c r="J77" i="24"/>
  <c r="G77" i="24"/>
  <c r="L76" i="24"/>
  <c r="M76" i="24" s="1"/>
  <c r="J76" i="24"/>
  <c r="G76" i="24"/>
  <c r="L75" i="24"/>
  <c r="M75" i="24" s="1"/>
  <c r="J75" i="24"/>
  <c r="G75" i="24"/>
  <c r="L74" i="24"/>
  <c r="J74" i="24"/>
  <c r="G74" i="24"/>
  <c r="L73" i="24"/>
  <c r="J73" i="24"/>
  <c r="G73" i="24"/>
  <c r="L72" i="24"/>
  <c r="M72" i="24" s="1"/>
  <c r="J72" i="24"/>
  <c r="G72" i="24"/>
  <c r="L71" i="24"/>
  <c r="M71" i="24" s="1"/>
  <c r="J71" i="24"/>
  <c r="G71" i="24"/>
  <c r="L70" i="24"/>
  <c r="J70" i="24"/>
  <c r="G70" i="24"/>
  <c r="L69" i="24"/>
  <c r="J69" i="24"/>
  <c r="G69" i="24"/>
  <c r="L68" i="24"/>
  <c r="M68" i="24" s="1"/>
  <c r="J68" i="24"/>
  <c r="G68" i="24"/>
  <c r="L67" i="24"/>
  <c r="M67" i="24" s="1"/>
  <c r="J67" i="24"/>
  <c r="G67" i="24"/>
  <c r="L66" i="24"/>
  <c r="J66" i="24"/>
  <c r="G66" i="24"/>
  <c r="L65" i="24"/>
  <c r="J65" i="24"/>
  <c r="G65" i="24"/>
  <c r="L64" i="24"/>
  <c r="M64" i="24" s="1"/>
  <c r="J64" i="24"/>
  <c r="G64" i="24"/>
  <c r="L63" i="24"/>
  <c r="M63" i="24" s="1"/>
  <c r="J63" i="24"/>
  <c r="G63" i="24"/>
  <c r="L31" i="24"/>
  <c r="J31" i="24"/>
  <c r="G31" i="24"/>
  <c r="L30" i="24"/>
  <c r="J30" i="24"/>
  <c r="G30" i="24"/>
  <c r="L29" i="24"/>
  <c r="M29" i="24" s="1"/>
  <c r="J29" i="24"/>
  <c r="G29" i="24"/>
  <c r="L28" i="24"/>
  <c r="M28" i="24" s="1"/>
  <c r="J28" i="24"/>
  <c r="G28" i="24"/>
  <c r="L27" i="24"/>
  <c r="M27" i="24" s="1"/>
  <c r="J27" i="24"/>
  <c r="G27" i="24"/>
  <c r="L26" i="24"/>
  <c r="J26" i="24"/>
  <c r="G26" i="24"/>
  <c r="L25" i="24"/>
  <c r="M25" i="24" s="1"/>
  <c r="J25" i="24"/>
  <c r="G25" i="24"/>
  <c r="L24" i="24"/>
  <c r="M24" i="24" s="1"/>
  <c r="J24" i="24"/>
  <c r="G24" i="24"/>
  <c r="L23" i="24"/>
  <c r="J23" i="24"/>
  <c r="G23" i="24"/>
  <c r="L22" i="24"/>
  <c r="J22" i="24"/>
  <c r="G22" i="24"/>
  <c r="L21" i="24"/>
  <c r="M21" i="24" s="1"/>
  <c r="J21" i="24"/>
  <c r="G21" i="24"/>
  <c r="L20" i="24"/>
  <c r="M20" i="24" s="1"/>
  <c r="J20" i="24"/>
  <c r="G20" i="24"/>
  <c r="L19" i="24"/>
  <c r="J19" i="24"/>
  <c r="G19" i="24"/>
  <c r="L18" i="24"/>
  <c r="J18" i="24"/>
  <c r="G18" i="24"/>
  <c r="L17" i="24"/>
  <c r="M17" i="24" s="1"/>
  <c r="J17" i="24"/>
  <c r="G17" i="24"/>
  <c r="L16" i="24"/>
  <c r="M16" i="24" s="1"/>
  <c r="J16" i="24"/>
  <c r="G16" i="24"/>
  <c r="L15" i="24"/>
  <c r="J15" i="24"/>
  <c r="G15" i="24"/>
  <c r="L14" i="24"/>
  <c r="J14" i="24"/>
  <c r="G14" i="24"/>
  <c r="L13" i="24"/>
  <c r="M13" i="24" s="1"/>
  <c r="J13" i="24"/>
  <c r="G13" i="24"/>
  <c r="L12" i="24"/>
  <c r="M12" i="24" s="1"/>
  <c r="J12" i="24"/>
  <c r="G12" i="24"/>
  <c r="L11" i="24"/>
  <c r="J11" i="24"/>
  <c r="G11" i="24"/>
  <c r="L10" i="24"/>
  <c r="J10" i="24"/>
  <c r="G10" i="24"/>
  <c r="L9" i="24"/>
  <c r="M9" i="24" s="1"/>
  <c r="J9" i="24"/>
  <c r="G9" i="24"/>
  <c r="L8" i="24"/>
  <c r="M8" i="24" s="1"/>
  <c r="J8" i="24"/>
  <c r="G8" i="24"/>
  <c r="L7" i="24"/>
  <c r="J7" i="24"/>
  <c r="G7" i="24"/>
  <c r="L6" i="24"/>
  <c r="J6" i="24"/>
  <c r="L5" i="24"/>
  <c r="M5" i="24" s="1"/>
  <c r="L60" i="24"/>
  <c r="M60" i="24" s="1"/>
  <c r="J60" i="24"/>
  <c r="G60" i="24"/>
  <c r="L59" i="24"/>
  <c r="J59" i="24"/>
  <c r="G59" i="24"/>
  <c r="L58" i="24"/>
  <c r="J58" i="24"/>
  <c r="G58" i="24"/>
  <c r="L57" i="24"/>
  <c r="M57" i="24" s="1"/>
  <c r="J57" i="24"/>
  <c r="G57" i="24"/>
  <c r="L56" i="24"/>
  <c r="M56" i="24" s="1"/>
  <c r="J56" i="24"/>
  <c r="G56" i="24"/>
  <c r="L55" i="24"/>
  <c r="J55" i="24"/>
  <c r="G55" i="24"/>
  <c r="L54" i="24"/>
  <c r="J54" i="24"/>
  <c r="G54" i="24"/>
  <c r="L53" i="24"/>
  <c r="M53" i="24" s="1"/>
  <c r="J53" i="24"/>
  <c r="G53" i="24"/>
  <c r="L52" i="24"/>
  <c r="M52" i="24" s="1"/>
  <c r="J52" i="24"/>
  <c r="G52" i="24"/>
  <c r="L51" i="24"/>
  <c r="J51" i="24"/>
  <c r="G51" i="24"/>
  <c r="L50" i="24"/>
  <c r="J50" i="24"/>
  <c r="G50" i="24"/>
  <c r="L49" i="24"/>
  <c r="M49" i="24" s="1"/>
  <c r="J49" i="24"/>
  <c r="G49" i="24"/>
  <c r="L48" i="24"/>
  <c r="M48" i="24" s="1"/>
  <c r="J48" i="24"/>
  <c r="G48" i="24"/>
  <c r="L47" i="24"/>
  <c r="J47" i="24"/>
  <c r="G47" i="24"/>
  <c r="L46" i="24"/>
  <c r="J46" i="24"/>
  <c r="G46" i="24"/>
  <c r="L45" i="24"/>
  <c r="M45" i="24" s="1"/>
  <c r="J45" i="24"/>
  <c r="G45" i="24"/>
  <c r="L44" i="24"/>
  <c r="M44" i="24" s="1"/>
  <c r="J44" i="24"/>
  <c r="G44" i="24"/>
  <c r="L43" i="24"/>
  <c r="J43" i="24"/>
  <c r="G43" i="24"/>
  <c r="L42" i="24"/>
  <c r="J42" i="24"/>
  <c r="G42" i="24"/>
  <c r="L41" i="24"/>
  <c r="M41" i="24" s="1"/>
  <c r="J41" i="24"/>
  <c r="G41" i="24"/>
  <c r="L40" i="24"/>
  <c r="M40" i="24" s="1"/>
  <c r="J40" i="24"/>
  <c r="G40" i="24"/>
  <c r="L39" i="24"/>
  <c r="J39" i="24"/>
  <c r="G39" i="24"/>
  <c r="L38" i="24"/>
  <c r="J38" i="24"/>
  <c r="G38" i="24"/>
  <c r="L37" i="24"/>
  <c r="M37" i="24" s="1"/>
  <c r="J37" i="24"/>
  <c r="G37" i="24"/>
  <c r="L36" i="24"/>
  <c r="M36" i="24" s="1"/>
  <c r="J36" i="24"/>
  <c r="G36" i="24"/>
  <c r="L35" i="24"/>
  <c r="J35" i="24"/>
  <c r="G35" i="24"/>
  <c r="L34" i="24"/>
  <c r="J34" i="24"/>
  <c r="G34" i="24"/>
  <c r="M188" i="24" l="1"/>
  <c r="M192" i="24"/>
  <c r="M85" i="24"/>
  <c r="M84" i="24"/>
  <c r="M157" i="24"/>
  <c r="M204" i="24"/>
  <c r="M196" i="24"/>
  <c r="M200" i="24"/>
  <c r="M186" i="24"/>
  <c r="M86" i="24"/>
  <c r="M34" i="24"/>
  <c r="M14" i="24"/>
  <c r="M73" i="24"/>
  <c r="M115" i="24"/>
  <c r="M46" i="24"/>
  <c r="M22" i="24"/>
  <c r="M77" i="24"/>
  <c r="M111" i="24"/>
  <c r="M166" i="24"/>
  <c r="M184" i="24"/>
  <c r="M214" i="24"/>
  <c r="M136" i="24"/>
  <c r="M205" i="24"/>
  <c r="M83" i="24"/>
  <c r="M38" i="24"/>
  <c r="M18" i="24"/>
  <c r="M69" i="24"/>
  <c r="M154" i="24"/>
  <c r="M170" i="24"/>
  <c r="M124" i="24"/>
  <c r="M140" i="24"/>
  <c r="M189" i="24"/>
  <c r="M193" i="24"/>
  <c r="M197" i="24"/>
  <c r="M201" i="24"/>
  <c r="M203" i="24"/>
  <c r="M82" i="24"/>
  <c r="M50" i="24"/>
  <c r="M26" i="24"/>
  <c r="M99" i="24"/>
  <c r="M162" i="24"/>
  <c r="M180" i="24"/>
  <c r="M218" i="24"/>
  <c r="M128" i="24"/>
  <c r="M144" i="24"/>
  <c r="M39" i="24"/>
  <c r="M51" i="24"/>
  <c r="M59" i="24"/>
  <c r="M15" i="24"/>
  <c r="M19" i="24"/>
  <c r="M23" i="24"/>
  <c r="M31" i="24"/>
  <c r="M66" i="24"/>
  <c r="M70" i="24"/>
  <c r="M74" i="24"/>
  <c r="M78" i="24"/>
  <c r="M92" i="24"/>
  <c r="M96" i="24"/>
  <c r="M100" i="24"/>
  <c r="M104" i="24"/>
  <c r="M108" i="24"/>
  <c r="M112" i="24"/>
  <c r="M116" i="24"/>
  <c r="M151" i="24"/>
  <c r="M155" i="24"/>
  <c r="M159" i="24"/>
  <c r="M163" i="24"/>
  <c r="M167" i="24"/>
  <c r="M171" i="24"/>
  <c r="M175" i="24"/>
  <c r="M181" i="24"/>
  <c r="M185" i="24"/>
  <c r="M211" i="24"/>
  <c r="M215" i="24"/>
  <c r="M219" i="24"/>
  <c r="M223" i="24"/>
  <c r="M227" i="24"/>
  <c r="M231" i="24"/>
  <c r="M121" i="24"/>
  <c r="M125" i="24"/>
  <c r="M129" i="24"/>
  <c r="M133" i="24"/>
  <c r="M137" i="24"/>
  <c r="M141" i="24"/>
  <c r="M145" i="24"/>
  <c r="M81" i="24"/>
  <c r="M58" i="24"/>
  <c r="M210" i="24"/>
  <c r="M47" i="24"/>
  <c r="M7" i="24"/>
  <c r="M54" i="24"/>
  <c r="M65" i="24"/>
  <c r="M95" i="24"/>
  <c r="M158" i="24"/>
  <c r="M174" i="24"/>
  <c r="M222" i="24"/>
  <c r="M132" i="24"/>
  <c r="M35" i="24"/>
  <c r="M43" i="24"/>
  <c r="M55" i="24"/>
  <c r="M11" i="24"/>
  <c r="M88" i="24"/>
  <c r="M6" i="24"/>
  <c r="M103" i="24"/>
  <c r="M226" i="24"/>
  <c r="M10" i="24"/>
  <c r="M107" i="24"/>
  <c r="M230" i="24"/>
  <c r="M42" i="24"/>
  <c r="M30" i="24"/>
  <c r="M150" i="24"/>
  <c r="M234" i="24"/>
  <c r="M187" i="24"/>
  <c r="M191" i="24"/>
  <c r="M195" i="24"/>
  <c r="M199" i="24"/>
  <c r="M161" i="24"/>
  <c r="M165" i="24"/>
  <c r="M169" i="24"/>
  <c r="M173" i="24"/>
  <c r="M179" i="24"/>
  <c r="M183" i="24"/>
  <c r="M209" i="24"/>
  <c r="M213" i="24"/>
  <c r="M217" i="24"/>
  <c r="M221" i="24"/>
  <c r="M225" i="24"/>
  <c r="M229" i="24"/>
  <c r="M233" i="24"/>
  <c r="M123" i="24"/>
  <c r="M127" i="24"/>
  <c r="M131" i="24"/>
  <c r="M135" i="24"/>
  <c r="M139" i="24"/>
  <c r="M143" i="24"/>
  <c r="M147" i="24"/>
</calcChain>
</file>

<file path=xl/sharedStrings.xml><?xml version="1.0" encoding="utf-8"?>
<sst xmlns="http://schemas.openxmlformats.org/spreadsheetml/2006/main" count="91" uniqueCount="54">
  <si>
    <t>Genus</t>
  </si>
  <si>
    <t>Position</t>
  </si>
  <si>
    <t>Length (m)</t>
  </si>
  <si>
    <r>
      <t>Reference area (m</t>
    </r>
    <r>
      <rPr>
        <b/>
        <vertAlign val="super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)</t>
    </r>
  </si>
  <si>
    <r>
      <t>Velocity (ms</t>
    </r>
    <r>
      <rPr>
        <b/>
        <vertAlign val="superscript"/>
        <sz val="11"/>
        <rFont val="Calibri"/>
        <family val="2"/>
        <scheme val="minor"/>
      </rPr>
      <t>-1</t>
    </r>
    <r>
      <rPr>
        <b/>
        <sz val="11"/>
        <rFont val="Calibri"/>
        <family val="2"/>
        <scheme val="minor"/>
      </rPr>
      <t>)</t>
    </r>
  </si>
  <si>
    <t>Re</t>
  </si>
  <si>
    <r>
      <t>Angle of attack (</t>
    </r>
    <r>
      <rPr>
        <b/>
        <sz val="11"/>
        <rFont val="Calibri"/>
        <family val="2"/>
      </rPr>
      <t>°)</t>
    </r>
  </si>
  <si>
    <t>Drag force [spf.T] (N)</t>
  </si>
  <si>
    <t>Drag coefficient [spf.T]</t>
  </si>
  <si>
    <t>Lift force [spf.T] (N)</t>
  </si>
  <si>
    <t>Lift coefficient [spf.T]</t>
  </si>
  <si>
    <t>Cephalaspis</t>
  </si>
  <si>
    <t>Open water</t>
  </si>
  <si>
    <t>1 x length above seafloor</t>
  </si>
  <si>
    <t>0.5 x length above seafloor</t>
  </si>
  <si>
    <t>0.1 x length above seafloor</t>
  </si>
  <si>
    <t>Hemicyclaspis</t>
  </si>
  <si>
    <t>Hoelaspis</t>
  </si>
  <si>
    <t>Kiaeraspis</t>
  </si>
  <si>
    <t>Tremataspis</t>
  </si>
  <si>
    <t>Boreaspis</t>
  </si>
  <si>
    <t>Spatulaspis</t>
  </si>
  <si>
    <t>Lift to Drag ratio</t>
  </si>
  <si>
    <r>
      <t>Re = ρ*u*L* μ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</si>
  <si>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t>where:</t>
  </si>
  <si>
    <t>Re is the Reynolds number</t>
  </si>
  <si>
    <r>
      <t>ρ is the density of the fluid (kg*m</t>
    </r>
    <r>
      <rPr>
        <vertAlign val="superscript"/>
        <sz val="11"/>
        <color theme="1"/>
        <rFont val="Calibri"/>
        <family val="2"/>
        <scheme val="minor"/>
      </rPr>
      <t>-3</t>
    </r>
    <r>
      <rPr>
        <sz val="11"/>
        <color theme="1"/>
        <rFont val="Calibri"/>
        <family val="2"/>
        <scheme val="minor"/>
      </rPr>
      <t>)</t>
    </r>
  </si>
  <si>
    <r>
      <t>u is the velocity of the fluid with respect to the object (m*s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</t>
    </r>
  </si>
  <si>
    <t>L is a characteristic linear dimension (m)</t>
  </si>
  <si>
    <t>μ is the dynamic viscosity of the fluid (kg/m·s)</t>
  </si>
  <si>
    <r>
      <t>C</t>
    </r>
    <r>
      <rPr>
        <b/>
        <vertAlign val="subscript"/>
        <sz val="11"/>
        <color theme="1"/>
        <rFont val="Calibri"/>
        <family val="2"/>
        <scheme val="minor"/>
      </rPr>
      <t xml:space="preserve">d </t>
    </r>
    <r>
      <rPr>
        <b/>
        <sz val="11"/>
        <color theme="1"/>
        <rFont val="Calibri"/>
        <family val="2"/>
        <scheme val="minor"/>
      </rPr>
      <t>= 2F</t>
    </r>
    <r>
      <rPr>
        <b/>
        <vertAlign val="subscript"/>
        <sz val="11"/>
        <color theme="1"/>
        <rFont val="Calibri"/>
        <family val="2"/>
        <scheme val="minor"/>
      </rPr>
      <t>d</t>
    </r>
    <r>
      <rPr>
        <b/>
        <sz val="11"/>
        <color theme="1"/>
        <rFont val="Calibri"/>
        <family val="2"/>
        <scheme val="minor"/>
      </rPr>
      <t>*ρ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>u</t>
    </r>
    <r>
      <rPr>
        <b/>
        <vertAlign val="superscript"/>
        <sz val="11"/>
        <color theme="1"/>
        <rFont val="Calibri"/>
        <family val="2"/>
        <scheme val="minor"/>
      </rPr>
      <t>-2</t>
    </r>
    <r>
      <rPr>
        <b/>
        <sz val="11"/>
        <color theme="1"/>
        <rFont val="Calibri"/>
        <family val="2"/>
        <scheme val="minor"/>
      </rPr>
      <t>A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</si>
  <si>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r>
      <t>C</t>
    </r>
    <r>
      <rPr>
        <vertAlign val="subscript"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 xml:space="preserve"> is the drag coefficient</t>
    </r>
  </si>
  <si>
    <r>
      <t>F</t>
    </r>
    <r>
      <rPr>
        <vertAlign val="subscript"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 xml:space="preserve"> is the drag force (the force component in the oncoming flow direction)</t>
    </r>
  </si>
  <si>
    <t>ρ is the mass density of the fluid</t>
  </si>
  <si>
    <t>u is the flow speed of the object relative to the fluid</t>
  </si>
  <si>
    <t>A is the reference area</t>
  </si>
  <si>
    <r>
      <t>C</t>
    </r>
    <r>
      <rPr>
        <b/>
        <vertAlign val="subscript"/>
        <sz val="11"/>
        <color theme="1"/>
        <rFont val="Calibri"/>
        <family val="2"/>
        <scheme val="minor"/>
      </rPr>
      <t xml:space="preserve">l </t>
    </r>
    <r>
      <rPr>
        <b/>
        <sz val="11"/>
        <color theme="1"/>
        <rFont val="Calibri"/>
        <family val="2"/>
        <scheme val="minor"/>
      </rPr>
      <t>= 2F</t>
    </r>
    <r>
      <rPr>
        <b/>
        <vertAlign val="subscript"/>
        <sz val="11"/>
        <color theme="1"/>
        <rFont val="Calibri"/>
        <family val="2"/>
        <scheme val="minor"/>
      </rPr>
      <t>l</t>
    </r>
    <r>
      <rPr>
        <b/>
        <sz val="11"/>
        <color theme="1"/>
        <rFont val="Calibri"/>
        <family val="2"/>
        <scheme val="minor"/>
      </rPr>
      <t>*ρ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>u</t>
    </r>
    <r>
      <rPr>
        <b/>
        <vertAlign val="superscript"/>
        <sz val="11"/>
        <color theme="1"/>
        <rFont val="Calibri"/>
        <family val="2"/>
        <scheme val="minor"/>
      </rPr>
      <t>-2</t>
    </r>
    <r>
      <rPr>
        <b/>
        <sz val="11"/>
        <color theme="1"/>
        <rFont val="Calibri"/>
        <family val="2"/>
        <scheme val="minor"/>
      </rPr>
      <t>A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</si>
  <si>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r>
      <t>C</t>
    </r>
    <r>
      <rPr>
        <vertAlign val="subscript"/>
        <sz val="11"/>
        <color theme="1"/>
        <rFont val="Calibri"/>
        <family val="2"/>
        <scheme val="minor"/>
      </rPr>
      <t>l</t>
    </r>
    <r>
      <rPr>
        <sz val="11"/>
        <color theme="1"/>
        <rFont val="Calibri"/>
        <family val="2"/>
        <scheme val="minor"/>
      </rPr>
      <t xml:space="preserve"> is the lift coefficient</t>
    </r>
  </si>
  <si>
    <r>
      <t>F</t>
    </r>
    <r>
      <rPr>
        <vertAlign val="subscript"/>
        <sz val="11"/>
        <color theme="1"/>
        <rFont val="Calibri"/>
        <family val="2"/>
        <scheme val="minor"/>
      </rPr>
      <t>l</t>
    </r>
    <r>
      <rPr>
        <sz val="11"/>
        <color theme="1"/>
        <rFont val="Calibri"/>
        <family val="2"/>
        <scheme val="minor"/>
      </rPr>
      <t xml:space="preserve"> is the lift force (the force component perpendicular to the oncoming flow direction)</t>
    </r>
  </si>
  <si>
    <r>
      <t>L/D = C</t>
    </r>
    <r>
      <rPr>
        <b/>
        <vertAlign val="subscript"/>
        <sz val="11"/>
        <color theme="1"/>
        <rFont val="Calibri"/>
        <family val="2"/>
        <scheme val="minor"/>
      </rPr>
      <t>l</t>
    </r>
    <r>
      <rPr>
        <b/>
        <sz val="11"/>
        <color theme="1"/>
        <rFont val="Calibri"/>
        <family val="2"/>
        <scheme val="minor"/>
      </rPr>
      <t>*C</t>
    </r>
    <r>
      <rPr>
        <b/>
        <vertAlign val="subscript"/>
        <sz val="11"/>
        <color theme="1"/>
        <rFont val="Calibri"/>
        <family val="2"/>
        <scheme val="minor"/>
      </rPr>
      <t>d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</si>
  <si>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t>L/D is the lift-to-drag ratio</t>
  </si>
  <si>
    <t>Stensiopelta</t>
  </si>
  <si>
    <t>Volume (m3)</t>
  </si>
  <si>
    <t>Apparent weight (N)</t>
  </si>
  <si>
    <r>
      <t>W = (ρ</t>
    </r>
    <r>
      <rPr>
        <b/>
        <vertAlign val="subscript"/>
        <sz val="11"/>
        <color theme="1"/>
        <rFont val="Calibri"/>
        <family val="2"/>
        <scheme val="minor"/>
      </rPr>
      <t>o</t>
    </r>
    <r>
      <rPr>
        <b/>
        <sz val="11"/>
        <color theme="1"/>
        <rFont val="Calibri"/>
        <family val="2"/>
        <scheme val="minor"/>
      </rPr>
      <t>-ρ</t>
    </r>
    <r>
      <rPr>
        <b/>
        <vertAlign val="subscript"/>
        <sz val="11"/>
        <color theme="1"/>
        <rFont val="Calibri"/>
        <family val="2"/>
        <scheme val="minor"/>
      </rPr>
      <t>w</t>
    </r>
    <r>
      <rPr>
        <b/>
        <sz val="11"/>
        <color theme="1"/>
        <rFont val="Calibri"/>
        <family val="2"/>
        <scheme val="minor"/>
      </rPr>
      <t xml:space="preserve">)*v*g </t>
    </r>
  </si>
  <si>
    <r>
      <t>g is the gravitational acceleration (m*s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)</t>
    </r>
  </si>
  <si>
    <t>W is the aparent weight of the osteostracan (N)</t>
  </si>
  <si>
    <r>
      <t>ρ</t>
    </r>
    <r>
      <rPr>
        <vertAlign val="sub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 xml:space="preserve"> is the body density of the osteostracan (kg*m</t>
    </r>
    <r>
      <rPr>
        <vertAlign val="superscript"/>
        <sz val="11"/>
        <color theme="1"/>
        <rFont val="Calibri"/>
        <family val="2"/>
        <scheme val="minor"/>
      </rPr>
      <t>-3</t>
    </r>
    <r>
      <rPr>
        <sz val="11"/>
        <color theme="1"/>
        <rFont val="Calibri"/>
        <family val="2"/>
        <scheme val="minor"/>
      </rPr>
      <t>)</t>
    </r>
  </si>
  <si>
    <r>
      <t>ρ</t>
    </r>
    <r>
      <rPr>
        <vertAlign val="subscript"/>
        <sz val="11"/>
        <color theme="1"/>
        <rFont val="Calibri"/>
        <family val="2"/>
        <scheme val="minor"/>
      </rPr>
      <t>w</t>
    </r>
    <r>
      <rPr>
        <sz val="11"/>
        <color theme="1"/>
        <rFont val="Calibri"/>
        <family val="2"/>
        <scheme val="minor"/>
      </rPr>
      <t xml:space="preserve"> is the density of the water (kg*m</t>
    </r>
    <r>
      <rPr>
        <vertAlign val="superscript"/>
        <sz val="11"/>
        <color theme="1"/>
        <rFont val="Calibri"/>
        <family val="2"/>
        <scheme val="minor"/>
      </rPr>
      <t>-3</t>
    </r>
    <r>
      <rPr>
        <sz val="11"/>
        <color theme="1"/>
        <rFont val="Calibri"/>
        <family val="2"/>
        <scheme val="minor"/>
      </rPr>
      <t>)</t>
    </r>
  </si>
  <si>
    <r>
      <t>v is the volume of the osteostracan (m</t>
    </r>
    <r>
      <rPr>
        <vertAlign val="superscript"/>
        <sz val="11"/>
        <rFont val="Calibri"/>
        <family val="2"/>
        <scheme val="minor"/>
      </rPr>
      <t>3</t>
    </r>
    <r>
      <rPr>
        <sz val="11"/>
        <rFont val="Calibri"/>
        <family val="2"/>
        <scheme val="minor"/>
      </rPr>
      <t>)</t>
    </r>
  </si>
  <si>
    <r>
      <t>Density of fluid (kg*m</t>
    </r>
    <r>
      <rPr>
        <b/>
        <vertAlign val="superscript"/>
        <sz val="11"/>
        <rFont val="Calibri"/>
        <family val="2"/>
        <scheme val="minor"/>
      </rPr>
      <t>-3</t>
    </r>
    <r>
      <rPr>
        <b/>
        <sz val="11"/>
        <rFont val="Calibri"/>
        <family val="2"/>
        <scheme val="minor"/>
      </rPr>
      <t>)</t>
    </r>
  </si>
  <si>
    <r>
      <t>Dynamic viscosity of fluid (kg*s</t>
    </r>
    <r>
      <rPr>
        <b/>
        <vertAlign val="superscript"/>
        <sz val="11"/>
        <rFont val="Calibri"/>
        <family val="2"/>
        <scheme val="minor"/>
      </rPr>
      <t>-1</t>
    </r>
    <r>
      <rPr>
        <b/>
        <sz val="11"/>
        <rFont val="Calibri"/>
        <family val="2"/>
        <scheme val="minor"/>
      </rPr>
      <t>*m</t>
    </r>
    <r>
      <rPr>
        <b/>
        <vertAlign val="superscript"/>
        <sz val="11"/>
        <rFont val="Calibri"/>
        <family val="2"/>
        <scheme val="minor"/>
      </rPr>
      <t>-1</t>
    </r>
    <r>
      <rPr>
        <b/>
        <sz val="11"/>
        <rFont val="Calibri"/>
        <family val="2"/>
        <scheme val="minor"/>
      </rPr>
      <t>)</t>
    </r>
  </si>
  <si>
    <r>
      <t>Density of the fish (kg*m</t>
    </r>
    <r>
      <rPr>
        <b/>
        <vertAlign val="superscript"/>
        <sz val="11"/>
        <rFont val="Calibri"/>
        <family val="2"/>
        <scheme val="minor"/>
      </rPr>
      <t>-3</t>
    </r>
    <r>
      <rPr>
        <b/>
        <sz val="11"/>
        <rFont val="Calibri"/>
        <family val="2"/>
        <scheme val="minor"/>
      </rPr>
      <t>)</t>
    </r>
  </si>
  <si>
    <r>
      <t>Gravitational acceleration (m*s</t>
    </r>
    <r>
      <rPr>
        <b/>
        <vertAlign val="super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</si>
</sst>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0000000000"/>
    <numFmt numFmtId="165" formatCode="0.000000000000"/>
    <numFmt numFmtId="166" formatCode="0.000"/>
    <numFmt numFmtId="167" formatCode="0.0000000000000000"/>
    <numFmt numFmtId="168" formatCode="0.000000000"/>
    <numFmt numFmtId="169" formatCode="0.0000"/>
  </numFmts>
  <fonts count="13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i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vertAlign val="superscript"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0" xfId="0" applyFont="1" applyFill="1"/>
    <xf numFmtId="167" fontId="3" fillId="0" borderId="0" xfId="0" applyNumberFormat="1" applyFont="1" applyFill="1"/>
    <xf numFmtId="0" fontId="1" fillId="0" borderId="0" xfId="0" applyFont="1" applyFill="1"/>
    <xf numFmtId="166" fontId="3" fillId="0" borderId="0" xfId="0" applyNumberFormat="1" applyFont="1" applyFill="1"/>
    <xf numFmtId="168" fontId="3" fillId="0" borderId="0" xfId="0" applyNumberFormat="1" applyFont="1" applyFill="1" applyAlignment="1">
      <alignment horizontal="right"/>
    </xf>
    <xf numFmtId="164" fontId="3" fillId="0" borderId="0" xfId="0" applyNumberFormat="1" applyFont="1" applyFill="1"/>
    <xf numFmtId="1" fontId="3" fillId="0" borderId="0" xfId="0" applyNumberFormat="1" applyFont="1" applyFill="1"/>
    <xf numFmtId="165" fontId="3" fillId="0" borderId="0" xfId="0" applyNumberFormat="1" applyFont="1" applyFill="1"/>
    <xf numFmtId="0" fontId="1" fillId="0" borderId="0" xfId="0" applyFont="1" applyFill="1" applyAlignment="1">
      <alignment horizontal="center"/>
    </xf>
    <xf numFmtId="167" fontId="1" fillId="0" borderId="0" xfId="0" applyNumberFormat="1" applyFont="1" applyFill="1"/>
    <xf numFmtId="0" fontId="5" fillId="0" borderId="0" xfId="0" applyFont="1" applyFill="1"/>
    <xf numFmtId="2" fontId="3" fillId="0" borderId="0" xfId="0" applyNumberFormat="1" applyFont="1" applyFill="1"/>
    <xf numFmtId="3" fontId="3" fillId="0" borderId="0" xfId="0" applyNumberFormat="1" applyFont="1" applyFill="1"/>
    <xf numFmtId="3" fontId="5" fillId="0" borderId="0" xfId="0" applyNumberFormat="1" applyFont="1" applyFill="1"/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2" fontId="3" fillId="0" borderId="0" xfId="0" applyNumberFormat="1" applyFont="1"/>
    <xf numFmtId="1" fontId="3" fillId="0" borderId="0" xfId="0" applyNumberFormat="1" applyFont="1"/>
    <xf numFmtId="0" fontId="3" fillId="0" borderId="0" xfId="0" applyFont="1"/>
    <xf numFmtId="165" fontId="3" fillId="0" borderId="0" xfId="0" applyNumberFormat="1" applyFont="1"/>
    <xf numFmtId="11" fontId="3" fillId="0" borderId="0" xfId="0" applyNumberFormat="1" applyFont="1" applyFill="1"/>
    <xf numFmtId="169" fontId="3" fillId="0" borderId="0" xfId="0" applyNumberFormat="1" applyFont="1" applyFill="1"/>
    <xf numFmtId="169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73"/>
  <sheetViews>
    <sheetView tabSelected="1" zoomScale="55" zoomScaleNormal="55" workbookViewId="0">
      <selection activeCell="I41" sqref="I41"/>
    </sheetView>
  </sheetViews>
  <sheetFormatPr defaultColWidth="9.1796875" defaultRowHeight="14.5" x14ac:dyDescent="0.35"/>
  <cols>
    <col min="1" max="1" width="23" style="1" bestFit="1" customWidth="1"/>
    <col min="2" max="2" width="25" style="1" customWidth="1"/>
    <col min="3" max="3" width="14.26953125" style="4" customWidth="1"/>
    <col min="4" max="4" width="15.90625" style="22" customWidth="1"/>
    <col min="5" max="5" width="19.1796875" style="5" bestFit="1" customWidth="1"/>
    <col min="6" max="6" width="14.1796875" style="8" bestFit="1" customWidth="1"/>
    <col min="7" max="7" width="8.453125" style="6" bestFit="1" customWidth="1"/>
    <col min="8" max="8" width="17" style="1" bestFit="1" customWidth="1"/>
    <col min="9" max="9" width="19.7265625" style="2" bestFit="1" customWidth="1"/>
    <col min="10" max="10" width="21.54296875" style="2" bestFit="1" customWidth="1"/>
    <col min="11" max="11" width="19.54296875" style="2" bestFit="1" customWidth="1"/>
    <col min="12" max="12" width="20.26953125" style="2" bestFit="1" customWidth="1"/>
    <col min="13" max="13" width="20.26953125" style="1" customWidth="1"/>
    <col min="14" max="14" width="26.08984375" style="1" customWidth="1"/>
    <col min="15" max="15" width="9.1796875" style="1" customWidth="1"/>
    <col min="16" max="16384" width="9.1796875" style="1"/>
  </cols>
  <sheetData>
    <row r="1" spans="1:15" ht="16.5" x14ac:dyDescent="0.35">
      <c r="A1" s="3" t="s">
        <v>50</v>
      </c>
      <c r="B1" s="3" t="s">
        <v>51</v>
      </c>
      <c r="D1" s="4"/>
      <c r="E1" s="3" t="s">
        <v>52</v>
      </c>
      <c r="F1" s="1"/>
      <c r="G1" s="3" t="s">
        <v>53</v>
      </c>
    </row>
    <row r="2" spans="1:15" x14ac:dyDescent="0.35">
      <c r="A2" s="7">
        <v>1000</v>
      </c>
      <c r="B2" s="4">
        <v>1E-3</v>
      </c>
      <c r="D2" s="4"/>
      <c r="E2" s="1">
        <v>1100</v>
      </c>
      <c r="F2" s="1"/>
      <c r="G2" s="1">
        <v>9.8066499999999994</v>
      </c>
    </row>
    <row r="3" spans="1:15" x14ac:dyDescent="0.35">
      <c r="D3" s="4"/>
      <c r="F3" s="1"/>
    </row>
    <row r="4" spans="1:15" ht="16.5" x14ac:dyDescent="0.35">
      <c r="A4" s="3" t="s">
        <v>0</v>
      </c>
      <c r="B4" s="3" t="s">
        <v>1</v>
      </c>
      <c r="C4" s="3" t="s">
        <v>2</v>
      </c>
      <c r="D4" s="3" t="s">
        <v>42</v>
      </c>
      <c r="E4" s="9" t="s">
        <v>3</v>
      </c>
      <c r="F4" s="3" t="s">
        <v>4</v>
      </c>
      <c r="G4" s="3" t="s">
        <v>5</v>
      </c>
      <c r="H4" s="3" t="s">
        <v>6</v>
      </c>
      <c r="I4" s="10" t="s">
        <v>7</v>
      </c>
      <c r="J4" s="10" t="s">
        <v>8</v>
      </c>
      <c r="K4" s="10" t="s">
        <v>9</v>
      </c>
      <c r="L4" s="10" t="s">
        <v>10</v>
      </c>
      <c r="M4" s="3" t="s">
        <v>22</v>
      </c>
      <c r="N4" s="3" t="s">
        <v>43</v>
      </c>
      <c r="O4" s="3"/>
    </row>
    <row r="5" spans="1:15" x14ac:dyDescent="0.35">
      <c r="A5" s="11" t="s">
        <v>16</v>
      </c>
      <c r="B5" s="1" t="s">
        <v>12</v>
      </c>
      <c r="C5" s="4">
        <v>0.18</v>
      </c>
      <c r="D5" s="22">
        <v>4.6186653099999999E-5</v>
      </c>
      <c r="E5" s="5">
        <v>1.94919E-3</v>
      </c>
      <c r="F5" s="12">
        <v>0.3</v>
      </c>
      <c r="G5" s="7">
        <f>A$2*F5*C5/B$2</f>
        <v>54000</v>
      </c>
      <c r="H5" s="1">
        <v>0</v>
      </c>
      <c r="I5" s="23">
        <v>7.2119000000000003E-3</v>
      </c>
      <c r="J5" s="23">
        <f>(I5*2)/(A$2*F5^2*E5)</f>
        <v>8.2221047945271852E-2</v>
      </c>
      <c r="K5" s="23">
        <v>-5.4006000000000002E-3</v>
      </c>
      <c r="L5" s="23">
        <f>(K5*2)/(A$2*F5^2*E5)</f>
        <v>-6.1570874739421674E-2</v>
      </c>
      <c r="M5" s="23">
        <f>L5/J5</f>
        <v>-0.74884565787101876</v>
      </c>
      <c r="N5" s="23">
        <f>($E$2-$A$2)*$G$2*$D$5</f>
        <v>4.5293634162311497E-2</v>
      </c>
      <c r="O5" s="23"/>
    </row>
    <row r="6" spans="1:15" x14ac:dyDescent="0.35">
      <c r="G6" s="7">
        <f>A$2*F5*C5/B$2</f>
        <v>54000</v>
      </c>
      <c r="H6" s="1">
        <v>10</v>
      </c>
      <c r="I6" s="23">
        <v>7.5908E-3</v>
      </c>
      <c r="J6" s="23">
        <f>(I6*2)/(A$2*F5^2*E5)</f>
        <v>8.6540791018035412E-2</v>
      </c>
      <c r="K6" s="23">
        <v>9.0299999999999998E-3</v>
      </c>
      <c r="L6" s="23">
        <f>(K6*2)/(A$2*F5^2*E5)</f>
        <v>0.10294874623134054</v>
      </c>
      <c r="M6" s="23">
        <f t="shared" ref="M6:M69" si="0">L6/J6</f>
        <v>1.1895979343415712</v>
      </c>
      <c r="N6" s="23">
        <f t="shared" ref="N6:N31" si="1">($E$2-$A$2)*$G$2*$D$5</f>
        <v>4.5293634162311497E-2</v>
      </c>
    </row>
    <row r="7" spans="1:15" x14ac:dyDescent="0.35">
      <c r="F7" s="1"/>
      <c r="G7" s="7">
        <f>A$2*F5*C5/B$2</f>
        <v>54000</v>
      </c>
      <c r="H7" s="1">
        <v>20</v>
      </c>
      <c r="I7" s="23">
        <v>1.5042E-2</v>
      </c>
      <c r="J7" s="23">
        <f>(I7*2)/(A$2*F5^2*E5)</f>
        <v>0.17149003774217325</v>
      </c>
      <c r="K7" s="23">
        <v>2.7772000000000002E-2</v>
      </c>
      <c r="L7" s="23">
        <f>(K7*2)/(A$2*F5^2*E5)</f>
        <v>0.31662154821005423</v>
      </c>
      <c r="M7" s="23">
        <f t="shared" si="0"/>
        <v>1.8462970349687542</v>
      </c>
      <c r="N7" s="23">
        <f t="shared" si="1"/>
        <v>4.5293634162311497E-2</v>
      </c>
    </row>
    <row r="8" spans="1:15" x14ac:dyDescent="0.35">
      <c r="G8" s="7">
        <f>A$2*F5*C5/B$2</f>
        <v>54000</v>
      </c>
      <c r="H8" s="1">
        <v>30</v>
      </c>
      <c r="I8" s="23">
        <v>3.2500000000000001E-2</v>
      </c>
      <c r="J8" s="23">
        <f>(I8*2)/(A$2*F5^2*E5)</f>
        <v>0.37052428045609831</v>
      </c>
      <c r="K8" s="23">
        <v>4.9639000000000003E-2</v>
      </c>
      <c r="L8" s="23">
        <f>(K8*2)/(A$2*F5^2*E5)</f>
        <v>0.56592168484800809</v>
      </c>
      <c r="M8" s="23">
        <f t="shared" si="0"/>
        <v>1.5273538461538461</v>
      </c>
      <c r="N8" s="23">
        <f t="shared" si="1"/>
        <v>4.5293634162311497E-2</v>
      </c>
    </row>
    <row r="9" spans="1:15" x14ac:dyDescent="0.35">
      <c r="G9" s="7">
        <f>A$2*F5*C5/B$2</f>
        <v>54000</v>
      </c>
      <c r="H9" s="1">
        <v>40</v>
      </c>
      <c r="I9" s="23">
        <v>5.9653999999999999E-2</v>
      </c>
      <c r="J9" s="23">
        <f>(I9*2)/(A$2*F5^2*E5)</f>
        <v>0.68010016696394116</v>
      </c>
      <c r="K9" s="23">
        <v>6.8878999999999996E-2</v>
      </c>
      <c r="L9" s="23">
        <f>(K9*2)/(A$2*F5^2*E5)</f>
        <v>0.78527205887801821</v>
      </c>
      <c r="M9" s="23">
        <f t="shared" si="0"/>
        <v>1.154641767526067</v>
      </c>
      <c r="N9" s="23">
        <f t="shared" si="1"/>
        <v>4.5293634162311497E-2</v>
      </c>
    </row>
    <row r="10" spans="1:15" x14ac:dyDescent="0.35">
      <c r="F10" s="1"/>
      <c r="G10" s="7">
        <f>A$2*F5*C5/B$2</f>
        <v>54000</v>
      </c>
      <c r="H10" s="1">
        <v>50</v>
      </c>
      <c r="I10" s="23">
        <v>9.1610999999999998E-2</v>
      </c>
      <c r="J10" s="23">
        <f>(I10*2)/(A$2*F5^2*E5)</f>
        <v>1.0444338417496499</v>
      </c>
      <c r="K10" s="23">
        <v>7.8087000000000004E-2</v>
      </c>
      <c r="L10" s="23">
        <f>(K10*2)/(A$2*F5^2*E5)</f>
        <v>0.89025013809154918</v>
      </c>
      <c r="M10" s="23">
        <f t="shared" si="0"/>
        <v>0.85237580639879484</v>
      </c>
      <c r="N10" s="23">
        <f t="shared" si="1"/>
        <v>4.5293634162311497E-2</v>
      </c>
    </row>
    <row r="11" spans="1:15" x14ac:dyDescent="0.35">
      <c r="G11" s="7">
        <f>A$2*F5*C5/B$2</f>
        <v>54000</v>
      </c>
      <c r="H11" s="1">
        <v>60</v>
      </c>
      <c r="I11" s="23">
        <v>0.12053</v>
      </c>
      <c r="J11" s="23">
        <f>(I11*2)/(A$2*F5^2*E5)</f>
        <v>1.3741320468730316</v>
      </c>
      <c r="K11" s="23">
        <v>7.0500999999999994E-2</v>
      </c>
      <c r="L11" s="23">
        <f>(K11*2)/(A$2*F5^2*E5)</f>
        <v>0.80376407065955024</v>
      </c>
      <c r="M11" s="23">
        <f t="shared" si="0"/>
        <v>0.58492491495893129</v>
      </c>
      <c r="N11" s="23">
        <f t="shared" si="1"/>
        <v>4.5293634162311497E-2</v>
      </c>
    </row>
    <row r="12" spans="1:15" x14ac:dyDescent="0.35">
      <c r="G12" s="7">
        <f>A$2*F5*C5/B$2</f>
        <v>54000</v>
      </c>
      <c r="H12" s="1">
        <v>70</v>
      </c>
      <c r="I12" s="23">
        <v>0.14324999999999999</v>
      </c>
      <c r="J12" s="23">
        <f>(I12*2)/(A$2*F5^2*E5)</f>
        <v>1.6331570207795716</v>
      </c>
      <c r="K12" s="23">
        <v>5.4120000000000001E-2</v>
      </c>
      <c r="L12" s="23">
        <f>(K12*2)/(A$2*F5^2*E5)</f>
        <v>0.61700843256258586</v>
      </c>
      <c r="M12" s="23">
        <f t="shared" si="0"/>
        <v>0.3778010471204189</v>
      </c>
      <c r="N12" s="23">
        <f t="shared" si="1"/>
        <v>4.5293634162311497E-2</v>
      </c>
    </row>
    <row r="13" spans="1:15" x14ac:dyDescent="0.35">
      <c r="F13" s="12">
        <v>0.65</v>
      </c>
      <c r="G13" s="7">
        <f>A$2*F13*C5/B$2</f>
        <v>117000</v>
      </c>
      <c r="H13" s="1">
        <v>0</v>
      </c>
      <c r="I13" s="23">
        <v>3.1917000000000001E-2</v>
      </c>
      <c r="J13" s="23">
        <f>(I13*2)/(A$2*F13^2*E5)</f>
        <v>7.7512397730618549E-2</v>
      </c>
      <c r="K13" s="23">
        <v>-2.4480999999999999E-2</v>
      </c>
      <c r="L13" s="23">
        <f>(K13*2)/(A$2*F13^2*E5)</f>
        <v>-5.9453614338542862E-2</v>
      </c>
      <c r="M13" s="23">
        <f t="shared" si="0"/>
        <v>-0.76702070996647553</v>
      </c>
      <c r="N13" s="23">
        <f t="shared" si="1"/>
        <v>4.5293634162311497E-2</v>
      </c>
    </row>
    <row r="14" spans="1:15" x14ac:dyDescent="0.35">
      <c r="G14" s="7">
        <f>A$2*F13*C5/B$2</f>
        <v>117000</v>
      </c>
      <c r="H14" s="1">
        <v>10</v>
      </c>
      <c r="I14" s="23">
        <v>3.3817E-2</v>
      </c>
      <c r="J14" s="23">
        <f>(I14*2)/(A$2*F13^2*E5)</f>
        <v>8.2126664600567945E-2</v>
      </c>
      <c r="K14" s="23">
        <v>4.1958000000000002E-2</v>
      </c>
      <c r="L14" s="23">
        <f>(K14*2)/(A$2*F13^2*E5)</f>
        <v>0.10189758385754592</v>
      </c>
      <c r="M14" s="23">
        <f t="shared" si="0"/>
        <v>1.2407369074725731</v>
      </c>
      <c r="N14" s="23">
        <f t="shared" si="1"/>
        <v>4.5293634162311497E-2</v>
      </c>
    </row>
    <row r="15" spans="1:15" x14ac:dyDescent="0.35">
      <c r="F15" s="1"/>
      <c r="G15" s="7">
        <f>A$2*F13*C5/B$2</f>
        <v>117000</v>
      </c>
      <c r="H15" s="1">
        <v>20</v>
      </c>
      <c r="I15" s="23">
        <v>6.8540000000000004E-2</v>
      </c>
      <c r="J15" s="23">
        <f>(I15*2)/(A$2*F13^2*E5)</f>
        <v>0.16645360592964864</v>
      </c>
      <c r="K15" s="23">
        <v>0.12881999999999999</v>
      </c>
      <c r="L15" s="23">
        <f>(K15*2)/(A$2*F13^2*E5)</f>
        <v>0.31284729378256981</v>
      </c>
      <c r="M15" s="23">
        <f t="shared" si="0"/>
        <v>1.8794864312810036</v>
      </c>
      <c r="N15" s="23">
        <f t="shared" si="1"/>
        <v>4.5293634162311497E-2</v>
      </c>
    </row>
    <row r="16" spans="1:15" x14ac:dyDescent="0.35">
      <c r="G16" s="7">
        <f>A$2*F13*C5/B$2</f>
        <v>117000</v>
      </c>
      <c r="H16" s="1">
        <v>30</v>
      </c>
      <c r="I16" s="23">
        <v>0.15009</v>
      </c>
      <c r="J16" s="23">
        <f>(I16*2)/(A$2*F13^2*E5)</f>
        <v>0.36450279711089817</v>
      </c>
      <c r="K16" s="23">
        <v>0.23025999999999999</v>
      </c>
      <c r="L16" s="23">
        <f>(K16*2)/(A$2*F13^2*E5)</f>
        <v>0.55920057340765816</v>
      </c>
      <c r="M16" s="23">
        <f t="shared" si="0"/>
        <v>1.5341461789592912</v>
      </c>
      <c r="N16" s="23">
        <f t="shared" si="1"/>
        <v>4.5293634162311497E-2</v>
      </c>
    </row>
    <row r="17" spans="2:14" x14ac:dyDescent="0.35">
      <c r="G17" s="7">
        <f>A$2*F13*C5/B$2</f>
        <v>117000</v>
      </c>
      <c r="H17" s="1">
        <v>40</v>
      </c>
      <c r="I17" s="23">
        <v>0.27638000000000001</v>
      </c>
      <c r="J17" s="23">
        <f>(I17*2)/(A$2*F13^2*E5)</f>
        <v>0.67120583027190384</v>
      </c>
      <c r="K17" s="23">
        <v>0.31916</v>
      </c>
      <c r="L17" s="23">
        <f>(K17*2)/(A$2*F13^2*E5)</f>
        <v>0.77509969169108039</v>
      </c>
      <c r="M17" s="23">
        <f t="shared" si="0"/>
        <v>1.1547868876184961</v>
      </c>
      <c r="N17" s="23">
        <f t="shared" si="1"/>
        <v>4.5293634162311497E-2</v>
      </c>
    </row>
    <row r="18" spans="2:14" x14ac:dyDescent="0.35">
      <c r="G18" s="7">
        <f>A$2*F13*C5/B$2</f>
        <v>117000</v>
      </c>
      <c r="H18" s="1">
        <v>50</v>
      </c>
      <c r="I18" s="23">
        <v>0.4249</v>
      </c>
      <c r="J18" s="23">
        <f>(I18*2)/(A$2*F13^2*E5)</f>
        <v>1.0318957858113174</v>
      </c>
      <c r="K18" s="23">
        <v>0.3614</v>
      </c>
      <c r="L18" s="23">
        <f>(K18*2)/(A$2*F13^2*E5)</f>
        <v>0.87768212989458727</v>
      </c>
      <c r="M18" s="23">
        <f t="shared" si="0"/>
        <v>0.85055307131089675</v>
      </c>
      <c r="N18" s="23">
        <f t="shared" si="1"/>
        <v>4.5293634162311497E-2</v>
      </c>
    </row>
    <row r="19" spans="2:14" x14ac:dyDescent="0.35">
      <c r="G19" s="7">
        <f>A$2*F13*C5/B$2</f>
        <v>117000</v>
      </c>
      <c r="H19" s="1">
        <v>60</v>
      </c>
      <c r="I19" s="23">
        <v>0.55927000000000004</v>
      </c>
      <c r="J19" s="23">
        <f>(I19*2)/(A$2*F13^2*E5)</f>
        <v>1.3582215959771606</v>
      </c>
      <c r="K19" s="23">
        <v>0.32816000000000001</v>
      </c>
      <c r="L19" s="23">
        <f>(K19*2)/(A$2*F13^2*E5)</f>
        <v>0.79695674528557769</v>
      </c>
      <c r="M19" s="23">
        <f t="shared" si="0"/>
        <v>0.58676488994582221</v>
      </c>
      <c r="N19" s="23">
        <f t="shared" si="1"/>
        <v>4.5293634162311497E-2</v>
      </c>
    </row>
    <row r="20" spans="2:14" x14ac:dyDescent="0.35">
      <c r="G20" s="7">
        <f>A$2*F13*C5/B$2</f>
        <v>117000</v>
      </c>
      <c r="H20" s="1">
        <v>70</v>
      </c>
      <c r="I20" s="23">
        <v>0.66435999999999995</v>
      </c>
      <c r="J20" s="23">
        <f>(I20*2)/(A$2*F13^2*E5)</f>
        <v>1.6134391251155726</v>
      </c>
      <c r="K20" s="23">
        <v>0.24893000000000001</v>
      </c>
      <c r="L20" s="23">
        <f>(K20*2)/(A$2*F13^2*E5)</f>
        <v>0.60454181680868735</v>
      </c>
      <c r="M20" s="23">
        <f t="shared" si="0"/>
        <v>0.37469143235595165</v>
      </c>
      <c r="N20" s="23">
        <f t="shared" si="1"/>
        <v>4.5293634162311497E-2</v>
      </c>
    </row>
    <row r="21" spans="2:14" x14ac:dyDescent="0.35">
      <c r="F21" s="12">
        <v>1</v>
      </c>
      <c r="G21" s="7">
        <f>A$2*F21*C5/B$2</f>
        <v>180000</v>
      </c>
      <c r="H21" s="1">
        <v>0</v>
      </c>
      <c r="I21" s="23">
        <v>7.4163999999999994E-2</v>
      </c>
      <c r="J21" s="23">
        <f>(I21*2)/(A$2*F21^2*E5)</f>
        <v>7.6097250652835277E-2</v>
      </c>
      <c r="K21" s="23">
        <v>-5.8196999999999999E-2</v>
      </c>
      <c r="L21" s="23">
        <f>(K21*2)/(A$2*F21^2*E5)</f>
        <v>-5.9714035060717527E-2</v>
      </c>
      <c r="M21" s="23">
        <f t="shared" si="0"/>
        <v>-0.78470686586484006</v>
      </c>
      <c r="N21" s="23">
        <f t="shared" si="1"/>
        <v>4.5293634162311497E-2</v>
      </c>
    </row>
    <row r="22" spans="2:14" x14ac:dyDescent="0.35">
      <c r="F22" s="12"/>
      <c r="G22" s="7">
        <f>A$2*F21*C5/B$2</f>
        <v>180000</v>
      </c>
      <c r="H22" s="1">
        <v>10</v>
      </c>
      <c r="I22" s="23">
        <v>7.8612000000000001E-2</v>
      </c>
      <c r="J22" s="23">
        <f>(I22*2)/(A$2*F21^2*E5)</f>
        <v>8.0661197728287143E-2</v>
      </c>
      <c r="K22" s="23">
        <v>9.8781999999999995E-2</v>
      </c>
      <c r="L22" s="23">
        <f>(K22*2)/(A$2*F21^2*E5)</f>
        <v>0.10135697392250113</v>
      </c>
      <c r="M22" s="23">
        <f t="shared" si="0"/>
        <v>1.2565766040808017</v>
      </c>
      <c r="N22" s="23">
        <f t="shared" si="1"/>
        <v>4.5293634162311497E-2</v>
      </c>
    </row>
    <row r="23" spans="2:14" x14ac:dyDescent="0.35">
      <c r="F23" s="12"/>
      <c r="G23" s="7">
        <f>A$2*F21*C5/B$2</f>
        <v>180000</v>
      </c>
      <c r="H23" s="1">
        <v>20</v>
      </c>
      <c r="I23" s="23">
        <v>0.16053999999999999</v>
      </c>
      <c r="J23" s="23">
        <f>(I23*2)/(A$2*F21^2*E5)</f>
        <v>0.16472483441839944</v>
      </c>
      <c r="K23" s="23">
        <v>0.30318000000000001</v>
      </c>
      <c r="L23" s="23">
        <f>(K23*2)/(A$2*F21^2*E5)</f>
        <v>0.31108306527326735</v>
      </c>
      <c r="M23" s="23">
        <f t="shared" si="0"/>
        <v>1.8885013080852122</v>
      </c>
      <c r="N23" s="23">
        <f t="shared" si="1"/>
        <v>4.5293634162311497E-2</v>
      </c>
    </row>
    <row r="24" spans="2:14" x14ac:dyDescent="0.35">
      <c r="G24" s="7">
        <f>A$2*F21*C5/B$2</f>
        <v>180000</v>
      </c>
      <c r="H24" s="1">
        <v>30</v>
      </c>
      <c r="I24" s="23">
        <v>0.35315000000000002</v>
      </c>
      <c r="J24" s="23">
        <f>(I24*2)/(A$2*F21^2*E5)</f>
        <v>0.36235564516542773</v>
      </c>
      <c r="K24" s="23">
        <v>0.54205000000000003</v>
      </c>
      <c r="L24" s="23">
        <f>(K24*2)/(A$2*F21^2*E5)</f>
        <v>0.55617974645878543</v>
      </c>
      <c r="M24" s="23">
        <f t="shared" si="0"/>
        <v>1.5349001840577656</v>
      </c>
      <c r="N24" s="23">
        <f t="shared" si="1"/>
        <v>4.5293634162311497E-2</v>
      </c>
    </row>
    <row r="25" spans="2:14" x14ac:dyDescent="0.35">
      <c r="G25" s="7">
        <f>A$2*F21*C5/B$2</f>
        <v>180000</v>
      </c>
      <c r="H25" s="1">
        <v>40</v>
      </c>
      <c r="I25" s="23">
        <v>0.65093000000000001</v>
      </c>
      <c r="J25" s="23">
        <f>(I25*2)/(A$2*F21^2*E5)</f>
        <v>0.66789794735248997</v>
      </c>
      <c r="K25" s="23">
        <v>0.75119000000000002</v>
      </c>
      <c r="L25" s="23">
        <f>(K25*2)/(A$2*F21^2*E5)</f>
        <v>0.77077144865303027</v>
      </c>
      <c r="M25" s="23">
        <f t="shared" si="0"/>
        <v>1.1540257785015287</v>
      </c>
      <c r="N25" s="23">
        <f t="shared" si="1"/>
        <v>4.5293634162311497E-2</v>
      </c>
    </row>
    <row r="26" spans="2:14" x14ac:dyDescent="0.35">
      <c r="F26" s="1"/>
      <c r="G26" s="7">
        <f>A$2*F21*C5/B$2</f>
        <v>180000</v>
      </c>
      <c r="H26" s="1">
        <v>50</v>
      </c>
      <c r="I26" s="23">
        <v>1.0004</v>
      </c>
      <c r="J26" s="23">
        <f>(I26*2)/(A$2*F21^2*E5)</f>
        <v>1.0264776650813927</v>
      </c>
      <c r="K26" s="23">
        <v>0.84943999999999997</v>
      </c>
      <c r="L26" s="23">
        <f>(K26*2)/(A$2*F21^2*E5)</f>
        <v>0.87158255480481639</v>
      </c>
      <c r="M26" s="23">
        <f t="shared" si="0"/>
        <v>0.8491003598560577</v>
      </c>
      <c r="N26" s="23">
        <f t="shared" si="1"/>
        <v>4.5293634162311497E-2</v>
      </c>
    </row>
    <row r="27" spans="2:14" x14ac:dyDescent="0.35">
      <c r="G27" s="7">
        <f>A$2*F21*C5/B$2</f>
        <v>180000</v>
      </c>
      <c r="H27" s="1">
        <v>60</v>
      </c>
      <c r="I27" s="23">
        <v>1.3171999999999999</v>
      </c>
      <c r="J27" s="23">
        <f>(I27*2)/(A$2*F21^2*E5)</f>
        <v>1.351535766138755</v>
      </c>
      <c r="K27" s="23">
        <v>0.77117999999999998</v>
      </c>
      <c r="L27" s="23">
        <f>(K27*2)/(A$2*F21^2*E5)</f>
        <v>0.79128253274437077</v>
      </c>
      <c r="M27" s="23">
        <f t="shared" si="0"/>
        <v>0.5854691770422108</v>
      </c>
      <c r="N27" s="23">
        <f t="shared" si="1"/>
        <v>4.5293634162311497E-2</v>
      </c>
    </row>
    <row r="28" spans="2:14" x14ac:dyDescent="0.35">
      <c r="G28" s="7">
        <f>A$2*F21*C5/B$2</f>
        <v>180000</v>
      </c>
      <c r="H28" s="1">
        <v>70</v>
      </c>
      <c r="I28" s="23">
        <v>1.5664</v>
      </c>
      <c r="J28" s="23">
        <f>(I28*2)/(A$2*F21^2*E5)</f>
        <v>1.6072317218947358</v>
      </c>
      <c r="K28" s="23">
        <v>0.58589999999999998</v>
      </c>
      <c r="L28" s="23">
        <f>(K28*2)/(A$2*F21^2*E5)</f>
        <v>0.60117279485324671</v>
      </c>
      <c r="M28" s="23">
        <f t="shared" si="0"/>
        <v>0.37404239019407554</v>
      </c>
      <c r="N28" s="23">
        <f t="shared" si="1"/>
        <v>4.5293634162311497E-2</v>
      </c>
    </row>
    <row r="29" spans="2:14" x14ac:dyDescent="0.35">
      <c r="B29" s="1" t="s">
        <v>13</v>
      </c>
      <c r="C29" s="4">
        <v>0.18</v>
      </c>
      <c r="E29" s="5">
        <v>1.94919E-3</v>
      </c>
      <c r="F29" s="12">
        <v>0.3</v>
      </c>
      <c r="G29" s="7">
        <f>A$2*F29*C29/B$2</f>
        <v>54000</v>
      </c>
      <c r="H29" s="1">
        <v>0</v>
      </c>
      <c r="I29" s="23">
        <v>6.9683999999999996E-3</v>
      </c>
      <c r="J29" s="23">
        <f>(I29*2)/(A$2*F29^2*E29)</f>
        <v>7.9444966028623845E-2</v>
      </c>
      <c r="K29" s="23">
        <v>-4.8459000000000002E-3</v>
      </c>
      <c r="L29" s="23">
        <f>(K29*2)/(A$2*F29^2*E29)</f>
        <v>-5.5246880328067897E-2</v>
      </c>
      <c r="M29" s="23">
        <f t="shared" si="0"/>
        <v>-0.69541071121060793</v>
      </c>
      <c r="N29" s="23">
        <f t="shared" si="1"/>
        <v>4.5293634162311497E-2</v>
      </c>
    </row>
    <row r="30" spans="2:14" x14ac:dyDescent="0.35">
      <c r="B30" s="1" t="s">
        <v>14</v>
      </c>
      <c r="C30" s="4">
        <v>0.18</v>
      </c>
      <c r="E30" s="5">
        <v>1.94919E-3</v>
      </c>
      <c r="F30" s="12">
        <v>0.3</v>
      </c>
      <c r="G30" s="7">
        <f>A$2*F30*C30/B$2</f>
        <v>54000</v>
      </c>
      <c r="H30" s="1">
        <v>0</v>
      </c>
      <c r="I30" s="23">
        <v>7.2909999999999997E-3</v>
      </c>
      <c r="J30" s="23">
        <f>(I30*2)/(A$2*F30^2*E30)</f>
        <v>8.3122847040166536E-2</v>
      </c>
      <c r="K30" s="23">
        <v>-4.7451999999999998E-3</v>
      </c>
      <c r="L30" s="23">
        <f>(K30*2)/(A$2*F30^2*E30)</f>
        <v>-5.4098825096008538E-2</v>
      </c>
      <c r="M30" s="23">
        <f t="shared" si="0"/>
        <v>-0.65082979015224252</v>
      </c>
      <c r="N30" s="23">
        <f t="shared" si="1"/>
        <v>4.5293634162311497E-2</v>
      </c>
    </row>
    <row r="31" spans="2:14" x14ac:dyDescent="0.35">
      <c r="B31" s="1" t="s">
        <v>15</v>
      </c>
      <c r="C31" s="4">
        <v>0.18</v>
      </c>
      <c r="E31" s="5">
        <v>1.94919E-3</v>
      </c>
      <c r="F31" s="12">
        <v>0.3</v>
      </c>
      <c r="G31" s="7">
        <f>A$2*F31*C31/B$2</f>
        <v>54000</v>
      </c>
      <c r="H31" s="1">
        <v>0</v>
      </c>
      <c r="I31" s="23">
        <v>9.9843999999999992E-3</v>
      </c>
      <c r="J31" s="23">
        <f>(I31*2)/(A$2*F31^2*E31)</f>
        <v>0.11382961925494976</v>
      </c>
      <c r="K31" s="23">
        <v>8.3919000000000007E-3</v>
      </c>
      <c r="L31" s="23">
        <f>(K31*2)/(A$2*F31^2*E31)</f>
        <v>9.5673929512600966E-2</v>
      </c>
      <c r="M31" s="23">
        <f t="shared" si="0"/>
        <v>0.84050118184367628</v>
      </c>
      <c r="N31" s="23">
        <f t="shared" si="1"/>
        <v>4.5293634162311497E-2</v>
      </c>
    </row>
    <row r="32" spans="2:14" x14ac:dyDescent="0.35">
      <c r="F32" s="12"/>
      <c r="G32" s="7"/>
      <c r="I32" s="23"/>
      <c r="J32" s="23"/>
      <c r="K32" s="23"/>
      <c r="L32" s="23"/>
      <c r="M32" s="23"/>
      <c r="N32" s="23"/>
    </row>
    <row r="33" spans="1:14" x14ac:dyDescent="0.35">
      <c r="F33" s="12"/>
      <c r="G33" s="7"/>
      <c r="I33" s="23"/>
      <c r="J33" s="23"/>
      <c r="K33" s="23"/>
      <c r="L33" s="23"/>
      <c r="M33" s="23"/>
      <c r="N33" s="23"/>
    </row>
    <row r="34" spans="1:14" x14ac:dyDescent="0.35">
      <c r="A34" s="11" t="s">
        <v>11</v>
      </c>
      <c r="B34" s="1" t="s">
        <v>12</v>
      </c>
      <c r="C34" s="4">
        <v>0.2</v>
      </c>
      <c r="D34" s="22">
        <v>4.8416801900000001E-5</v>
      </c>
      <c r="E34" s="5">
        <v>2.92859E-3</v>
      </c>
      <c r="F34" s="12">
        <v>0.3</v>
      </c>
      <c r="G34" s="7">
        <f>A$2*F34*C34/B$2</f>
        <v>60000</v>
      </c>
      <c r="H34" s="1">
        <v>0</v>
      </c>
      <c r="I34" s="23">
        <v>8.8047000000000004E-3</v>
      </c>
      <c r="J34" s="23">
        <f>(I34*2)/(A$2*F34^2*E34)</f>
        <v>6.6810308032192969E-2</v>
      </c>
      <c r="K34" s="23">
        <v>-1.3113000000000001E-3</v>
      </c>
      <c r="L34" s="23">
        <f>(K34*2)/(A$2*F34^2*E34)</f>
        <v>-9.9501808037314888E-3</v>
      </c>
      <c r="M34" s="23">
        <f t="shared" si="0"/>
        <v>-0.14893182050495757</v>
      </c>
      <c r="N34" s="23">
        <f>($E$2-$A$2)*$G$2*$D$34</f>
        <v>4.74806630352635E-2</v>
      </c>
    </row>
    <row r="35" spans="1:14" x14ac:dyDescent="0.35">
      <c r="G35" s="7">
        <f>A$2*F34*C34/B$2</f>
        <v>60000</v>
      </c>
      <c r="H35" s="1">
        <v>10</v>
      </c>
      <c r="I35" s="23">
        <v>1.3469E-2</v>
      </c>
      <c r="J35" s="23">
        <f>(I35*2)/(A$2*F34^2*E34)</f>
        <v>0.10220314592042966</v>
      </c>
      <c r="K35" s="23">
        <v>2.7890000000000002E-2</v>
      </c>
      <c r="L35" s="23">
        <f>(K35*2)/(A$2*F34^2*E34)</f>
        <v>0.2116300942698629</v>
      </c>
      <c r="M35" s="23">
        <f t="shared" si="0"/>
        <v>2.0706808226297424</v>
      </c>
      <c r="N35" s="23">
        <f t="shared" ref="N35:N60" si="2">($E$2-$A$2)*$G$2*$D$34</f>
        <v>4.74806630352635E-2</v>
      </c>
    </row>
    <row r="36" spans="1:14" x14ac:dyDescent="0.35">
      <c r="F36" s="1"/>
      <c r="G36" s="7">
        <f>A$2*F34*C34/B$2</f>
        <v>60000</v>
      </c>
      <c r="H36" s="1">
        <v>20</v>
      </c>
      <c r="I36" s="23">
        <v>3.0602000000000001E-2</v>
      </c>
      <c r="J36" s="23">
        <f>(I36*2)/(A$2*F34^2*E34)</f>
        <v>0.23220882555920919</v>
      </c>
      <c r="K36" s="23">
        <v>5.9171000000000001E-2</v>
      </c>
      <c r="L36" s="23">
        <f>(K36*2)/(A$2*F34^2*E34)</f>
        <v>0.4489911906791702</v>
      </c>
      <c r="M36" s="23">
        <f t="shared" si="0"/>
        <v>1.9335664335664335</v>
      </c>
      <c r="N36" s="23">
        <f t="shared" si="2"/>
        <v>4.74806630352635E-2</v>
      </c>
    </row>
    <row r="37" spans="1:14" x14ac:dyDescent="0.35">
      <c r="G37" s="7">
        <f>A$2*F34*C34/B$2</f>
        <v>60000</v>
      </c>
      <c r="H37" s="1">
        <v>30</v>
      </c>
      <c r="I37" s="23">
        <v>6.0226000000000002E-2</v>
      </c>
      <c r="J37" s="23">
        <f>(I37*2)/(A$2*F34^2*E34)</f>
        <v>0.45699655996761429</v>
      </c>
      <c r="K37" s="23">
        <v>8.3516999999999994E-2</v>
      </c>
      <c r="L37" s="23">
        <f>(K37*2)/(A$2*F34^2*E34)</f>
        <v>0.63372931456207016</v>
      </c>
      <c r="M37" s="23">
        <f t="shared" si="0"/>
        <v>1.386726662903065</v>
      </c>
      <c r="N37" s="23">
        <f t="shared" si="2"/>
        <v>4.74806630352635E-2</v>
      </c>
    </row>
    <row r="38" spans="1:14" x14ac:dyDescent="0.35">
      <c r="G38" s="7">
        <f>A$2*F34*C34/B$2</f>
        <v>60000</v>
      </c>
      <c r="H38" s="1">
        <v>40</v>
      </c>
      <c r="I38" s="23">
        <v>9.6636E-2</v>
      </c>
      <c r="J38" s="23">
        <f>(I38*2)/(A$2*F34^2*E34)</f>
        <v>0.7332766507659545</v>
      </c>
      <c r="K38" s="23">
        <v>9.5702999999999996E-2</v>
      </c>
      <c r="L38" s="23">
        <f>(K38*2)/(A$2*F34^2*E34)</f>
        <v>0.72619702086442051</v>
      </c>
      <c r="M38" s="23">
        <f t="shared" si="0"/>
        <v>0.99034521296411271</v>
      </c>
      <c r="N38" s="23">
        <f t="shared" si="2"/>
        <v>4.74806630352635E-2</v>
      </c>
    </row>
    <row r="39" spans="1:14" x14ac:dyDescent="0.35">
      <c r="F39" s="1"/>
      <c r="G39" s="7">
        <f>A$2*F34*C34/B$2</f>
        <v>60000</v>
      </c>
      <c r="H39" s="1">
        <v>50</v>
      </c>
      <c r="I39" s="23">
        <v>0.13519999999999999</v>
      </c>
      <c r="J39" s="23">
        <f>(I39*2)/(A$2*F34^2*E34)</f>
        <v>1.0259013533626913</v>
      </c>
      <c r="K39" s="23">
        <v>9.7602999999999995E-2</v>
      </c>
      <c r="L39" s="23">
        <f>(K39*2)/(A$2*F34^2*E34)</f>
        <v>0.74061427361138144</v>
      </c>
      <c r="M39" s="23">
        <f t="shared" si="0"/>
        <v>0.72191568047337284</v>
      </c>
      <c r="N39" s="23">
        <f t="shared" si="2"/>
        <v>4.74806630352635E-2</v>
      </c>
    </row>
    <row r="40" spans="1:14" x14ac:dyDescent="0.35">
      <c r="G40" s="7">
        <f>A$2*F34*C34/B$2</f>
        <v>60000</v>
      </c>
      <c r="H40" s="1">
        <v>60</v>
      </c>
      <c r="I40" s="23">
        <v>0.17208999999999999</v>
      </c>
      <c r="J40" s="23">
        <f>(I40*2)/(A$2*F34^2*E34)</f>
        <v>1.3058236974865796</v>
      </c>
      <c r="K40" s="23">
        <v>8.7991E-2</v>
      </c>
      <c r="L40" s="23">
        <f>(K40*2)/(A$2*F34^2*E34)</f>
        <v>0.66767815076728243</v>
      </c>
      <c r="M40" s="23">
        <f t="shared" si="0"/>
        <v>0.51130803649253298</v>
      </c>
      <c r="N40" s="23">
        <f t="shared" si="2"/>
        <v>4.74806630352635E-2</v>
      </c>
    </row>
    <row r="41" spans="1:14" x14ac:dyDescent="0.35">
      <c r="G41" s="7">
        <f>A$2*F34*C34/B$2</f>
        <v>60000</v>
      </c>
      <c r="H41" s="1">
        <v>70</v>
      </c>
      <c r="I41" s="23">
        <v>0.20277999999999999</v>
      </c>
      <c r="J41" s="23">
        <f>(I41*2)/(A$2*F34^2*E34)</f>
        <v>1.5387002694888059</v>
      </c>
      <c r="K41" s="23">
        <v>6.7269999999999996E-2</v>
      </c>
      <c r="L41" s="23">
        <f>(K41*2)/(A$2*F34^2*E34)</f>
        <v>0.51044662752003145</v>
      </c>
      <c r="M41" s="23">
        <f t="shared" si="0"/>
        <v>0.33173883025939443</v>
      </c>
      <c r="N41" s="23">
        <f t="shared" si="2"/>
        <v>4.74806630352635E-2</v>
      </c>
    </row>
    <row r="42" spans="1:14" x14ac:dyDescent="0.35">
      <c r="F42" s="12">
        <v>0.65</v>
      </c>
      <c r="G42" s="7">
        <f>A$2*F42*C34/B$2</f>
        <v>130000</v>
      </c>
      <c r="H42" s="1">
        <v>0</v>
      </c>
      <c r="I42" s="23">
        <v>3.9040999999999999E-2</v>
      </c>
      <c r="J42" s="23">
        <f>(I42*2)/(A$2*F42^2*E34)</f>
        <v>6.3105271634343235E-2</v>
      </c>
      <c r="K42" s="23">
        <v>-1.1443E-2</v>
      </c>
      <c r="L42" s="23">
        <f>(K42*2)/(A$2*F42^2*E34)</f>
        <v>-1.8496289114310331E-2</v>
      </c>
      <c r="M42" s="23">
        <f t="shared" si="0"/>
        <v>-0.29310212340872416</v>
      </c>
      <c r="N42" s="23">
        <f t="shared" si="2"/>
        <v>4.74806630352635E-2</v>
      </c>
    </row>
    <row r="43" spans="1:14" x14ac:dyDescent="0.35">
      <c r="G43" s="7">
        <f>A$2*F42*C34/B$2</f>
        <v>130000</v>
      </c>
      <c r="H43" s="1">
        <v>10</v>
      </c>
      <c r="I43" s="23">
        <v>6.0511000000000002E-2</v>
      </c>
      <c r="J43" s="23">
        <f>(I43*2)/(A$2*F42^2*E34)</f>
        <v>9.7809049252471608E-2</v>
      </c>
      <c r="K43" s="23">
        <v>0.12576000000000001</v>
      </c>
      <c r="L43" s="23">
        <f>(K43*2)/(A$2*F42^2*E34)</f>
        <v>0.20327652879626562</v>
      </c>
      <c r="M43" s="23">
        <f t="shared" si="0"/>
        <v>2.0782998132570936</v>
      </c>
      <c r="N43" s="23">
        <f t="shared" si="2"/>
        <v>4.74806630352635E-2</v>
      </c>
    </row>
    <row r="44" spans="1:14" x14ac:dyDescent="0.35">
      <c r="F44" s="1"/>
      <c r="G44" s="7">
        <f>A$2*F42*C34/B$2</f>
        <v>130000</v>
      </c>
      <c r="H44" s="1">
        <v>20</v>
      </c>
      <c r="I44" s="23">
        <v>0.13888</v>
      </c>
      <c r="J44" s="23">
        <f>(I44*2)/(A$2*F42^2*E34)</f>
        <v>0.22448349490478187</v>
      </c>
      <c r="K44" s="23">
        <v>0.26790000000000003</v>
      </c>
      <c r="L44" s="23">
        <f>(K44*2)/(A$2*F42^2*E34)</f>
        <v>0.43302943753593798</v>
      </c>
      <c r="M44" s="23">
        <f t="shared" si="0"/>
        <v>1.9290034562211984</v>
      </c>
      <c r="N44" s="23">
        <f t="shared" si="2"/>
        <v>4.74806630352635E-2</v>
      </c>
    </row>
    <row r="45" spans="1:14" x14ac:dyDescent="0.35">
      <c r="G45" s="7">
        <f>A$2*F42*C34/B$2</f>
        <v>130000</v>
      </c>
      <c r="H45" s="1">
        <v>30</v>
      </c>
      <c r="I45" s="23">
        <v>0.27542</v>
      </c>
      <c r="J45" s="23">
        <f>(I45*2)/(A$2*F42^2*E34)</f>
        <v>0.44518464981764849</v>
      </c>
      <c r="K45" s="23">
        <v>0.38035000000000002</v>
      </c>
      <c r="L45" s="23">
        <f>(K45*2)/(A$2*F42^2*E34)</f>
        <v>0.61479188714742072</v>
      </c>
      <c r="M45" s="23">
        <f t="shared" si="0"/>
        <v>1.3809817732917</v>
      </c>
      <c r="N45" s="23">
        <f t="shared" si="2"/>
        <v>4.74806630352635E-2</v>
      </c>
    </row>
    <row r="46" spans="1:14" x14ac:dyDescent="0.35">
      <c r="G46" s="7">
        <f>A$2*F42*C34/B$2</f>
        <v>130000</v>
      </c>
      <c r="H46" s="1">
        <v>40</v>
      </c>
      <c r="I46" s="23">
        <v>0.44302999999999998</v>
      </c>
      <c r="J46" s="23">
        <f>(I46*2)/(A$2*F42^2*E34)</f>
        <v>0.71610687462316758</v>
      </c>
      <c r="K46" s="23">
        <v>0.43687999999999999</v>
      </c>
      <c r="L46" s="23">
        <f>(K46*2)/(A$2*F42^2*E34)</f>
        <v>0.70616610925980061</v>
      </c>
      <c r="M46" s="23">
        <f t="shared" si="0"/>
        <v>0.98611832155835955</v>
      </c>
      <c r="N46" s="23">
        <f t="shared" si="2"/>
        <v>4.74806630352635E-2</v>
      </c>
    </row>
    <row r="47" spans="1:14" x14ac:dyDescent="0.35">
      <c r="G47" s="7">
        <f>A$2*F42*C34/B$2</f>
        <v>130000</v>
      </c>
      <c r="H47" s="1">
        <v>50</v>
      </c>
      <c r="I47" s="23">
        <v>0.62187000000000003</v>
      </c>
      <c r="J47" s="23">
        <f>(I47*2)/(A$2*F42^2*E34)</f>
        <v>1.005181098620656</v>
      </c>
      <c r="K47" s="23">
        <v>0.44782</v>
      </c>
      <c r="L47" s="23">
        <f>(K47*2)/(A$2*F42^2*E34)</f>
        <v>0.72384935691431029</v>
      </c>
      <c r="M47" s="23">
        <f t="shared" si="0"/>
        <v>0.7201183527103735</v>
      </c>
      <c r="N47" s="23">
        <f t="shared" si="2"/>
        <v>4.74806630352635E-2</v>
      </c>
    </row>
    <row r="48" spans="1:14" x14ac:dyDescent="0.35">
      <c r="G48" s="7">
        <f>A$2*F42*C34/B$2</f>
        <v>130000</v>
      </c>
      <c r="H48" s="1">
        <v>60</v>
      </c>
      <c r="I48" s="23">
        <v>0.79474999999999996</v>
      </c>
      <c r="J48" s="23">
        <f>(I48*2)/(A$2*F42^2*E34)</f>
        <v>1.284621670331044</v>
      </c>
      <c r="K48" s="23">
        <v>0.40577999999999997</v>
      </c>
      <c r="L48" s="23">
        <f>(K48*2)/(A$2*F42^2*E34)</f>
        <v>0.65589654782879014</v>
      </c>
      <c r="M48" s="23">
        <f t="shared" si="0"/>
        <v>0.51057565272098138</v>
      </c>
      <c r="N48" s="23">
        <f t="shared" si="2"/>
        <v>4.74806630352635E-2</v>
      </c>
    </row>
    <row r="49" spans="1:14" x14ac:dyDescent="0.35">
      <c r="G49" s="7">
        <f>A$2*F42*C34/B$2</f>
        <v>130000</v>
      </c>
      <c r="H49" s="1">
        <v>70</v>
      </c>
      <c r="I49" s="23">
        <v>0.94040000000000001</v>
      </c>
      <c r="J49" s="23">
        <f>(I49*2)/(A$2*F42^2*E34)</f>
        <v>1.5200480890585892</v>
      </c>
      <c r="K49" s="23">
        <v>0.31153999999999998</v>
      </c>
      <c r="L49" s="23">
        <f>(K49*2)/(A$2*F42^2*E34)</f>
        <v>0.50356846200054539</v>
      </c>
      <c r="M49" s="23">
        <f t="shared" si="0"/>
        <v>0.33128455976180349</v>
      </c>
      <c r="N49" s="23">
        <f t="shared" si="2"/>
        <v>4.74806630352635E-2</v>
      </c>
    </row>
    <row r="50" spans="1:14" x14ac:dyDescent="0.35">
      <c r="F50" s="12">
        <v>1</v>
      </c>
      <c r="G50" s="7">
        <f>A$2*F50*C34/B$2</f>
        <v>200000</v>
      </c>
      <c r="H50" s="1">
        <v>0</v>
      </c>
      <c r="I50" s="23">
        <v>9.0912000000000007E-2</v>
      </c>
      <c r="J50" s="23">
        <f>(I50*2)/(A$2*F50^2*E34)</f>
        <v>6.2085850187291507E-2</v>
      </c>
      <c r="K50" s="23">
        <v>-2.9623E-2</v>
      </c>
      <c r="L50" s="23">
        <f>(K50*2)/(A$2*F50^2*E34)</f>
        <v>-2.0230213174257921E-2</v>
      </c>
      <c r="M50" s="23">
        <f t="shared" si="0"/>
        <v>-0.32584257303766279</v>
      </c>
      <c r="N50" s="23">
        <f t="shared" si="2"/>
        <v>4.74806630352635E-2</v>
      </c>
    </row>
    <row r="51" spans="1:14" x14ac:dyDescent="0.35">
      <c r="F51" s="12"/>
      <c r="G51" s="7">
        <f>A$2*F50*C34/B$2</f>
        <v>200000</v>
      </c>
      <c r="H51" s="1">
        <v>10</v>
      </c>
      <c r="I51" s="23">
        <v>0.1409</v>
      </c>
      <c r="J51" s="23">
        <f>(I51*2)/(A$2*F50^2*E34)</f>
        <v>9.622378004432168E-2</v>
      </c>
      <c r="K51" s="23">
        <v>0.29196</v>
      </c>
      <c r="L51" s="23">
        <f>(K51*2)/(A$2*F50^2*E34)</f>
        <v>0.19938605267381232</v>
      </c>
      <c r="M51" s="23">
        <f t="shared" si="0"/>
        <v>2.0721078779276083</v>
      </c>
      <c r="N51" s="23">
        <f t="shared" si="2"/>
        <v>4.74806630352635E-2</v>
      </c>
    </row>
    <row r="52" spans="1:14" x14ac:dyDescent="0.35">
      <c r="F52" s="12"/>
      <c r="G52" s="7">
        <f>A$2*F50*C34/B$2</f>
        <v>200000</v>
      </c>
      <c r="H52" s="1">
        <v>20</v>
      </c>
      <c r="I52" s="23">
        <v>0.32421</v>
      </c>
      <c r="J52" s="23">
        <f>(I52*2)/(A$2*F50^2*E34)</f>
        <v>0.2214103032517355</v>
      </c>
      <c r="K52" s="23">
        <v>0.62326000000000004</v>
      </c>
      <c r="L52" s="23">
        <f>(K52*2)/(A$2*F50^2*E34)</f>
        <v>0.42563827644019825</v>
      </c>
      <c r="M52" s="23">
        <f t="shared" si="0"/>
        <v>1.9223959779155486</v>
      </c>
      <c r="N52" s="23">
        <f t="shared" si="2"/>
        <v>4.74806630352635E-2</v>
      </c>
    </row>
    <row r="53" spans="1:14" x14ac:dyDescent="0.35">
      <c r="G53" s="7">
        <f>A$2*F50*C34/B$2</f>
        <v>200000</v>
      </c>
      <c r="H53" s="1">
        <v>30</v>
      </c>
      <c r="I53" s="23">
        <v>0.64458000000000004</v>
      </c>
      <c r="J53" s="23">
        <f>(I53*2)/(A$2*F50^2*E34)</f>
        <v>0.44019818410907646</v>
      </c>
      <c r="K53" s="23">
        <v>0.88673000000000002</v>
      </c>
      <c r="L53" s="23">
        <f>(K53*2)/(A$2*F50^2*E34)</f>
        <v>0.60556786713059874</v>
      </c>
      <c r="M53" s="23">
        <f t="shared" si="0"/>
        <v>1.3756709795525768</v>
      </c>
      <c r="N53" s="23">
        <f t="shared" si="2"/>
        <v>4.74806630352635E-2</v>
      </c>
    </row>
    <row r="54" spans="1:14" x14ac:dyDescent="0.35">
      <c r="G54" s="7">
        <f>A$2*F50*C34/B$2</f>
        <v>200000</v>
      </c>
      <c r="H54" s="1">
        <v>40</v>
      </c>
      <c r="I54" s="23">
        <v>1.0385</v>
      </c>
      <c r="J54" s="23">
        <f>(I54*2)/(A$2*F50^2*E34)</f>
        <v>0.70921501473405291</v>
      </c>
      <c r="K54" s="23">
        <v>1.0217000000000001</v>
      </c>
      <c r="L54" s="23">
        <f>(K54*2)/(A$2*F50^2*E34)</f>
        <v>0.69774191675857677</v>
      </c>
      <c r="M54" s="23">
        <f t="shared" si="0"/>
        <v>0.98382282137698618</v>
      </c>
      <c r="N54" s="23">
        <f t="shared" si="2"/>
        <v>4.74806630352635E-2</v>
      </c>
    </row>
    <row r="55" spans="1:14" x14ac:dyDescent="0.35">
      <c r="F55" s="1"/>
      <c r="G55" s="7">
        <f>A$2*F50*C34/B$2</f>
        <v>200000</v>
      </c>
      <c r="H55" s="1">
        <v>50</v>
      </c>
      <c r="I55" s="23">
        <v>1.4595</v>
      </c>
      <c r="J55" s="23">
        <f>(I55*2)/(A$2*F50^2*E34)</f>
        <v>0.99672538661949961</v>
      </c>
      <c r="K55" s="23">
        <v>1.0496000000000001</v>
      </c>
      <c r="L55" s="23">
        <f>(K55*2)/(A$2*F50^2*E34)</f>
        <v>0.71679545446784987</v>
      </c>
      <c r="M55" s="23">
        <f t="shared" si="0"/>
        <v>0.71915039397053793</v>
      </c>
      <c r="N55" s="23">
        <f t="shared" si="2"/>
        <v>4.74806630352635E-2</v>
      </c>
    </row>
    <row r="56" spans="1:14" x14ac:dyDescent="0.35">
      <c r="G56" s="7">
        <f>A$2*F50*C34/B$2</f>
        <v>200000</v>
      </c>
      <c r="H56" s="1">
        <v>60</v>
      </c>
      <c r="I56" s="23">
        <v>1.8674999999999999</v>
      </c>
      <c r="J56" s="23">
        <f>(I56*2)/(A$2*F50^2*E34)</f>
        <v>1.2753577660239228</v>
      </c>
      <c r="K56" s="23">
        <v>0.95250000000000001</v>
      </c>
      <c r="L56" s="23">
        <f>(K56*2)/(A$2*F50^2*E34)</f>
        <v>0.65048367985959121</v>
      </c>
      <c r="M56" s="23">
        <f t="shared" si="0"/>
        <v>0.51004016064257029</v>
      </c>
      <c r="N56" s="23">
        <f t="shared" si="2"/>
        <v>4.74806630352635E-2</v>
      </c>
    </row>
    <row r="57" spans="1:14" x14ac:dyDescent="0.35">
      <c r="G57" s="7">
        <f>A$2*F50*C34/B$2</f>
        <v>200000</v>
      </c>
      <c r="H57" s="1">
        <v>70</v>
      </c>
      <c r="I57" s="23">
        <v>2.2130999999999998</v>
      </c>
      <c r="J57" s="23">
        <f>(I57*2)/(A$2*F50^2*E34)</f>
        <v>1.5113757815194342</v>
      </c>
      <c r="K57" s="23">
        <v>0.73238999999999999</v>
      </c>
      <c r="L57" s="23">
        <f>(K57*2)/(A$2*F50^2*E34)</f>
        <v>0.50016560870589599</v>
      </c>
      <c r="M57" s="23">
        <f t="shared" si="0"/>
        <v>0.33093398400433782</v>
      </c>
      <c r="N57" s="23">
        <f t="shared" si="2"/>
        <v>4.74806630352635E-2</v>
      </c>
    </row>
    <row r="58" spans="1:14" x14ac:dyDescent="0.35">
      <c r="B58" s="1" t="s">
        <v>13</v>
      </c>
      <c r="C58" s="4">
        <v>0.2</v>
      </c>
      <c r="E58" s="5">
        <v>2.92859E-3</v>
      </c>
      <c r="F58" s="12">
        <v>0.3</v>
      </c>
      <c r="G58" s="7">
        <f>A$2*F58*C58/B$2</f>
        <v>60000</v>
      </c>
      <c r="H58" s="1">
        <v>0</v>
      </c>
      <c r="I58" s="23">
        <v>9.7491999999999995E-3</v>
      </c>
      <c r="J58" s="23">
        <f>(I58*2)/(A$2*F58^2*E58)</f>
        <v>7.3977200252984834E-2</v>
      </c>
      <c r="K58" s="23">
        <v>1.3362000000000001E-2</v>
      </c>
      <c r="L58" s="23">
        <f>(K58*2)/(A$2*F58^2*E58)</f>
        <v>0.10139122694994292</v>
      </c>
      <c r="M58" s="23">
        <f t="shared" si="0"/>
        <v>1.3705739958150414</v>
      </c>
      <c r="N58" s="23">
        <f t="shared" si="2"/>
        <v>4.74806630352635E-2</v>
      </c>
    </row>
    <row r="59" spans="1:14" x14ac:dyDescent="0.35">
      <c r="B59" s="1" t="s">
        <v>14</v>
      </c>
      <c r="C59" s="4">
        <v>0.2</v>
      </c>
      <c r="E59" s="5">
        <v>2.92859E-3</v>
      </c>
      <c r="F59" s="12">
        <v>0.3</v>
      </c>
      <c r="G59" s="7">
        <f>A$2*F59*C59/B$2</f>
        <v>60000</v>
      </c>
      <c r="H59" s="1">
        <v>0</v>
      </c>
      <c r="I59" s="23">
        <v>1.0163E-2</v>
      </c>
      <c r="J59" s="23">
        <f>(I59*2)/(A$2*F59^2*E59)</f>
        <v>7.7117126140717696E-2</v>
      </c>
      <c r="K59" s="23">
        <v>1.4304000000000001E-2</v>
      </c>
      <c r="L59" s="23">
        <f>(K59*2)/(A$2*F59^2*E59)</f>
        <v>0.1085391491013309</v>
      </c>
      <c r="M59" s="23">
        <f t="shared" si="0"/>
        <v>1.4074584276296369</v>
      </c>
      <c r="N59" s="23">
        <f t="shared" si="2"/>
        <v>4.74806630352635E-2</v>
      </c>
    </row>
    <row r="60" spans="1:14" x14ac:dyDescent="0.35">
      <c r="B60" s="1" t="s">
        <v>15</v>
      </c>
      <c r="C60" s="4">
        <v>0.2</v>
      </c>
      <c r="E60" s="5">
        <v>2.92859E-3</v>
      </c>
      <c r="F60" s="12">
        <v>0.3</v>
      </c>
      <c r="G60" s="7">
        <f>A$2*F60*C60/B$2</f>
        <v>60000</v>
      </c>
      <c r="H60" s="1">
        <v>0</v>
      </c>
      <c r="I60" s="23">
        <v>1.4194999999999999E-2</v>
      </c>
      <c r="J60" s="23">
        <f>(I60*2)/(A$2*F60^2*E60)</f>
        <v>0.10771205407532103</v>
      </c>
      <c r="K60" s="23">
        <v>3.2154000000000002E-2</v>
      </c>
      <c r="L60" s="23">
        <f>(K60*2)/(A$2*F60^2*E60)</f>
        <v>0.24398544464514779</v>
      </c>
      <c r="M60" s="23">
        <f t="shared" si="0"/>
        <v>2.2651637900669255</v>
      </c>
      <c r="N60" s="23">
        <f t="shared" si="2"/>
        <v>4.74806630352635E-2</v>
      </c>
    </row>
    <row r="61" spans="1:14" x14ac:dyDescent="0.35">
      <c r="F61" s="12"/>
      <c r="G61" s="7"/>
      <c r="I61" s="23"/>
      <c r="J61" s="23"/>
      <c r="K61" s="23"/>
      <c r="L61" s="23"/>
      <c r="M61" s="23"/>
      <c r="N61" s="23"/>
    </row>
    <row r="62" spans="1:14" x14ac:dyDescent="0.35">
      <c r="F62" s="12"/>
      <c r="G62" s="7"/>
      <c r="I62" s="23"/>
      <c r="J62" s="23"/>
      <c r="K62" s="23"/>
      <c r="L62" s="23"/>
      <c r="M62" s="23"/>
      <c r="N62" s="23"/>
    </row>
    <row r="63" spans="1:14" x14ac:dyDescent="0.35">
      <c r="A63" s="11" t="s">
        <v>17</v>
      </c>
      <c r="B63" s="1" t="s">
        <v>12</v>
      </c>
      <c r="C63" s="4">
        <v>6.5000000000000002E-2</v>
      </c>
      <c r="D63" s="22">
        <v>1.78360433E-6</v>
      </c>
      <c r="E63" s="5">
        <v>2.6015599999999999E-4</v>
      </c>
      <c r="F63" s="12">
        <v>0.3</v>
      </c>
      <c r="G63" s="7">
        <f>A$2*F63*C63/B$2</f>
        <v>19500</v>
      </c>
      <c r="H63" s="1">
        <v>0</v>
      </c>
      <c r="I63" s="23">
        <v>4.0711000000000002E-3</v>
      </c>
      <c r="J63" s="23">
        <f>(I63*2)/(A$2*F63^2*E63)</f>
        <v>0.34774861578779231</v>
      </c>
      <c r="K63" s="23">
        <v>-1.0116000000000001E-3</v>
      </c>
      <c r="L63" s="23">
        <f>(K63*2)/(A$2*F63^2*E63)</f>
        <v>-8.64096926459509E-2</v>
      </c>
      <c r="M63" s="23">
        <f t="shared" si="0"/>
        <v>-0.24848321092579401</v>
      </c>
      <c r="N63" s="23">
        <f>($E$2-$A$2)*$G$2*$D$63</f>
        <v>1.7491183402794498E-3</v>
      </c>
    </row>
    <row r="64" spans="1:14" x14ac:dyDescent="0.35">
      <c r="G64" s="7">
        <f>A$2*F63*C63/B$2</f>
        <v>19500</v>
      </c>
      <c r="H64" s="1">
        <v>10</v>
      </c>
      <c r="I64" s="23">
        <v>3.9750999999999996E-3</v>
      </c>
      <c r="J64" s="23">
        <f>(I64*2)/(A$2*F63^2*E63)</f>
        <v>0.33954840770751221</v>
      </c>
      <c r="K64" s="23">
        <v>7.1279999999999998E-4</v>
      </c>
      <c r="L64" s="23">
        <f>(K64*2)/(A$2*F63^2*E63)</f>
        <v>6.0886544996079275E-2</v>
      </c>
      <c r="M64" s="23">
        <f t="shared" si="0"/>
        <v>0.1793162436165128</v>
      </c>
      <c r="N64" s="23">
        <f t="shared" ref="N64:N89" si="3">($E$2-$A$2)*$G$2*$D$63</f>
        <v>1.7491183402794498E-3</v>
      </c>
    </row>
    <row r="65" spans="6:14" x14ac:dyDescent="0.35">
      <c r="F65" s="1"/>
      <c r="G65" s="7">
        <f>A$2*F63*C63/B$2</f>
        <v>19500</v>
      </c>
      <c r="H65" s="1">
        <v>20</v>
      </c>
      <c r="I65" s="23">
        <v>4.8758999999999999E-3</v>
      </c>
      <c r="J65" s="23">
        <f>(I65*2)/(A$2*F63^2*E63)</f>
        <v>0.41649369352747323</v>
      </c>
      <c r="K65" s="23">
        <v>3.1253000000000001E-3</v>
      </c>
      <c r="L65" s="23">
        <f>(K65*2)/(A$2*F63^2*E63)</f>
        <v>0.26695948243020001</v>
      </c>
      <c r="M65" s="23">
        <f t="shared" si="0"/>
        <v>0.64096884677700539</v>
      </c>
      <c r="N65" s="23">
        <f t="shared" si="3"/>
        <v>1.7491183402794498E-3</v>
      </c>
    </row>
    <row r="66" spans="6:14" x14ac:dyDescent="0.35">
      <c r="G66" s="7">
        <f>A$2*F63*C63/B$2</f>
        <v>19500</v>
      </c>
      <c r="H66" s="1">
        <v>30</v>
      </c>
      <c r="I66" s="23">
        <v>6.7330000000000003E-3</v>
      </c>
      <c r="J66" s="23">
        <f>(I66*2)/(A$2*F63^2*E63)</f>
        <v>0.57512501046380715</v>
      </c>
      <c r="K66" s="23">
        <v>5.9697999999999999E-3</v>
      </c>
      <c r="L66" s="23">
        <f>(K66*2)/(A$2*F63^2*E63)</f>
        <v>0.50993335622558089</v>
      </c>
      <c r="M66" s="23">
        <f t="shared" si="0"/>
        <v>0.88664785385415124</v>
      </c>
      <c r="N66" s="23">
        <f t="shared" si="3"/>
        <v>1.7491183402794498E-3</v>
      </c>
    </row>
    <row r="67" spans="6:14" x14ac:dyDescent="0.35">
      <c r="G67" s="7">
        <f>A$2*F63*C63/B$2</f>
        <v>19500</v>
      </c>
      <c r="H67" s="1">
        <v>40</v>
      </c>
      <c r="I67" s="23">
        <v>9.4526000000000002E-3</v>
      </c>
      <c r="J67" s="23">
        <f>(I67*2)/(A$2*F63^2*E63)</f>
        <v>0.80743007187140703</v>
      </c>
      <c r="K67" s="23">
        <v>7.9787E-3</v>
      </c>
      <c r="L67" s="23">
        <f>(K67*2)/(A$2*F63^2*E63)</f>
        <v>0.68153125218885757</v>
      </c>
      <c r="M67" s="23">
        <f t="shared" si="0"/>
        <v>0.84407464612910732</v>
      </c>
      <c r="N67" s="23">
        <f t="shared" si="3"/>
        <v>1.7491183402794498E-3</v>
      </c>
    </row>
    <row r="68" spans="6:14" x14ac:dyDescent="0.35">
      <c r="F68" s="1"/>
      <c r="G68" s="7">
        <f>A$2*F63*C63/B$2</f>
        <v>19500</v>
      </c>
      <c r="H68" s="1">
        <v>50</v>
      </c>
      <c r="I68" s="23">
        <v>1.2708000000000001E-2</v>
      </c>
      <c r="J68" s="23">
        <f>(I68*2)/(A$2*F63^2*E63)</f>
        <v>1.0855025446270699</v>
      </c>
      <c r="K68" s="23">
        <v>8.5480999999999994E-3</v>
      </c>
      <c r="L68" s="23">
        <f>(K68*2)/(A$2*F63^2*E63)</f>
        <v>0.73016873636501856</v>
      </c>
      <c r="M68" s="23">
        <f t="shared" si="0"/>
        <v>0.67265502045955305</v>
      </c>
      <c r="N68" s="23">
        <f t="shared" si="3"/>
        <v>1.7491183402794498E-3</v>
      </c>
    </row>
    <row r="69" spans="6:14" x14ac:dyDescent="0.35">
      <c r="G69" s="7">
        <f>A$2*F63*C63/B$2</f>
        <v>19500</v>
      </c>
      <c r="H69" s="1">
        <v>60</v>
      </c>
      <c r="I69" s="23">
        <v>1.5918999999999999E-2</v>
      </c>
      <c r="J69" s="23">
        <f>(I69*2)/(A$2*F63^2*E63)</f>
        <v>1.3597824211456031</v>
      </c>
      <c r="K69" s="23">
        <v>7.9048E-3</v>
      </c>
      <c r="L69" s="23">
        <f>(K69*2)/(A$2*F63^2*E63)</f>
        <v>0.67521880034372539</v>
      </c>
      <c r="M69" s="23">
        <f t="shared" si="0"/>
        <v>0.49656385451347451</v>
      </c>
      <c r="N69" s="23">
        <f t="shared" si="3"/>
        <v>1.7491183402794498E-3</v>
      </c>
    </row>
    <row r="70" spans="6:14" x14ac:dyDescent="0.35">
      <c r="G70" s="7">
        <f>A$2*F63*C63/B$2</f>
        <v>19500</v>
      </c>
      <c r="H70" s="1">
        <v>70</v>
      </c>
      <c r="I70" s="23">
        <v>1.8467999999999998E-2</v>
      </c>
      <c r="J70" s="23">
        <f>(I70*2)/(A$2*F63^2*E63)</f>
        <v>1.577515029443872</v>
      </c>
      <c r="K70" s="23">
        <v>6.3407000000000003E-3</v>
      </c>
      <c r="L70" s="23">
        <f>(K70*2)/(A$2*F63^2*E63)</f>
        <v>0.54161520181907952</v>
      </c>
      <c r="M70" s="23">
        <f t="shared" ref="M70:M133" si="4">L70/J70</f>
        <v>0.34333441628763273</v>
      </c>
      <c r="N70" s="23">
        <f t="shared" si="3"/>
        <v>1.7491183402794498E-3</v>
      </c>
    </row>
    <row r="71" spans="6:14" x14ac:dyDescent="0.35">
      <c r="F71" s="12">
        <v>0.65</v>
      </c>
      <c r="G71" s="7">
        <f>A$2*F71*C63/B$2</f>
        <v>42250</v>
      </c>
      <c r="H71" s="1">
        <v>0</v>
      </c>
      <c r="I71" s="23">
        <v>1.8519999999999998E-2</v>
      </c>
      <c r="J71" s="23">
        <f>(I71*2)/(A$2*F71^2*E63)</f>
        <v>0.33698488235233637</v>
      </c>
      <c r="K71" s="23">
        <v>-4.4187000000000002E-3</v>
      </c>
      <c r="L71" s="23">
        <f>(K71*2)/(A$2*F71^2*E63)</f>
        <v>-8.0401463264053397E-2</v>
      </c>
      <c r="M71" s="23">
        <f t="shared" si="4"/>
        <v>-0.2385907127429806</v>
      </c>
      <c r="N71" s="23">
        <f t="shared" si="3"/>
        <v>1.7491183402794498E-3</v>
      </c>
    </row>
    <row r="72" spans="6:14" x14ac:dyDescent="0.35">
      <c r="G72" s="7">
        <f>A$2*F71*C63/B$2</f>
        <v>42250</v>
      </c>
      <c r="H72" s="1">
        <v>10</v>
      </c>
      <c r="I72" s="23">
        <v>1.8141000000000001E-2</v>
      </c>
      <c r="J72" s="23">
        <f>(I72*2)/(A$2*F71^2*E63)</f>
        <v>0.33008870144458613</v>
      </c>
      <c r="K72" s="23">
        <v>3.4691000000000001E-3</v>
      </c>
      <c r="L72" s="23">
        <f>(K72*2)/(A$2*F71^2*E63)</f>
        <v>6.31227999659012E-2</v>
      </c>
      <c r="M72" s="23">
        <f t="shared" si="4"/>
        <v>0.19122981092552779</v>
      </c>
      <c r="N72" s="23">
        <f t="shared" si="3"/>
        <v>1.7491183402794498E-3</v>
      </c>
    </row>
    <row r="73" spans="6:14" x14ac:dyDescent="0.35">
      <c r="F73" s="1"/>
      <c r="G73" s="7">
        <f>A$2*F71*C63/B$2</f>
        <v>42250</v>
      </c>
      <c r="H73" s="1">
        <v>20</v>
      </c>
      <c r="I73" s="23">
        <v>2.2079000000000001E-2</v>
      </c>
      <c r="J73" s="23">
        <f>(I73*2)/(A$2*F71^2*E63)</f>
        <v>0.40174347826442958</v>
      </c>
      <c r="K73" s="23">
        <v>1.4277E-2</v>
      </c>
      <c r="L73" s="23">
        <f>(K73*2)/(A$2*F71^2*E63)</f>
        <v>0.25978040849591288</v>
      </c>
      <c r="M73" s="23">
        <f t="shared" si="4"/>
        <v>0.64663254676389326</v>
      </c>
      <c r="N73" s="23">
        <f t="shared" si="3"/>
        <v>1.7491183402794498E-3</v>
      </c>
    </row>
    <row r="74" spans="6:14" x14ac:dyDescent="0.35">
      <c r="G74" s="7">
        <f>A$2*F71*C63/B$2</f>
        <v>42250</v>
      </c>
      <c r="H74" s="1">
        <v>30</v>
      </c>
      <c r="I74" s="23">
        <v>3.0634000000000002E-2</v>
      </c>
      <c r="J74" s="23">
        <f>(I74*2)/(A$2*F71^2*E63)</f>
        <v>0.55740793120850296</v>
      </c>
      <c r="K74" s="23">
        <v>2.7127999999999999E-2</v>
      </c>
      <c r="L74" s="23">
        <f>(K74*2)/(A$2*F71^2*E63)</f>
        <v>0.49361370887981543</v>
      </c>
      <c r="M74" s="23">
        <f t="shared" si="4"/>
        <v>0.88555200104459086</v>
      </c>
      <c r="N74" s="23">
        <f t="shared" si="3"/>
        <v>1.7491183402794498E-3</v>
      </c>
    </row>
    <row r="75" spans="6:14" x14ac:dyDescent="0.35">
      <c r="G75" s="7">
        <f>A$2*F71*C63/B$2</f>
        <v>42250</v>
      </c>
      <c r="H75" s="1">
        <v>40</v>
      </c>
      <c r="I75" s="23">
        <v>4.3087E-2</v>
      </c>
      <c r="J75" s="23">
        <f>(I75*2)/(A$2*F71^2*E63)</f>
        <v>0.78399933185286819</v>
      </c>
      <c r="K75" s="23">
        <v>3.6181999999999999E-2</v>
      </c>
      <c r="L75" s="23">
        <f>(K75*2)/(A$2*F71^2*E63)</f>
        <v>0.65835783009029347</v>
      </c>
      <c r="M75" s="23">
        <f t="shared" si="4"/>
        <v>0.83974284586998393</v>
      </c>
      <c r="N75" s="23">
        <f t="shared" si="3"/>
        <v>1.7491183402794498E-3</v>
      </c>
    </row>
    <row r="76" spans="6:14" x14ac:dyDescent="0.35">
      <c r="G76" s="7">
        <f>A$2*F71*C63/B$2</f>
        <v>42250</v>
      </c>
      <c r="H76" s="1">
        <v>50</v>
      </c>
      <c r="I76" s="23">
        <v>5.8195999999999998E-2</v>
      </c>
      <c r="J76" s="23">
        <f>(I76*2)/(A$2*F71^2*E63)</f>
        <v>1.058918586035452</v>
      </c>
      <c r="K76" s="23">
        <v>3.8885000000000003E-2</v>
      </c>
      <c r="L76" s="23">
        <f>(K76*2)/(A$2*F71^2*E63)</f>
        <v>0.70754088284398498</v>
      </c>
      <c r="M76" s="23">
        <f t="shared" si="4"/>
        <v>0.66817307031411088</v>
      </c>
      <c r="N76" s="23">
        <f t="shared" si="3"/>
        <v>1.7491183402794498E-3</v>
      </c>
    </row>
    <row r="77" spans="6:14" x14ac:dyDescent="0.35">
      <c r="G77" s="7">
        <f>A$2*F71*C63/B$2</f>
        <v>42250</v>
      </c>
      <c r="H77" s="1">
        <v>60</v>
      </c>
      <c r="I77" s="23">
        <v>7.3108999999999993E-2</v>
      </c>
      <c r="J77" s="23">
        <f>(I77*2)/(A$2*F71^2*E63)</f>
        <v>1.3302714775322333</v>
      </c>
      <c r="K77" s="23">
        <v>3.6172999999999997E-2</v>
      </c>
      <c r="L77" s="23">
        <f>(K77*2)/(A$2*F71^2*E63)</f>
        <v>0.65819406853839435</v>
      </c>
      <c r="M77" s="23">
        <f t="shared" si="4"/>
        <v>0.49478176421507608</v>
      </c>
      <c r="N77" s="23">
        <f t="shared" si="3"/>
        <v>1.7491183402794498E-3</v>
      </c>
    </row>
    <row r="78" spans="6:14" x14ac:dyDescent="0.35">
      <c r="G78" s="7">
        <f>A$2*F71*C63/B$2</f>
        <v>42250</v>
      </c>
      <c r="H78" s="1">
        <v>70</v>
      </c>
      <c r="I78" s="23">
        <v>8.4905999999999995E-2</v>
      </c>
      <c r="J78" s="23">
        <f>(I78*2)/(A$2*F71^2*E63)</f>
        <v>1.5449264806159544</v>
      </c>
      <c r="K78" s="23">
        <v>2.9035999999999999E-2</v>
      </c>
      <c r="L78" s="23">
        <f>(K78*2)/(A$2*F71^2*E63)</f>
        <v>0.52833115788242113</v>
      </c>
      <c r="M78" s="23">
        <f t="shared" si="4"/>
        <v>0.34197818764280496</v>
      </c>
      <c r="N78" s="23">
        <f t="shared" si="3"/>
        <v>1.7491183402794498E-3</v>
      </c>
    </row>
    <row r="79" spans="6:14" x14ac:dyDescent="0.35">
      <c r="F79" s="12">
        <v>1</v>
      </c>
      <c r="G79" s="7">
        <f>A$2*F79*C63/B$2</f>
        <v>65000</v>
      </c>
      <c r="H79" s="1">
        <v>0</v>
      </c>
      <c r="I79" s="23">
        <v>4.3232E-2</v>
      </c>
      <c r="J79" s="23">
        <f>(I79*2)/(A$2*F79^2*E63)</f>
        <v>0.33235443349374988</v>
      </c>
      <c r="K79" s="23">
        <v>-9.5505E-3</v>
      </c>
      <c r="L79" s="23">
        <f>(K79*2)/(A$2*F79^2*E63)</f>
        <v>-7.3421331816294844E-2</v>
      </c>
      <c r="M79" s="23">
        <f t="shared" si="4"/>
        <v>-0.22091274981495193</v>
      </c>
      <c r="N79" s="23">
        <f t="shared" si="3"/>
        <v>1.7491183402794498E-3</v>
      </c>
    </row>
    <row r="80" spans="6:14" x14ac:dyDescent="0.35">
      <c r="F80" s="12"/>
      <c r="G80" s="7">
        <f>A$2*F79*C63/B$2</f>
        <v>65000</v>
      </c>
      <c r="H80" s="1">
        <v>10</v>
      </c>
      <c r="I80" s="23">
        <v>4.2450000000000002E-2</v>
      </c>
      <c r="J80" s="23">
        <f>(I80*2)/(A$2*F79^2*E63)</f>
        <v>0.32634265594489459</v>
      </c>
      <c r="K80" s="23">
        <v>8.3362999999999996E-3</v>
      </c>
      <c r="L80" s="23">
        <f>(K80*2)/(A$2*F79^2*E63)</f>
        <v>6.4086932455911072E-2</v>
      </c>
      <c r="M80" s="23">
        <f t="shared" si="4"/>
        <v>0.19637926972909306</v>
      </c>
      <c r="N80" s="23">
        <f t="shared" si="3"/>
        <v>1.7491183402794498E-3</v>
      </c>
    </row>
    <row r="81" spans="1:14" x14ac:dyDescent="0.35">
      <c r="F81" s="12"/>
      <c r="G81" s="7">
        <f>A$2*F79*C63/B$2</f>
        <v>65000</v>
      </c>
      <c r="H81" s="1">
        <v>20</v>
      </c>
      <c r="I81" s="23">
        <v>5.1631999999999997E-2</v>
      </c>
      <c r="J81" s="23">
        <f>(I81*2)/(A$2*F79^2*E63)</f>
        <v>0.39693107212595519</v>
      </c>
      <c r="K81" s="23">
        <v>3.3468999999999999E-2</v>
      </c>
      <c r="L81" s="23">
        <f>(K81*2)/(A$2*F79^2*E63)</f>
        <v>0.25729946647396179</v>
      </c>
      <c r="M81" s="23">
        <f t="shared" si="4"/>
        <v>0.6482220328478463</v>
      </c>
      <c r="N81" s="23">
        <f t="shared" si="3"/>
        <v>1.7491183402794498E-3</v>
      </c>
    </row>
    <row r="82" spans="1:14" x14ac:dyDescent="0.35">
      <c r="G82" s="7">
        <f>A$2*F79*C63/B$2</f>
        <v>65000</v>
      </c>
      <c r="H82" s="1">
        <v>30</v>
      </c>
      <c r="I82" s="23">
        <v>7.1707999999999994E-2</v>
      </c>
      <c r="J82" s="23">
        <f>(I82*2)/(A$2*F79^2*E63)</f>
        <v>0.55126923845692577</v>
      </c>
      <c r="K82" s="23">
        <v>6.3445000000000001E-2</v>
      </c>
      <c r="L82" s="23">
        <f>(K82*2)/(A$2*F79^2*E63)</f>
        <v>0.48774581405003153</v>
      </c>
      <c r="M82" s="23">
        <f t="shared" si="4"/>
        <v>0.88476878451497754</v>
      </c>
      <c r="N82" s="23">
        <f t="shared" si="3"/>
        <v>1.7491183402794498E-3</v>
      </c>
    </row>
    <row r="83" spans="1:14" x14ac:dyDescent="0.35">
      <c r="G83" s="7">
        <f>A$2*F79*C63/B$2</f>
        <v>65000</v>
      </c>
      <c r="H83" s="1">
        <v>40</v>
      </c>
      <c r="I83" s="23">
        <v>0.10091</v>
      </c>
      <c r="J83" s="23">
        <f>(I83*2)/(A$2*F79^2*E63)</f>
        <v>0.77576531004474236</v>
      </c>
      <c r="K83" s="23">
        <v>8.4420999999999996E-2</v>
      </c>
      <c r="L83" s="23">
        <f>(K83*2)/(A$2*F79^2*E63)</f>
        <v>0.64900290594873844</v>
      </c>
      <c r="M83" s="23">
        <f t="shared" si="4"/>
        <v>0.83659696759488655</v>
      </c>
      <c r="N83" s="23">
        <f t="shared" si="3"/>
        <v>1.7491183402794498E-3</v>
      </c>
    </row>
    <row r="84" spans="1:14" x14ac:dyDescent="0.35">
      <c r="F84" s="1"/>
      <c r="G84" s="7">
        <f>A$2*F79*C63/B$2</f>
        <v>65000</v>
      </c>
      <c r="H84" s="1">
        <v>50</v>
      </c>
      <c r="I84" s="23">
        <v>0.13658999999999999</v>
      </c>
      <c r="J84" s="23">
        <f>(I84*2)/(A$2*F79^2*E63)</f>
        <v>1.0500622703301095</v>
      </c>
      <c r="K84" s="23">
        <v>9.1064999999999993E-2</v>
      </c>
      <c r="L84" s="23">
        <f>(K84*2)/(A$2*F79^2*E63)</f>
        <v>0.7000799520287827</v>
      </c>
      <c r="M84" s="23">
        <f t="shared" si="4"/>
        <v>0.66670327256753792</v>
      </c>
      <c r="N84" s="23">
        <f t="shared" si="3"/>
        <v>1.7491183402794498E-3</v>
      </c>
    </row>
    <row r="85" spans="1:14" x14ac:dyDescent="0.35">
      <c r="G85" s="7">
        <f>A$2*F79*C63/B$2</f>
        <v>65000</v>
      </c>
      <c r="H85" s="1">
        <v>60</v>
      </c>
      <c r="I85" s="23">
        <v>0.17175000000000001</v>
      </c>
      <c r="J85" s="23">
        <f>(I85*2)/(A$2*F79^2*E63)</f>
        <v>1.3203616291763405</v>
      </c>
      <c r="K85" s="23">
        <v>8.4853999999999999E-2</v>
      </c>
      <c r="L85" s="23">
        <f>(K85*2)/(A$2*F79^2*E63)</f>
        <v>0.65233167791632707</v>
      </c>
      <c r="M85" s="23">
        <f t="shared" si="4"/>
        <v>0.4940553129548762</v>
      </c>
      <c r="N85" s="23">
        <f t="shared" si="3"/>
        <v>1.7491183402794498E-3</v>
      </c>
    </row>
    <row r="86" spans="1:14" x14ac:dyDescent="0.35">
      <c r="G86" s="7">
        <f>A$2*F79*C63/B$2</f>
        <v>65000</v>
      </c>
      <c r="H86" s="1">
        <v>70</v>
      </c>
      <c r="I86" s="23">
        <v>0.19953000000000001</v>
      </c>
      <c r="J86" s="23">
        <f>(I86*2)/(A$2*F79^2*E63)</f>
        <v>1.5339257983671337</v>
      </c>
      <c r="K86" s="23">
        <v>6.8109000000000003E-2</v>
      </c>
      <c r="L86" s="23">
        <f>(K86*2)/(A$2*F79^2*E63)</f>
        <v>0.52360122388105601</v>
      </c>
      <c r="M86" s="23">
        <f t="shared" si="4"/>
        <v>0.34134716583972335</v>
      </c>
      <c r="N86" s="23">
        <f t="shared" si="3"/>
        <v>1.7491183402794498E-3</v>
      </c>
    </row>
    <row r="87" spans="1:14" x14ac:dyDescent="0.35">
      <c r="B87" s="1" t="s">
        <v>13</v>
      </c>
      <c r="C87" s="4">
        <v>6.5000000000000002E-2</v>
      </c>
      <c r="E87" s="5">
        <v>2.6015599999999999E-4</v>
      </c>
      <c r="F87" s="12">
        <v>0.3</v>
      </c>
      <c r="G87" s="7">
        <f>A$2*F87*C87/B$2</f>
        <v>19500</v>
      </c>
      <c r="H87" s="1">
        <v>0</v>
      </c>
      <c r="I87" s="23">
        <v>4.0267999999999997E-3</v>
      </c>
      <c r="J87" s="23">
        <f>(I87*2)/(A$2*F87^2*E87)</f>
        <v>0.34396456143407966</v>
      </c>
      <c r="K87" s="23">
        <v>-9.2683000000000001E-4</v>
      </c>
      <c r="L87" s="23">
        <f>(K87*2)/(A$2*F87^2*E87)</f>
        <v>-7.9168738073395278E-2</v>
      </c>
      <c r="M87" s="23">
        <f t="shared" si="4"/>
        <v>-0.23016539187444129</v>
      </c>
      <c r="N87" s="23">
        <f t="shared" si="3"/>
        <v>1.7491183402794498E-3</v>
      </c>
    </row>
    <row r="88" spans="1:14" x14ac:dyDescent="0.35">
      <c r="B88" s="1" t="s">
        <v>14</v>
      </c>
      <c r="C88" s="4">
        <v>6.5000000000000002E-2</v>
      </c>
      <c r="E88" s="5">
        <v>2.6015599999999999E-4</v>
      </c>
      <c r="F88" s="12">
        <v>0.3</v>
      </c>
      <c r="G88" s="7">
        <f>A$2*F88*C88/B$2</f>
        <v>19500</v>
      </c>
      <c r="H88" s="1">
        <v>0</v>
      </c>
      <c r="I88" s="23">
        <v>1.2326999999999999E-2</v>
      </c>
      <c r="J88" s="23">
        <f>(I88*2)/(A$2*F88^2*E88)</f>
        <v>1.0529579688084585</v>
      </c>
      <c r="K88" s="23">
        <v>-9.0676999999999999E-4</v>
      </c>
      <c r="L88" s="23">
        <f>(K88*2)/(A$2*F88^2*E88)</f>
        <v>-7.7455236259953431E-2</v>
      </c>
      <c r="M88" s="23">
        <f t="shared" si="4"/>
        <v>-7.3559665774316538E-2</v>
      </c>
      <c r="N88" s="23">
        <f t="shared" si="3"/>
        <v>1.7491183402794498E-3</v>
      </c>
    </row>
    <row r="89" spans="1:14" x14ac:dyDescent="0.35">
      <c r="B89" s="1" t="s">
        <v>15</v>
      </c>
      <c r="C89" s="4">
        <v>6.5000000000000002E-2</v>
      </c>
      <c r="E89" s="5">
        <v>2.6015599999999999E-4</v>
      </c>
      <c r="F89" s="12">
        <v>0.3</v>
      </c>
      <c r="G89" s="7">
        <f>A$2*F89*C89/B$2</f>
        <v>19500</v>
      </c>
      <c r="H89" s="1">
        <v>0</v>
      </c>
      <c r="I89" s="23">
        <v>1.4246E-2</v>
      </c>
      <c r="J89" s="23">
        <f>(I89*2)/(A$2*F89^2*E89)</f>
        <v>1.2168767115798897</v>
      </c>
      <c r="K89" s="23">
        <v>3.5097000000000001E-3</v>
      </c>
      <c r="L89" s="23">
        <f>(K89*2)/(A$2*F89^2*E89)</f>
        <v>0.29979448228498801</v>
      </c>
      <c r="M89" s="23">
        <f t="shared" si="4"/>
        <v>0.24636389161869998</v>
      </c>
      <c r="N89" s="23">
        <f t="shared" si="3"/>
        <v>1.7491183402794498E-3</v>
      </c>
    </row>
    <row r="90" spans="1:14" x14ac:dyDescent="0.35">
      <c r="F90" s="12"/>
      <c r="G90" s="7"/>
      <c r="I90" s="23"/>
      <c r="J90" s="23"/>
      <c r="K90" s="23"/>
      <c r="L90" s="23"/>
      <c r="M90" s="23"/>
      <c r="N90" s="23"/>
    </row>
    <row r="91" spans="1:14" x14ac:dyDescent="0.35">
      <c r="F91" s="12"/>
      <c r="G91" s="7"/>
      <c r="I91" s="23"/>
      <c r="J91" s="23"/>
      <c r="K91" s="23"/>
      <c r="L91" s="23"/>
      <c r="M91" s="23"/>
      <c r="N91" s="23"/>
    </row>
    <row r="92" spans="1:14" x14ac:dyDescent="0.35">
      <c r="A92" s="11" t="s">
        <v>18</v>
      </c>
      <c r="B92" s="1" t="s">
        <v>12</v>
      </c>
      <c r="C92" s="4">
        <v>5.7000000000000002E-2</v>
      </c>
      <c r="D92" s="22">
        <v>1.2024633900000001E-6</v>
      </c>
      <c r="E92" s="5">
        <v>2.9944500000000002E-4</v>
      </c>
      <c r="F92" s="12">
        <v>0.3</v>
      </c>
      <c r="G92" s="7">
        <f>A$2*F92*C92/B$2</f>
        <v>17100</v>
      </c>
      <c r="H92" s="1">
        <v>0</v>
      </c>
      <c r="I92" s="23">
        <v>1.1489E-3</v>
      </c>
      <c r="J92" s="23">
        <f>(I92*2)/(A$2*F92^2*E92)</f>
        <v>8.5261437362824918E-2</v>
      </c>
      <c r="K92" s="23">
        <v>-2.9415000000000002E-4</v>
      </c>
      <c r="L92" s="23">
        <f>(K92*2)/(A$2*F92^2*E92)</f>
        <v>-2.1829273044020325E-2</v>
      </c>
      <c r="M92" s="23">
        <f t="shared" si="4"/>
        <v>-0.25602750456958834</v>
      </c>
      <c r="N92" s="23">
        <f>($E$2-$A$2)*$G$2*$D$92</f>
        <v>1.1792137603543501E-3</v>
      </c>
    </row>
    <row r="93" spans="1:14" x14ac:dyDescent="0.35">
      <c r="G93" s="7">
        <f>A$2*F92*C92/B$2</f>
        <v>17100</v>
      </c>
      <c r="H93" s="1">
        <v>10</v>
      </c>
      <c r="I93" s="23">
        <v>1.2718E-3</v>
      </c>
      <c r="J93" s="23">
        <f>(I93*2)/(A$2*F92^2*E92)</f>
        <v>9.4382014133554473E-2</v>
      </c>
      <c r="K93" s="23">
        <v>1.7277E-3</v>
      </c>
      <c r="L93" s="23">
        <f>(K93*2)/(A$2*F92^2*E92)</f>
        <v>0.12821497548242025</v>
      </c>
      <c r="M93" s="23">
        <f t="shared" si="4"/>
        <v>1.3584683126277717</v>
      </c>
      <c r="N93" s="23">
        <f t="shared" ref="N93:N118" si="5">($E$2-$A$2)*$G$2*$D$92</f>
        <v>1.1792137603543501E-3</v>
      </c>
    </row>
    <row r="94" spans="1:14" x14ac:dyDescent="0.35">
      <c r="F94" s="1"/>
      <c r="G94" s="7">
        <f>A$2*F92*C92/B$2</f>
        <v>17100</v>
      </c>
      <c r="H94" s="1">
        <v>20</v>
      </c>
      <c r="I94" s="23">
        <v>2.3186000000000001E-3</v>
      </c>
      <c r="J94" s="23">
        <f>(I94*2)/(A$2*F92^2*E92)</f>
        <v>0.17206647111971962</v>
      </c>
      <c r="K94" s="23">
        <v>3.9835000000000001E-3</v>
      </c>
      <c r="L94" s="23">
        <f>(K94*2)/(A$2*F92^2*E92)</f>
        <v>0.29562097287389072</v>
      </c>
      <c r="M94" s="23">
        <f t="shared" si="4"/>
        <v>1.7180626239972394</v>
      </c>
      <c r="N94" s="23">
        <f t="shared" si="5"/>
        <v>1.1792137603543501E-3</v>
      </c>
    </row>
    <row r="95" spans="1:14" x14ac:dyDescent="0.35">
      <c r="G95" s="7">
        <f>A$2*F92*C92/B$2</f>
        <v>17100</v>
      </c>
      <c r="H95" s="1">
        <v>30</v>
      </c>
      <c r="I95" s="23">
        <v>4.1811000000000001E-3</v>
      </c>
      <c r="J95" s="23">
        <f>(I95*2)/(A$2*F92^2*E92)</f>
        <v>0.31028513861755358</v>
      </c>
      <c r="K95" s="23">
        <v>6.3442000000000004E-3</v>
      </c>
      <c r="L95" s="23">
        <f>(K95*2)/(A$2*F92^2*E92)</f>
        <v>0.47081174246429969</v>
      </c>
      <c r="M95" s="23">
        <f t="shared" si="4"/>
        <v>1.5173518930425007</v>
      </c>
      <c r="N95" s="23">
        <f t="shared" si="5"/>
        <v>1.1792137603543501E-3</v>
      </c>
    </row>
    <row r="96" spans="1:14" x14ac:dyDescent="0.35">
      <c r="G96" s="7">
        <f>A$2*F92*C92/B$2</f>
        <v>17100</v>
      </c>
      <c r="H96" s="1">
        <v>40</v>
      </c>
      <c r="I96" s="23">
        <v>6.9623999999999997E-3</v>
      </c>
      <c r="J96" s="23">
        <f>(I96*2)/(A$2*F92^2*E92)</f>
        <v>0.5166892083688156</v>
      </c>
      <c r="K96" s="23">
        <v>8.0131999999999998E-3</v>
      </c>
      <c r="L96" s="23">
        <f>(K96*2)/(A$2*F92^2*E92)</f>
        <v>0.59467051081537869</v>
      </c>
      <c r="M96" s="23">
        <f t="shared" si="4"/>
        <v>1.1509249684017004</v>
      </c>
      <c r="N96" s="23">
        <f t="shared" si="5"/>
        <v>1.1792137603543501E-3</v>
      </c>
    </row>
    <row r="97" spans="6:14" x14ac:dyDescent="0.35">
      <c r="F97" s="1"/>
      <c r="G97" s="7">
        <f>A$2*F92*C92/B$2</f>
        <v>17100</v>
      </c>
      <c r="H97" s="1">
        <v>50</v>
      </c>
      <c r="I97" s="23">
        <v>9.9194000000000001E-3</v>
      </c>
      <c r="J97" s="23">
        <f>(I97*2)/(A$2*F92^2*E92)</f>
        <v>0.73613221496806125</v>
      </c>
      <c r="K97" s="23">
        <v>8.2422999999999993E-3</v>
      </c>
      <c r="L97" s="23">
        <f>(K97*2)/(A$2*F92^2*E92)</f>
        <v>0.61167233455967607</v>
      </c>
      <c r="M97" s="23">
        <f t="shared" si="4"/>
        <v>0.8309272738270459</v>
      </c>
      <c r="N97" s="23">
        <f t="shared" si="5"/>
        <v>1.1792137603543501E-3</v>
      </c>
    </row>
    <row r="98" spans="6:14" x14ac:dyDescent="0.35">
      <c r="G98" s="7">
        <f>A$2*F92*C92/B$2</f>
        <v>17100</v>
      </c>
      <c r="H98" s="1">
        <v>60</v>
      </c>
      <c r="I98" s="23">
        <v>1.2633E-2</v>
      </c>
      <c r="J98" s="23">
        <f>(I98*2)/(A$2*F92^2*E92)</f>
        <v>0.93751217530208653</v>
      </c>
      <c r="K98" s="23">
        <v>7.4057999999999997E-3</v>
      </c>
      <c r="L98" s="23">
        <f>(K98*2)/(A$2*F92^2*E92)</f>
        <v>0.54959452765393746</v>
      </c>
      <c r="M98" s="23">
        <f t="shared" si="4"/>
        <v>0.58622654951317976</v>
      </c>
      <c r="N98" s="23">
        <f t="shared" si="5"/>
        <v>1.1792137603543501E-3</v>
      </c>
    </row>
    <row r="99" spans="6:14" x14ac:dyDescent="0.35">
      <c r="G99" s="7">
        <f>A$2*F92*C92/B$2</f>
        <v>17100</v>
      </c>
      <c r="H99" s="1">
        <v>70</v>
      </c>
      <c r="I99" s="23">
        <v>1.4864E-2</v>
      </c>
      <c r="J99" s="23">
        <f>(I99*2)/(A$2*F92^2*E92)</f>
        <v>1.1030777308390893</v>
      </c>
      <c r="K99" s="23">
        <v>5.6061000000000001E-3</v>
      </c>
      <c r="L99" s="23">
        <f>(K99*2)/(A$2*F92^2*E92)</f>
        <v>0.41603633388435268</v>
      </c>
      <c r="M99" s="23">
        <f t="shared" si="4"/>
        <v>0.37715958019375673</v>
      </c>
      <c r="N99" s="23">
        <f t="shared" si="5"/>
        <v>1.1792137603543501E-3</v>
      </c>
    </row>
    <row r="100" spans="6:14" x14ac:dyDescent="0.35">
      <c r="F100" s="12">
        <v>0.65</v>
      </c>
      <c r="G100" s="7">
        <f>A$2*F100*C92/B$2</f>
        <v>37050</v>
      </c>
      <c r="H100" s="1">
        <v>0</v>
      </c>
      <c r="I100" s="23">
        <v>4.7410000000000004E-3</v>
      </c>
      <c r="J100" s="23">
        <f>(I100*2)/(A$2*F100^2*E92)</f>
        <v>7.4947331063453568E-2</v>
      </c>
      <c r="K100" s="23">
        <v>-1.5563E-3</v>
      </c>
      <c r="L100" s="23">
        <f>(K100*2)/(A$2*F100^2*E92)</f>
        <v>-2.4602516628148656E-2</v>
      </c>
      <c r="M100" s="23">
        <f t="shared" si="4"/>
        <v>-0.32826407930816281</v>
      </c>
      <c r="N100" s="23">
        <f t="shared" si="5"/>
        <v>1.1792137603543501E-3</v>
      </c>
    </row>
    <row r="101" spans="6:14" x14ac:dyDescent="0.35">
      <c r="G101" s="7">
        <f>A$2*F100*C92/B$2</f>
        <v>37050</v>
      </c>
      <c r="H101" s="1">
        <v>10</v>
      </c>
      <c r="I101" s="23">
        <v>5.3835000000000003E-3</v>
      </c>
      <c r="J101" s="23">
        <f>(I101*2)/(A$2*F100^2*E92)</f>
        <v>8.5104188310504592E-2</v>
      </c>
      <c r="K101" s="23">
        <v>7.8810000000000009E-3</v>
      </c>
      <c r="L101" s="23">
        <f>(K101*2)/(A$2*F100^2*E92)</f>
        <v>0.12458551278445003</v>
      </c>
      <c r="M101" s="23">
        <f t="shared" si="4"/>
        <v>1.463917525773196</v>
      </c>
      <c r="N101" s="23">
        <f t="shared" si="5"/>
        <v>1.1792137603543501E-3</v>
      </c>
    </row>
    <row r="102" spans="6:14" x14ac:dyDescent="0.35">
      <c r="F102" s="1"/>
      <c r="G102" s="7">
        <f>A$2*F100*C92/B$2</f>
        <v>37050</v>
      </c>
      <c r="H102" s="1">
        <v>20</v>
      </c>
      <c r="I102" s="23">
        <v>1.0168E-2</v>
      </c>
      <c r="J102" s="23">
        <f>(I102*2)/(A$2*F100^2*E92)</f>
        <v>0.16073918208251334</v>
      </c>
      <c r="K102" s="23">
        <v>1.8173000000000002E-2</v>
      </c>
      <c r="L102" s="23">
        <f>(K102*2)/(A$2*F100^2*E92)</f>
        <v>0.28728492879479894</v>
      </c>
      <c r="M102" s="23">
        <f t="shared" si="4"/>
        <v>1.7872738001573569</v>
      </c>
      <c r="N102" s="23">
        <f t="shared" si="5"/>
        <v>1.1792137603543501E-3</v>
      </c>
    </row>
    <row r="103" spans="6:14" x14ac:dyDescent="0.35">
      <c r="G103" s="7">
        <f>A$2*F100*C92/B$2</f>
        <v>37050</v>
      </c>
      <c r="H103" s="1">
        <v>30</v>
      </c>
      <c r="I103" s="23">
        <v>1.881E-2</v>
      </c>
      <c r="J103" s="23">
        <f>(I103*2)/(A$2*F100^2*E92)</f>
        <v>0.29735484018214753</v>
      </c>
      <c r="K103" s="23">
        <v>2.8962000000000002E-2</v>
      </c>
      <c r="L103" s="23">
        <f>(K103*2)/(A$2*F100^2*E92)</f>
        <v>0.45784108885461761</v>
      </c>
      <c r="M103" s="23">
        <f t="shared" si="4"/>
        <v>1.5397129186602871</v>
      </c>
      <c r="N103" s="23">
        <f t="shared" si="5"/>
        <v>1.1792137603543501E-3</v>
      </c>
    </row>
    <row r="104" spans="6:14" x14ac:dyDescent="0.35">
      <c r="G104" s="7">
        <f>A$2*F100*C92/B$2</f>
        <v>37050</v>
      </c>
      <c r="H104" s="1">
        <v>40</v>
      </c>
      <c r="I104" s="23">
        <v>3.1653000000000001E-2</v>
      </c>
      <c r="J104" s="23">
        <f>(I104*2)/(A$2*F100^2*E92)</f>
        <v>0.50038132675627411</v>
      </c>
      <c r="K104" s="23">
        <v>3.6548999999999998E-2</v>
      </c>
      <c r="L104" s="23">
        <f>(K104*2)/(A$2*F100^2*E92)</f>
        <v>0.57777895022952208</v>
      </c>
      <c r="M104" s="23">
        <f t="shared" si="4"/>
        <v>1.1546772817742395</v>
      </c>
      <c r="N104" s="23">
        <f t="shared" si="5"/>
        <v>1.1792137603543501E-3</v>
      </c>
    </row>
    <row r="105" spans="6:14" x14ac:dyDescent="0.35">
      <c r="G105" s="7">
        <f>A$2*F100*C92/B$2</f>
        <v>37050</v>
      </c>
      <c r="H105" s="1">
        <v>50</v>
      </c>
      <c r="I105" s="23">
        <v>4.5339999999999998E-2</v>
      </c>
      <c r="J105" s="23">
        <f>(I105*2)/(A$2*F100^2*E92)</f>
        <v>0.71675005071018438</v>
      </c>
      <c r="K105" s="23">
        <v>3.7565000000000001E-2</v>
      </c>
      <c r="L105" s="23">
        <f>(K105*2)/(A$2*F100^2*E92)</f>
        <v>0.59384022176727125</v>
      </c>
      <c r="M105" s="23">
        <f t="shared" si="4"/>
        <v>0.82851786501985003</v>
      </c>
      <c r="N105" s="23">
        <f t="shared" si="5"/>
        <v>1.1792137603543501E-3</v>
      </c>
    </row>
    <row r="106" spans="6:14" x14ac:dyDescent="0.35">
      <c r="G106" s="7">
        <f>A$2*F100*C92/B$2</f>
        <v>37050</v>
      </c>
      <c r="H106" s="1">
        <v>60</v>
      </c>
      <c r="I106" s="23">
        <v>5.8077999999999998E-2</v>
      </c>
      <c r="J106" s="23">
        <f>(I106*2)/(A$2*F100^2*E92)</f>
        <v>0.9181166617809019</v>
      </c>
      <c r="K106" s="23">
        <v>3.3973000000000003E-2</v>
      </c>
      <c r="L106" s="23">
        <f>(K106*2)/(A$2*F100^2*E92)</f>
        <v>0.53705667121255174</v>
      </c>
      <c r="M106" s="23">
        <f t="shared" si="4"/>
        <v>0.58495471607149008</v>
      </c>
      <c r="N106" s="23">
        <f t="shared" si="5"/>
        <v>1.1792137603543501E-3</v>
      </c>
    </row>
    <row r="107" spans="6:14" x14ac:dyDescent="0.35">
      <c r="G107" s="7">
        <f>A$2*F100*C92/B$2</f>
        <v>37050</v>
      </c>
      <c r="H107" s="1">
        <v>70</v>
      </c>
      <c r="I107" s="23">
        <v>6.8696999999999994E-2</v>
      </c>
      <c r="J107" s="23">
        <f>(I107*2)/(A$2*F100^2*E92)</f>
        <v>1.0859854043590105</v>
      </c>
      <c r="K107" s="23">
        <v>2.5911E-2</v>
      </c>
      <c r="L107" s="23">
        <f>(K107*2)/(A$2*F100^2*E92)</f>
        <v>0.40960984922698696</v>
      </c>
      <c r="M107" s="23">
        <f t="shared" si="4"/>
        <v>0.37717804270928867</v>
      </c>
      <c r="N107" s="23">
        <f t="shared" si="5"/>
        <v>1.1792137603543501E-3</v>
      </c>
    </row>
    <row r="108" spans="6:14" x14ac:dyDescent="0.35">
      <c r="F108" s="12">
        <v>1</v>
      </c>
      <c r="G108" s="7">
        <f>A$2*F108*C92/B$2</f>
        <v>57000</v>
      </c>
      <c r="H108" s="1">
        <v>0</v>
      </c>
      <c r="I108" s="23">
        <v>1.1032999999999999E-2</v>
      </c>
      <c r="J108" s="23">
        <f>(I108*2)/(A$2*F108^2*E92)</f>
        <v>7.3689659202858609E-2</v>
      </c>
      <c r="K108" s="23">
        <v>-3.3933000000000001E-3</v>
      </c>
      <c r="L108" s="23">
        <f>(K108*2)/(A$2*F108^2*E92)</f>
        <v>-2.2663928267294495E-2</v>
      </c>
      <c r="M108" s="23">
        <f t="shared" si="4"/>
        <v>-0.30755914075953961</v>
      </c>
      <c r="N108" s="23">
        <f t="shared" si="5"/>
        <v>1.1792137603543501E-3</v>
      </c>
    </row>
    <row r="109" spans="6:14" x14ac:dyDescent="0.35">
      <c r="F109" s="12"/>
      <c r="G109" s="7">
        <f>A$2*F108*C92/B$2</f>
        <v>57000</v>
      </c>
      <c r="H109" s="1">
        <v>10</v>
      </c>
      <c r="I109" s="23">
        <v>1.2292000000000001E-2</v>
      </c>
      <c r="J109" s="23">
        <f>(I109*2)/(A$2*F108^2*E92)</f>
        <v>8.2098548982283887E-2</v>
      </c>
      <c r="K109" s="23">
        <v>1.8398999999999999E-2</v>
      </c>
      <c r="L109" s="23">
        <f>(K109*2)/(A$2*F108^2*E92)</f>
        <v>0.12288734158192655</v>
      </c>
      <c r="M109" s="23">
        <f t="shared" si="4"/>
        <v>1.4968272046859745</v>
      </c>
      <c r="N109" s="23">
        <f t="shared" si="5"/>
        <v>1.1792137603543501E-3</v>
      </c>
    </row>
    <row r="110" spans="6:14" x14ac:dyDescent="0.35">
      <c r="F110" s="12"/>
      <c r="G110" s="7">
        <f>A$2*F108*C92/B$2</f>
        <v>57000</v>
      </c>
      <c r="H110" s="1">
        <v>20</v>
      </c>
      <c r="I110" s="23">
        <v>2.3491000000000001E-2</v>
      </c>
      <c r="J110" s="23">
        <f>(I110*2)/(A$2*F108^2*E92)</f>
        <v>0.15689692597972918</v>
      </c>
      <c r="K110" s="23">
        <v>4.2409000000000002E-2</v>
      </c>
      <c r="L110" s="23">
        <f>(K110*2)/(A$2*F108^2*E92)</f>
        <v>0.28325068042545376</v>
      </c>
      <c r="M110" s="23">
        <f t="shared" si="4"/>
        <v>1.8053297007364522</v>
      </c>
      <c r="N110" s="23">
        <f t="shared" si="5"/>
        <v>1.1792137603543501E-3</v>
      </c>
    </row>
    <row r="111" spans="6:14" x14ac:dyDescent="0.35">
      <c r="G111" s="7">
        <f>A$2*F108*C92/B$2</f>
        <v>57000</v>
      </c>
      <c r="H111" s="1">
        <v>30</v>
      </c>
      <c r="I111" s="23">
        <v>4.3798999999999998E-2</v>
      </c>
      <c r="J111" s="23">
        <f>(I111*2)/(A$2*F108^2*E92)</f>
        <v>0.29253452219940218</v>
      </c>
      <c r="K111" s="23">
        <v>6.7600999999999994E-2</v>
      </c>
      <c r="L111" s="23">
        <f>(K111*2)/(A$2*F108^2*E92)</f>
        <v>0.45150862428826655</v>
      </c>
      <c r="M111" s="23">
        <f t="shared" si="4"/>
        <v>1.5434370647731683</v>
      </c>
      <c r="N111" s="23">
        <f t="shared" si="5"/>
        <v>1.1792137603543501E-3</v>
      </c>
    </row>
    <row r="112" spans="6:14" x14ac:dyDescent="0.35">
      <c r="G112" s="7">
        <f>A$2*F108*C92/B$2</f>
        <v>57000</v>
      </c>
      <c r="H112" s="1">
        <v>40</v>
      </c>
      <c r="I112" s="23">
        <v>7.3943999999999996E-2</v>
      </c>
      <c r="J112" s="23">
        <f>(I112*2)/(A$2*F108^2*E92)</f>
        <v>0.4938736662826228</v>
      </c>
      <c r="K112" s="23">
        <v>8.5291000000000006E-2</v>
      </c>
      <c r="L112" s="23">
        <f>(K112*2)/(A$2*F108^2*E92)</f>
        <v>0.56966053866319355</v>
      </c>
      <c r="M112" s="23">
        <f t="shared" si="4"/>
        <v>1.1534539651628259</v>
      </c>
      <c r="N112" s="23">
        <f t="shared" si="5"/>
        <v>1.1792137603543501E-3</v>
      </c>
    </row>
    <row r="113" spans="1:14" x14ac:dyDescent="0.35">
      <c r="F113" s="1"/>
      <c r="G113" s="7">
        <f>A$2*F108*C92/B$2</f>
        <v>57000</v>
      </c>
      <c r="H113" s="1">
        <v>50</v>
      </c>
      <c r="I113" s="23">
        <v>0.1061</v>
      </c>
      <c r="J113" s="23">
        <f>(I113*2)/(A$2*F108^2*E92)</f>
        <v>0.70864432533520338</v>
      </c>
      <c r="K113" s="23">
        <v>8.7674000000000002E-2</v>
      </c>
      <c r="L113" s="23">
        <f>(K113*2)/(A$2*F108^2*E92)</f>
        <v>0.58557665013608506</v>
      </c>
      <c r="M113" s="23">
        <f t="shared" si="4"/>
        <v>0.82633364750235627</v>
      </c>
      <c r="N113" s="23">
        <f t="shared" si="5"/>
        <v>1.1792137603543501E-3</v>
      </c>
    </row>
    <row r="114" spans="1:14" x14ac:dyDescent="0.35">
      <c r="G114" s="7">
        <f>A$2*F108*C92/B$2</f>
        <v>57000</v>
      </c>
      <c r="H114" s="1">
        <v>60</v>
      </c>
      <c r="I114" s="23">
        <v>0.13617000000000001</v>
      </c>
      <c r="J114" s="23">
        <f>(I114*2)/(A$2*F108^2*E92)</f>
        <v>0.90948254270400242</v>
      </c>
      <c r="K114" s="23">
        <v>7.9502000000000003E-2</v>
      </c>
      <c r="L114" s="23">
        <f>(K114*2)/(A$2*F108^2*E92)</f>
        <v>0.53099567533269887</v>
      </c>
      <c r="M114" s="23">
        <f t="shared" si="4"/>
        <v>0.58384372475581992</v>
      </c>
      <c r="N114" s="23">
        <f t="shared" si="5"/>
        <v>1.1792137603543501E-3</v>
      </c>
    </row>
    <row r="115" spans="1:14" x14ac:dyDescent="0.35">
      <c r="G115" s="7">
        <f>A$2*F108*C92/B$2</f>
        <v>57000</v>
      </c>
      <c r="H115" s="1">
        <v>70</v>
      </c>
      <c r="I115" s="23">
        <v>0.16148999999999999</v>
      </c>
      <c r="J115" s="23">
        <f>(I115*2)/(A$2*F108^2*E92)</f>
        <v>1.0785954014927615</v>
      </c>
      <c r="K115" s="23">
        <v>6.0851000000000002E-2</v>
      </c>
      <c r="L115" s="23">
        <f>(K115*2)/(A$2*F108^2*E92)</f>
        <v>0.40642521999031539</v>
      </c>
      <c r="M115" s="23">
        <f t="shared" si="4"/>
        <v>0.37680970957954057</v>
      </c>
      <c r="N115" s="23">
        <f t="shared" si="5"/>
        <v>1.1792137603543501E-3</v>
      </c>
    </row>
    <row r="116" spans="1:14" x14ac:dyDescent="0.35">
      <c r="B116" s="1" t="s">
        <v>13</v>
      </c>
      <c r="C116" s="4">
        <v>5.7000000000000002E-2</v>
      </c>
      <c r="E116" s="5">
        <v>2.9944500000000002E-4</v>
      </c>
      <c r="F116" s="12">
        <v>0.3</v>
      </c>
      <c r="G116" s="7">
        <f>A$2*F116*C116/B$2</f>
        <v>17100</v>
      </c>
      <c r="H116" s="1">
        <v>0</v>
      </c>
      <c r="I116" s="23">
        <v>1.1226999999999999E-3</v>
      </c>
      <c r="J116" s="23">
        <f>(I116*2)/(A$2*F116^2*E116)</f>
        <v>8.3317099597217795E-2</v>
      </c>
      <c r="K116" s="23">
        <v>-2.6759E-4</v>
      </c>
      <c r="L116" s="23">
        <f>(K116*2)/(A$2*F116^2*E116)</f>
        <v>-1.9858219186977388E-2</v>
      </c>
      <c r="M116" s="23">
        <f t="shared" si="4"/>
        <v>-0.2383450610136279</v>
      </c>
      <c r="N116" s="23">
        <f t="shared" si="5"/>
        <v>1.1792137603543501E-3</v>
      </c>
    </row>
    <row r="117" spans="1:14" x14ac:dyDescent="0.35">
      <c r="B117" s="1" t="s">
        <v>14</v>
      </c>
      <c r="C117" s="4">
        <v>5.7000000000000002E-2</v>
      </c>
      <c r="E117" s="5">
        <v>2.9944500000000002E-4</v>
      </c>
      <c r="F117" s="12">
        <v>0.3</v>
      </c>
      <c r="G117" s="7">
        <f>A$2*F117*C117/B$2</f>
        <v>17100</v>
      </c>
      <c r="H117" s="1">
        <v>0</v>
      </c>
      <c r="I117" s="23">
        <v>1.1364000000000001E-3</v>
      </c>
      <c r="J117" s="23">
        <f>(I117*2)/(A$2*F117^2*E117)</f>
        <v>8.4333795299081069E-2</v>
      </c>
      <c r="K117" s="23">
        <v>-3.8530999999999998E-4</v>
      </c>
      <c r="L117" s="23">
        <f>(K117*2)/(A$2*F117^2*E117)</f>
        <v>-2.8594381086491486E-2</v>
      </c>
      <c r="M117" s="23">
        <f t="shared" si="4"/>
        <v>-0.33906195001759942</v>
      </c>
      <c r="N117" s="23">
        <f t="shared" si="5"/>
        <v>1.1792137603543501E-3</v>
      </c>
    </row>
    <row r="118" spans="1:14" x14ac:dyDescent="0.35">
      <c r="B118" s="1" t="s">
        <v>15</v>
      </c>
      <c r="C118" s="4">
        <v>5.7000000000000002E-2</v>
      </c>
      <c r="E118" s="5">
        <v>2.9944500000000002E-4</v>
      </c>
      <c r="F118" s="12">
        <v>0.3</v>
      </c>
      <c r="G118" s="7">
        <f>A$2*F118*C118/B$2</f>
        <v>17100</v>
      </c>
      <c r="H118" s="1">
        <v>0</v>
      </c>
      <c r="I118" s="23">
        <v>1.6279000000000001E-3</v>
      </c>
      <c r="J118" s="23">
        <f>(I118*2)/(A$2*F118^2*E118)</f>
        <v>0.12080868124548932</v>
      </c>
      <c r="K118" s="23">
        <v>3.0452999999999999E-3</v>
      </c>
      <c r="L118" s="23">
        <f>(K118*2)/(A$2*F118^2*E118)</f>
        <v>0.22599587013753217</v>
      </c>
      <c r="M118" s="23">
        <f t="shared" si="4"/>
        <v>1.8706923029670126</v>
      </c>
      <c r="N118" s="23">
        <f t="shared" si="5"/>
        <v>1.1792137603543501E-3</v>
      </c>
    </row>
    <row r="119" spans="1:14" x14ac:dyDescent="0.35">
      <c r="F119" s="12"/>
      <c r="G119" s="7"/>
      <c r="I119" s="23"/>
      <c r="J119" s="23"/>
      <c r="K119" s="23"/>
      <c r="L119" s="23"/>
      <c r="M119" s="23"/>
      <c r="N119" s="23"/>
    </row>
    <row r="120" spans="1:14" x14ac:dyDescent="0.35">
      <c r="F120" s="12"/>
      <c r="G120" s="7"/>
      <c r="I120" s="23"/>
      <c r="J120" s="23"/>
      <c r="K120" s="23"/>
      <c r="L120" s="23"/>
      <c r="M120" s="23"/>
      <c r="N120" s="23"/>
    </row>
    <row r="121" spans="1:14" x14ac:dyDescent="0.35">
      <c r="A121" s="11" t="s">
        <v>21</v>
      </c>
      <c r="B121" s="1" t="s">
        <v>12</v>
      </c>
      <c r="C121" s="4">
        <v>8.3000000000000004E-2</v>
      </c>
      <c r="D121" s="22">
        <v>2.46739449E-6</v>
      </c>
      <c r="E121" s="5">
        <v>3.57909E-4</v>
      </c>
      <c r="F121" s="12">
        <v>0.3</v>
      </c>
      <c r="G121" s="7">
        <f>A$2*F121*C121/B$2</f>
        <v>24900</v>
      </c>
      <c r="H121" s="1">
        <v>0</v>
      </c>
      <c r="I121" s="23">
        <v>1.5245E-3</v>
      </c>
      <c r="J121" s="23">
        <f>(I121*2)/(A$2*F121^2*E121)</f>
        <v>9.4654724462860051E-2</v>
      </c>
      <c r="K121" s="23">
        <v>1.5201999999999999E-5</v>
      </c>
      <c r="L121" s="23">
        <f>(K121*2)/(A$2*F121^2*E121)</f>
        <v>9.4387741638858537E-4</v>
      </c>
      <c r="M121" s="23">
        <f t="shared" si="4"/>
        <v>9.9717940308297788E-3</v>
      </c>
      <c r="N121" s="23">
        <f>($E$2-$A$2)*$G$2*$D$121</f>
        <v>2.4196874175358499E-3</v>
      </c>
    </row>
    <row r="122" spans="1:14" x14ac:dyDescent="0.35">
      <c r="G122" s="7">
        <f>A$2*F121*C121/B$2</f>
        <v>24900</v>
      </c>
      <c r="H122" s="1">
        <v>10</v>
      </c>
      <c r="I122" s="23">
        <v>1.8588000000000001E-3</v>
      </c>
      <c r="J122" s="23">
        <f>(I122*2)/(A$2*F121^2*E121)</f>
        <v>0.11541108680325632</v>
      </c>
      <c r="K122" s="23">
        <v>2.8050000000000002E-3</v>
      </c>
      <c r="L122" s="23">
        <f>(K122*2)/(A$2*F121^2*E121)</f>
        <v>0.17415972588935549</v>
      </c>
      <c r="M122" s="23">
        <f t="shared" si="4"/>
        <v>1.5090380890897355</v>
      </c>
      <c r="N122" s="23">
        <f t="shared" ref="N122:N147" si="6">($E$2-$A$2)*$G$2*$D$121</f>
        <v>2.4196874175358499E-3</v>
      </c>
    </row>
    <row r="123" spans="1:14" x14ac:dyDescent="0.35">
      <c r="F123" s="1"/>
      <c r="G123" s="7">
        <f>A$2*F121*C121/B$2</f>
        <v>24900</v>
      </c>
      <c r="H123" s="1">
        <v>20</v>
      </c>
      <c r="I123" s="23">
        <v>3.4215000000000001E-3</v>
      </c>
      <c r="J123" s="23">
        <f>(I123*2)/(A$2*F121^2*E121)</f>
        <v>0.21243761216771115</v>
      </c>
      <c r="K123" s="23">
        <v>6.0131999999999998E-3</v>
      </c>
      <c r="L123" s="23">
        <f>(K123*2)/(A$2*F121^2*E121)</f>
        <v>0.37335374820601508</v>
      </c>
      <c r="M123" s="23">
        <f t="shared" si="4"/>
        <v>1.7574747917580007</v>
      </c>
      <c r="N123" s="23">
        <f t="shared" si="6"/>
        <v>2.4196874175358499E-3</v>
      </c>
    </row>
    <row r="124" spans="1:14" x14ac:dyDescent="0.35">
      <c r="G124" s="7">
        <f>A$2*F121*C121/B$2</f>
        <v>24900</v>
      </c>
      <c r="H124" s="1">
        <v>30</v>
      </c>
      <c r="I124" s="23">
        <v>6.6382999999999998E-3</v>
      </c>
      <c r="J124" s="23">
        <f>(I124*2)/(A$2*F121^2*E121)</f>
        <v>0.4121656001323738</v>
      </c>
      <c r="K124" s="23">
        <v>9.3842000000000005E-3</v>
      </c>
      <c r="L124" s="23">
        <f>(K124*2)/(A$2*F121^2*E121)</f>
        <v>0.58265586441742956</v>
      </c>
      <c r="M124" s="23">
        <f t="shared" si="4"/>
        <v>1.4136450597291477</v>
      </c>
      <c r="N124" s="23">
        <f t="shared" si="6"/>
        <v>2.4196874175358499E-3</v>
      </c>
    </row>
    <row r="125" spans="1:14" x14ac:dyDescent="0.35">
      <c r="G125" s="7">
        <f>A$2*F121*C121/B$2</f>
        <v>24900</v>
      </c>
      <c r="H125" s="1">
        <v>40</v>
      </c>
      <c r="I125" s="23">
        <v>1.0872E-2</v>
      </c>
      <c r="J125" s="23">
        <f>(I125*2)/(A$2*F121^2*E121)</f>
        <v>0.67503192152195113</v>
      </c>
      <c r="K125" s="23">
        <v>1.1528999999999999E-2</v>
      </c>
      <c r="L125" s="23">
        <f>(K125*2)/(A$2*F121^2*E121)</f>
        <v>0.71582441346822789</v>
      </c>
      <c r="M125" s="23">
        <f t="shared" si="4"/>
        <v>1.0604304635761588</v>
      </c>
      <c r="N125" s="23">
        <f t="shared" si="6"/>
        <v>2.4196874175358499E-3</v>
      </c>
    </row>
    <row r="126" spans="1:14" x14ac:dyDescent="0.35">
      <c r="F126" s="1"/>
      <c r="G126" s="7">
        <f>A$2*F121*C121/B$2</f>
        <v>24900</v>
      </c>
      <c r="H126" s="1">
        <v>50</v>
      </c>
      <c r="I126" s="23">
        <v>1.5441E-2</v>
      </c>
      <c r="J126" s="23">
        <f>(I126*2)/(A$2*F121^2*E121)</f>
        <v>0.95871669428076223</v>
      </c>
      <c r="K126" s="23">
        <v>1.1943E-2</v>
      </c>
      <c r="L126" s="23">
        <f>(K126*2)/(A$2*F121^2*E121)</f>
        <v>0.74152927140697777</v>
      </c>
      <c r="M126" s="23">
        <f t="shared" si="4"/>
        <v>0.77346026811734991</v>
      </c>
      <c r="N126" s="23">
        <f t="shared" si="6"/>
        <v>2.4196874175358499E-3</v>
      </c>
    </row>
    <row r="127" spans="1:14" x14ac:dyDescent="0.35">
      <c r="G127" s="7">
        <f>A$2*F121*C121/B$2</f>
        <v>24900</v>
      </c>
      <c r="H127" s="1">
        <v>60</v>
      </c>
      <c r="I127" s="23">
        <v>1.9564000000000002E-2</v>
      </c>
      <c r="J127" s="23">
        <f>(I127*2)/(A$2*F121^2*E121)</f>
        <v>1.2147097601780217</v>
      </c>
      <c r="K127" s="23">
        <v>1.0784E-2</v>
      </c>
      <c r="L127" s="23">
        <f>(K127*2)/(A$2*F121^2*E121)</f>
        <v>0.66956808698424586</v>
      </c>
      <c r="M127" s="23">
        <f t="shared" si="4"/>
        <v>0.55121652013903089</v>
      </c>
      <c r="N127" s="23">
        <f t="shared" si="6"/>
        <v>2.4196874175358499E-3</v>
      </c>
    </row>
    <row r="128" spans="1:14" x14ac:dyDescent="0.35">
      <c r="G128" s="7">
        <f>A$2*F121*C121/B$2</f>
        <v>24900</v>
      </c>
      <c r="H128" s="1">
        <v>70</v>
      </c>
      <c r="I128" s="23">
        <v>2.2838000000000001E-2</v>
      </c>
      <c r="J128" s="23">
        <f>(I128*2)/(A$2*F121^2*E121)</f>
        <v>1.4179892405921928</v>
      </c>
      <c r="K128" s="23">
        <v>8.1086000000000005E-3</v>
      </c>
      <c r="L128" s="23">
        <f>(K128*2)/(A$2*F121^2*E121)</f>
        <v>0.50345509923223819</v>
      </c>
      <c r="M128" s="23">
        <f t="shared" si="4"/>
        <v>0.35504860320518439</v>
      </c>
      <c r="N128" s="23">
        <f t="shared" si="6"/>
        <v>2.4196874175358499E-3</v>
      </c>
    </row>
    <row r="129" spans="1:14" x14ac:dyDescent="0.35">
      <c r="F129" s="18">
        <v>0.65</v>
      </c>
      <c r="G129" s="19">
        <f>A$2*F129*C121/B$2</f>
        <v>53950</v>
      </c>
      <c r="H129" s="20">
        <v>0</v>
      </c>
      <c r="I129" s="24">
        <v>6.5037999999999997E-3</v>
      </c>
      <c r="J129" s="24">
        <f>(I129*2)/(A$2*F129^2*E121)</f>
        <v>8.6019683592508819E-2</v>
      </c>
      <c r="K129" s="24">
        <v>1.4940999999999999E-4</v>
      </c>
      <c r="L129" s="24">
        <f>(K129*2)/(A$2*F129^2*E121)</f>
        <v>1.9761064186409089E-3</v>
      </c>
      <c r="M129" s="23">
        <f t="shared" si="4"/>
        <v>2.297272363848827E-2</v>
      </c>
      <c r="N129" s="23">
        <f t="shared" si="6"/>
        <v>2.4196874175358499E-3</v>
      </c>
    </row>
    <row r="130" spans="1:14" x14ac:dyDescent="0.35">
      <c r="A130" s="13"/>
      <c r="F130" s="21"/>
      <c r="G130" s="19">
        <f>A$2*F129*C121/B$2</f>
        <v>53950</v>
      </c>
      <c r="H130" s="20">
        <v>10</v>
      </c>
      <c r="I130" s="24">
        <v>8.0797000000000004E-3</v>
      </c>
      <c r="J130" s="24">
        <f>(I130*2)/(A$2*F129^2*E121)</f>
        <v>0.10686263992164481</v>
      </c>
      <c r="K130" s="24">
        <v>1.2919999999999999E-2</v>
      </c>
      <c r="L130" s="24">
        <f>(K130*2)/(A$2*F129^2*E121)</f>
        <v>0.17088076386346657</v>
      </c>
      <c r="M130" s="23">
        <f t="shared" si="4"/>
        <v>1.5990692723739741</v>
      </c>
      <c r="N130" s="23">
        <f t="shared" si="6"/>
        <v>2.4196874175358499E-3</v>
      </c>
    </row>
    <row r="131" spans="1:14" x14ac:dyDescent="0.35">
      <c r="A131" s="13"/>
      <c r="F131" s="20"/>
      <c r="G131" s="19">
        <f>A$2*F129*C121/B$2</f>
        <v>53950</v>
      </c>
      <c r="H131" s="20">
        <v>20</v>
      </c>
      <c r="I131" s="24">
        <v>1.5405E-2</v>
      </c>
      <c r="J131" s="24">
        <f>(I131*2)/(A$2*F129^2*E121)</f>
        <v>0.20374753617002342</v>
      </c>
      <c r="K131" s="24">
        <v>2.7626999999999999E-2</v>
      </c>
      <c r="L131" s="24">
        <f>(K131*2)/(A$2*F129^2*E121)</f>
        <v>0.36539650644396215</v>
      </c>
      <c r="M131" s="23">
        <f t="shared" si="4"/>
        <v>1.7933787731256086</v>
      </c>
      <c r="N131" s="23">
        <f t="shared" si="6"/>
        <v>2.4196874175358499E-3</v>
      </c>
    </row>
    <row r="132" spans="1:14" x14ac:dyDescent="0.35">
      <c r="A132" s="13"/>
      <c r="F132" s="21"/>
      <c r="G132" s="19">
        <f>A$2*F129*C121/B$2</f>
        <v>53950</v>
      </c>
      <c r="H132" s="20">
        <v>30</v>
      </c>
      <c r="I132" s="24">
        <v>3.0339000000000001E-2</v>
      </c>
      <c r="J132" s="24">
        <f>(I132*2)/(A$2*F129^2*E121)</f>
        <v>0.40126559557691277</v>
      </c>
      <c r="K132" s="24">
        <v>4.2860000000000002E-2</v>
      </c>
      <c r="L132" s="24">
        <f>(K132*2)/(A$2*F129^2*E121)</f>
        <v>0.56686915937988991</v>
      </c>
      <c r="M132" s="23">
        <f t="shared" si="4"/>
        <v>1.4127031213949042</v>
      </c>
      <c r="N132" s="23">
        <f t="shared" si="6"/>
        <v>2.4196874175358499E-3</v>
      </c>
    </row>
    <row r="133" spans="1:14" x14ac:dyDescent="0.35">
      <c r="A133" s="14"/>
      <c r="F133" s="21"/>
      <c r="G133" s="19">
        <f>A$2*F129*C121/B$2</f>
        <v>53950</v>
      </c>
      <c r="H133" s="20">
        <v>40</v>
      </c>
      <c r="I133" s="24">
        <v>4.9839000000000001E-2</v>
      </c>
      <c r="J133" s="24">
        <f>(I133*2)/(A$2*F129^2*E121)</f>
        <v>0.65917386920985377</v>
      </c>
      <c r="K133" s="24">
        <v>5.2446E-2</v>
      </c>
      <c r="L133" s="24">
        <f>(K133*2)/(A$2*F129^2*E121)</f>
        <v>0.69365422148478084</v>
      </c>
      <c r="M133" s="23">
        <f t="shared" si="4"/>
        <v>1.0523084331547583</v>
      </c>
      <c r="N133" s="23">
        <f t="shared" si="6"/>
        <v>2.4196874175358499E-3</v>
      </c>
    </row>
    <row r="134" spans="1:14" x14ac:dyDescent="0.35">
      <c r="A134" s="14"/>
      <c r="F134" s="21"/>
      <c r="G134" s="19">
        <f>A$2*F129*C121/B$2</f>
        <v>53950</v>
      </c>
      <c r="H134" s="20">
        <v>50</v>
      </c>
      <c r="I134" s="24">
        <v>7.1002999999999997E-2</v>
      </c>
      <c r="J134" s="24">
        <f>(I134*2)/(A$2*F129^2*E121)</f>
        <v>0.93909031552613909</v>
      </c>
      <c r="K134" s="24">
        <v>5.4482000000000003E-2</v>
      </c>
      <c r="L134" s="24">
        <f>(K134*2)/(A$2*F129^2*E121)</f>
        <v>0.72058249046512279</v>
      </c>
      <c r="M134" s="23">
        <f t="shared" ref="M134:M197" si="7">L134/J134</f>
        <v>0.76731969071729367</v>
      </c>
      <c r="N134" s="23">
        <f t="shared" si="6"/>
        <v>2.4196874175358499E-3</v>
      </c>
    </row>
    <row r="135" spans="1:14" x14ac:dyDescent="0.35">
      <c r="A135" s="14"/>
      <c r="F135" s="21"/>
      <c r="G135" s="19">
        <f>A$2*F129*C121/B$2</f>
        <v>53950</v>
      </c>
      <c r="H135" s="20">
        <v>60</v>
      </c>
      <c r="I135" s="24">
        <v>9.0438000000000004E-2</v>
      </c>
      <c r="J135" s="24">
        <f>(I135*2)/(A$2*F129^2*E121)</f>
        <v>1.1961388949136371</v>
      </c>
      <c r="K135" s="24">
        <v>4.9516999999999999E-2</v>
      </c>
      <c r="L135" s="24">
        <f>(K135*2)/(A$2*F129^2*E121)</f>
        <v>0.65491507617858158</v>
      </c>
      <c r="M135" s="23">
        <f t="shared" si="7"/>
        <v>0.54752427077113597</v>
      </c>
      <c r="N135" s="23">
        <f t="shared" si="6"/>
        <v>2.4196874175358499E-3</v>
      </c>
    </row>
    <row r="136" spans="1:14" x14ac:dyDescent="0.35">
      <c r="A136" s="14"/>
      <c r="F136" s="21"/>
      <c r="G136" s="19">
        <f>A$2*F129*C121/B$2</f>
        <v>53950</v>
      </c>
      <c r="H136" s="20">
        <v>70</v>
      </c>
      <c r="I136" s="24">
        <v>0.10586</v>
      </c>
      <c r="J136" s="24">
        <f>(I136*2)/(A$2*F129^2*E121)</f>
        <v>1.4001112741940072</v>
      </c>
      <c r="K136" s="24">
        <v>3.7401999999999998E-2</v>
      </c>
      <c r="L136" s="24">
        <f>(K136*2)/(A$2*F129^2*E121)</f>
        <v>0.49468129489329543</v>
      </c>
      <c r="M136" s="23">
        <f t="shared" si="7"/>
        <v>0.35331569998110712</v>
      </c>
      <c r="N136" s="23">
        <f t="shared" si="6"/>
        <v>2.4196874175358499E-3</v>
      </c>
    </row>
    <row r="137" spans="1:14" x14ac:dyDescent="0.35">
      <c r="A137" s="11"/>
      <c r="F137" s="18">
        <v>1</v>
      </c>
      <c r="G137" s="19">
        <f>A$2*F137*C121/B$2</f>
        <v>83000</v>
      </c>
      <c r="H137" s="20">
        <v>0</v>
      </c>
      <c r="I137" s="24">
        <v>1.491E-2</v>
      </c>
      <c r="J137" s="24">
        <f>(I137*2)/(A$2*F137^2*E121)</f>
        <v>8.3317267797121605E-2</v>
      </c>
      <c r="K137" s="24">
        <v>4.3900999999999999E-4</v>
      </c>
      <c r="L137" s="24">
        <f>(K137*2)/(A$2*F137^2*E121)</f>
        <v>2.4531934094979449E-3</v>
      </c>
      <c r="M137" s="23">
        <f t="shared" si="7"/>
        <v>2.9443997317236757E-2</v>
      </c>
      <c r="N137" s="23">
        <f t="shared" si="6"/>
        <v>2.4196874175358499E-3</v>
      </c>
    </row>
    <row r="138" spans="1:14" x14ac:dyDescent="0.35">
      <c r="A138" s="11"/>
      <c r="F138" s="18"/>
      <c r="G138" s="19">
        <f>A$2*F137*C121/B$2</f>
        <v>83000</v>
      </c>
      <c r="H138" s="20">
        <v>10</v>
      </c>
      <c r="I138" s="24">
        <v>1.8644999999999998E-2</v>
      </c>
      <c r="J138" s="24">
        <f>(I138*2)/(A$2*F137^2*E121)</f>
        <v>0.10418849484086735</v>
      </c>
      <c r="K138" s="24">
        <v>3.0342000000000001E-2</v>
      </c>
      <c r="L138" s="24">
        <f>(K138*2)/(A$2*F137^2*E121)</f>
        <v>0.16955147816903179</v>
      </c>
      <c r="M138" s="23">
        <f t="shared" si="7"/>
        <v>1.627353177795656</v>
      </c>
      <c r="N138" s="23">
        <f t="shared" si="6"/>
        <v>2.4196874175358499E-3</v>
      </c>
    </row>
    <row r="139" spans="1:14" x14ac:dyDescent="0.35">
      <c r="A139" s="11"/>
      <c r="F139" s="18"/>
      <c r="G139" s="19">
        <f>A$2*F137*C121/B$2</f>
        <v>83000</v>
      </c>
      <c r="H139" s="20">
        <v>20</v>
      </c>
      <c r="I139" s="24">
        <v>3.5952999999999999E-2</v>
      </c>
      <c r="J139" s="24">
        <f>(I139*2)/(A$2*F137^2*E121)</f>
        <v>0.20090581684171113</v>
      </c>
      <c r="K139" s="24">
        <v>6.4755999999999994E-2</v>
      </c>
      <c r="L139" s="24">
        <f>(K139*2)/(A$2*F137^2*E121)</f>
        <v>0.36185734362645244</v>
      </c>
      <c r="M139" s="23">
        <f t="shared" si="7"/>
        <v>1.8011292520791031</v>
      </c>
      <c r="N139" s="23">
        <f t="shared" si="6"/>
        <v>2.4196874175358499E-3</v>
      </c>
    </row>
    <row r="140" spans="1:14" x14ac:dyDescent="0.35">
      <c r="A140" s="11"/>
      <c r="F140" s="21"/>
      <c r="G140" s="19">
        <f>A$2*F137*C121/B$2</f>
        <v>83000</v>
      </c>
      <c r="H140" s="20">
        <v>30</v>
      </c>
      <c r="I140" s="24">
        <v>7.1082000000000006E-2</v>
      </c>
      <c r="J140" s="24">
        <f>(I140*2)/(A$2*F137^2*E121)</f>
        <v>0.39720711130482889</v>
      </c>
      <c r="K140" s="24">
        <v>0.1002</v>
      </c>
      <c r="L140" s="24">
        <f>(K140*2)/(A$2*F137^2*E121)</f>
        <v>0.55991886205711505</v>
      </c>
      <c r="M140" s="23">
        <f t="shared" si="7"/>
        <v>1.4096395711994596</v>
      </c>
      <c r="N140" s="23">
        <f t="shared" si="6"/>
        <v>2.4196874175358499E-3</v>
      </c>
    </row>
    <row r="141" spans="1:14" x14ac:dyDescent="0.35">
      <c r="A141" s="11"/>
      <c r="F141" s="21"/>
      <c r="G141" s="19">
        <f>A$2*F137*C121/B$2</f>
        <v>83000</v>
      </c>
      <c r="H141" s="20">
        <v>40</v>
      </c>
      <c r="I141" s="24">
        <v>0.11688</v>
      </c>
      <c r="J141" s="24">
        <f>(I141*2)/(A$2*F137^2*E121)</f>
        <v>0.65312691214805996</v>
      </c>
      <c r="K141" s="24">
        <v>0.12255000000000001</v>
      </c>
      <c r="L141" s="24">
        <f>(K141*2)/(A$2*F137^2*E121)</f>
        <v>0.68481094356386674</v>
      </c>
      <c r="M141" s="23">
        <f t="shared" si="7"/>
        <v>1.0485112936344969</v>
      </c>
      <c r="N141" s="23">
        <f t="shared" si="6"/>
        <v>2.4196874175358499E-3</v>
      </c>
    </row>
    <row r="142" spans="1:14" x14ac:dyDescent="0.35">
      <c r="A142" s="11"/>
      <c r="F142" s="20"/>
      <c r="G142" s="19">
        <f>A$2*F137*C121/B$2</f>
        <v>83000</v>
      </c>
      <c r="H142" s="20">
        <v>50</v>
      </c>
      <c r="I142" s="24">
        <v>0.16672999999999999</v>
      </c>
      <c r="J142" s="24">
        <f>(I142*2)/(A$2*F137^2*E121)</f>
        <v>0.93168934002777226</v>
      </c>
      <c r="K142" s="24">
        <v>0.1275</v>
      </c>
      <c r="L142" s="24">
        <f>(K142*2)/(A$2*F137^2*E121)</f>
        <v>0.71247160591099967</v>
      </c>
      <c r="M142" s="23">
        <f t="shared" si="7"/>
        <v>0.76470941042403895</v>
      </c>
      <c r="N142" s="23">
        <f t="shared" si="6"/>
        <v>2.4196874175358499E-3</v>
      </c>
    </row>
    <row r="143" spans="1:14" x14ac:dyDescent="0.35">
      <c r="A143" s="11"/>
      <c r="F143" s="21"/>
      <c r="G143" s="19">
        <f>A$2*F137*C121/B$2</f>
        <v>83000</v>
      </c>
      <c r="H143" s="20">
        <v>60</v>
      </c>
      <c r="I143" s="24">
        <v>0.21276</v>
      </c>
      <c r="J143" s="24">
        <f>(I143*2)/(A$2*F137^2*E121)</f>
        <v>1.1889055597931317</v>
      </c>
      <c r="K143" s="24">
        <v>0.1162</v>
      </c>
      <c r="L143" s="24">
        <f>(K143*2)/(A$2*F137^2*E121)</f>
        <v>0.64932706358320125</v>
      </c>
      <c r="M143" s="23">
        <f t="shared" si="7"/>
        <v>0.54615529234818572</v>
      </c>
      <c r="N143" s="23">
        <f t="shared" si="6"/>
        <v>2.4196874175358499E-3</v>
      </c>
    </row>
    <row r="144" spans="1:14" x14ac:dyDescent="0.35">
      <c r="F144" s="21"/>
      <c r="G144" s="19">
        <f>A$2*F137*C121/B$2</f>
        <v>83000</v>
      </c>
      <c r="H144" s="20">
        <v>70</v>
      </c>
      <c r="I144" s="24">
        <v>0.24929000000000001</v>
      </c>
      <c r="J144" s="24">
        <f>(I144*2)/(A$2*F137^2*E121)</f>
        <v>1.3930356599023774</v>
      </c>
      <c r="K144" s="24">
        <v>8.7923000000000001E-2</v>
      </c>
      <c r="L144" s="24">
        <f>(K144*2)/(A$2*F137^2*E121)</f>
        <v>0.49131483142362997</v>
      </c>
      <c r="M144" s="23">
        <f t="shared" si="7"/>
        <v>0.35269364996590313</v>
      </c>
      <c r="N144" s="23">
        <f t="shared" si="6"/>
        <v>2.4196874175358499E-3</v>
      </c>
    </row>
    <row r="145" spans="1:14" x14ac:dyDescent="0.35">
      <c r="B145" s="1" t="s">
        <v>13</v>
      </c>
      <c r="C145" s="4">
        <v>8.3000000000000004E-2</v>
      </c>
      <c r="E145" s="5">
        <v>3.57909E-4</v>
      </c>
      <c r="F145" s="18">
        <v>0.3</v>
      </c>
      <c r="G145" s="19">
        <f>A$2*F145*C145/B$2</f>
        <v>24900</v>
      </c>
      <c r="H145" s="20">
        <v>0</v>
      </c>
      <c r="I145" s="24">
        <v>1.5418000000000001E-3</v>
      </c>
      <c r="J145" s="24">
        <f>(I145*2)/(A$2*F145^2*E145)</f>
        <v>9.5728864661749846E-2</v>
      </c>
      <c r="K145" s="24">
        <v>6.3460000000000006E-5</v>
      </c>
      <c r="L145" s="24">
        <f>(K145*2)/(A$2*F145^2*E145)</f>
        <v>3.940169770031551E-3</v>
      </c>
      <c r="M145" s="23">
        <f t="shared" si="7"/>
        <v>4.1159683486833569E-2</v>
      </c>
      <c r="N145" s="23">
        <f t="shared" si="6"/>
        <v>2.4196874175358499E-3</v>
      </c>
    </row>
    <row r="146" spans="1:14" x14ac:dyDescent="0.35">
      <c r="B146" s="1" t="s">
        <v>14</v>
      </c>
      <c r="C146" s="4">
        <v>8.3000000000000004E-2</v>
      </c>
      <c r="E146" s="5">
        <v>3.57909E-4</v>
      </c>
      <c r="F146" s="18">
        <v>0.3</v>
      </c>
      <c r="G146" s="19">
        <f>A$2*F146*C146/B$2</f>
        <v>24900</v>
      </c>
      <c r="H146" s="20">
        <v>0</v>
      </c>
      <c r="I146" s="24">
        <v>1.4915E-3</v>
      </c>
      <c r="J146" s="24">
        <f>(I146*2)/(A$2*F146^2*E146)</f>
        <v>9.2605786511220575E-2</v>
      </c>
      <c r="K146" s="24">
        <v>-4.8105000000000001E-5</v>
      </c>
      <c r="L146" s="24">
        <f>(K146*2)/(A$2*F146^2*E146)</f>
        <v>-2.9867927322308183E-3</v>
      </c>
      <c r="M146" s="23">
        <f t="shared" si="7"/>
        <v>-3.2252765672142136E-2</v>
      </c>
      <c r="N146" s="23">
        <f t="shared" si="6"/>
        <v>2.4196874175358499E-3</v>
      </c>
    </row>
    <row r="147" spans="1:14" x14ac:dyDescent="0.35">
      <c r="B147" s="1" t="s">
        <v>15</v>
      </c>
      <c r="C147" s="4">
        <v>8.3000000000000004E-2</v>
      </c>
      <c r="E147" s="5">
        <v>3.57909E-4</v>
      </c>
      <c r="F147" s="18">
        <v>0.3</v>
      </c>
      <c r="G147" s="19">
        <f>A$2*F147*C147/B$2</f>
        <v>24900</v>
      </c>
      <c r="H147" s="20">
        <v>0</v>
      </c>
      <c r="I147" s="24">
        <v>2.2036E-3</v>
      </c>
      <c r="J147" s="24">
        <f>(I147*2)/(A$2*F147^2*E147)</f>
        <v>0.13681938394644697</v>
      </c>
      <c r="K147" s="24">
        <v>5.6382999999999997E-3</v>
      </c>
      <c r="L147" s="24">
        <f>(K147*2)/(A$2*F147^2*E147)</f>
        <v>0.3500765712948139</v>
      </c>
      <c r="M147" s="23">
        <f t="shared" si="7"/>
        <v>2.5586767108368123</v>
      </c>
      <c r="N147" s="23">
        <f t="shared" si="6"/>
        <v>2.4196874175358499E-3</v>
      </c>
    </row>
    <row r="148" spans="1:14" x14ac:dyDescent="0.35">
      <c r="F148" s="12"/>
      <c r="G148" s="7"/>
      <c r="I148" s="23"/>
      <c r="J148" s="23"/>
      <c r="K148" s="23"/>
      <c r="L148" s="23"/>
      <c r="M148" s="23"/>
      <c r="N148" s="23"/>
    </row>
    <row r="149" spans="1:14" x14ac:dyDescent="0.35">
      <c r="F149" s="12"/>
      <c r="G149" s="7"/>
      <c r="I149" s="23"/>
      <c r="J149" s="23"/>
      <c r="K149" s="23"/>
      <c r="L149" s="23"/>
      <c r="M149" s="23"/>
      <c r="N149" s="23"/>
    </row>
    <row r="150" spans="1:14" x14ac:dyDescent="0.35">
      <c r="A150" s="11" t="s">
        <v>41</v>
      </c>
      <c r="B150" s="1" t="s">
        <v>12</v>
      </c>
      <c r="C150" s="4">
        <v>0.215</v>
      </c>
      <c r="D150" s="22">
        <v>6.7594227699999999E-5</v>
      </c>
      <c r="E150" s="5">
        <v>4.30452E-3</v>
      </c>
      <c r="F150" s="12">
        <v>0.3</v>
      </c>
      <c r="G150" s="7">
        <f>A$2*F150*C150/B$2</f>
        <v>64500</v>
      </c>
      <c r="H150" s="1">
        <v>0</v>
      </c>
      <c r="I150" s="23">
        <v>2.5169E-2</v>
      </c>
      <c r="J150" s="23">
        <f>(I150*2)/(A$2*F150^2*E150)</f>
        <v>0.12993576777692081</v>
      </c>
      <c r="K150" s="23">
        <v>-6.1684000000000001E-3</v>
      </c>
      <c r="L150" s="23">
        <f>(K150*2)/(A$2*F150^2*E150)</f>
        <v>-3.1844562356675203E-2</v>
      </c>
      <c r="M150" s="23">
        <f t="shared" si="7"/>
        <v>-0.24507926417418247</v>
      </c>
      <c r="N150" s="23">
        <f>($E$2-$A$2)*$G$2*$D$150</f>
        <v>6.6287293307420503E-2</v>
      </c>
    </row>
    <row r="151" spans="1:14" x14ac:dyDescent="0.35">
      <c r="G151" s="7">
        <f>A$2*F150*C150/B$2</f>
        <v>64500</v>
      </c>
      <c r="H151" s="1">
        <v>10</v>
      </c>
      <c r="I151" s="23">
        <v>2.6962E-2</v>
      </c>
      <c r="J151" s="23">
        <f>(I151*2)/(A$2*F150^2*E150)</f>
        <v>0.13919218764358293</v>
      </c>
      <c r="K151" s="23">
        <v>2.4279999999999999E-2</v>
      </c>
      <c r="L151" s="23">
        <f>(K151*2)/(A$2*F150^2*E150)</f>
        <v>0.12534627683355068</v>
      </c>
      <c r="M151" s="23">
        <f t="shared" si="7"/>
        <v>0.90052666716118979</v>
      </c>
      <c r="N151" s="23">
        <f t="shared" ref="N151:N176" si="8">($E$2-$A$2)*$G$2*$D$150</f>
        <v>6.6287293307420503E-2</v>
      </c>
    </row>
    <row r="152" spans="1:14" x14ac:dyDescent="0.35">
      <c r="F152" s="1"/>
      <c r="G152" s="7">
        <f>A$2*F150*C150/B$2</f>
        <v>64500</v>
      </c>
      <c r="H152" s="1">
        <v>20</v>
      </c>
      <c r="I152" s="23">
        <v>4.1237000000000003E-2</v>
      </c>
      <c r="J152" s="23">
        <f>(I152*2)/(A$2*F150^2*E150)</f>
        <v>0.21288733186923928</v>
      </c>
      <c r="K152" s="23">
        <v>5.9662E-2</v>
      </c>
      <c r="L152" s="23">
        <f>(K152*2)/(A$2*F150^2*E150)</f>
        <v>0.30800698387328257</v>
      </c>
      <c r="M152" s="23">
        <f t="shared" si="7"/>
        <v>1.4468074787205665</v>
      </c>
      <c r="N152" s="23">
        <f t="shared" si="8"/>
        <v>6.6287293307420503E-2</v>
      </c>
    </row>
    <row r="153" spans="1:14" x14ac:dyDescent="0.35">
      <c r="G153" s="7">
        <f>A$2*F150*C150/B$2</f>
        <v>64500</v>
      </c>
      <c r="H153" s="1">
        <v>30</v>
      </c>
      <c r="I153" s="23">
        <v>7.0437E-2</v>
      </c>
      <c r="J153" s="23">
        <f>(I153*2)/(A$2*F150^2*E150)</f>
        <v>0.36363326611716679</v>
      </c>
      <c r="K153" s="23">
        <v>8.8919999999999999E-2</v>
      </c>
      <c r="L153" s="23">
        <f>(K153*2)/(A$2*F150^2*E150)</f>
        <v>0.459052344976908</v>
      </c>
      <c r="M153" s="23">
        <f t="shared" si="7"/>
        <v>1.262404702074194</v>
      </c>
      <c r="N153" s="23">
        <f t="shared" si="8"/>
        <v>6.6287293307420503E-2</v>
      </c>
    </row>
    <row r="154" spans="1:14" x14ac:dyDescent="0.35">
      <c r="G154" s="7">
        <f>A$2*F150*C150/B$2</f>
        <v>64500</v>
      </c>
      <c r="H154" s="1">
        <v>40</v>
      </c>
      <c r="I154" s="23">
        <v>0.10808</v>
      </c>
      <c r="J154" s="23">
        <f>(I154*2)/(A$2*F150^2*E150)</f>
        <v>0.55796645799712341</v>
      </c>
      <c r="K154" s="23">
        <v>0.10267</v>
      </c>
      <c r="L154" s="23">
        <f>(K154*2)/(A$2*F150^2*E150)</f>
        <v>0.53003715990529854</v>
      </c>
      <c r="M154" s="23">
        <f t="shared" si="7"/>
        <v>0.94994448556624733</v>
      </c>
      <c r="N154" s="23">
        <f t="shared" si="8"/>
        <v>6.6287293307420503E-2</v>
      </c>
    </row>
    <row r="155" spans="1:14" x14ac:dyDescent="0.35">
      <c r="F155" s="1"/>
      <c r="G155" s="7">
        <f>A$2*F150*C150/B$2</f>
        <v>64500</v>
      </c>
      <c r="H155" s="1">
        <v>50</v>
      </c>
      <c r="I155" s="23">
        <v>0.15115000000000001</v>
      </c>
      <c r="J155" s="23">
        <f>(I155*2)/(A$2*F150^2*E150)</f>
        <v>0.78031671101281652</v>
      </c>
      <c r="K155" s="23">
        <v>0.10736999999999999</v>
      </c>
      <c r="L155" s="23">
        <f>(K155*2)/(A$2*F150^2*E150)</f>
        <v>0.55430106028082105</v>
      </c>
      <c r="M155" s="23">
        <f t="shared" si="7"/>
        <v>0.71035395302679449</v>
      </c>
      <c r="N155" s="23">
        <f t="shared" si="8"/>
        <v>6.6287293307420503E-2</v>
      </c>
    </row>
    <row r="156" spans="1:14" x14ac:dyDescent="0.35">
      <c r="G156" s="7">
        <f>A$2*F150*C150/B$2</f>
        <v>64500</v>
      </c>
      <c r="H156" s="1">
        <v>60</v>
      </c>
      <c r="I156" s="23">
        <v>0.19347</v>
      </c>
      <c r="J156" s="23">
        <f>(I156*2)/(A$2*F150^2*E150)</f>
        <v>0.99879506503241555</v>
      </c>
      <c r="K156" s="23">
        <v>9.9818000000000004E-2</v>
      </c>
      <c r="L156" s="23">
        <f>(K156*2)/(A$2*F150^2*E150)</f>
        <v>0.51531361865615166</v>
      </c>
      <c r="M156" s="23">
        <f t="shared" si="7"/>
        <v>0.51593528712461889</v>
      </c>
      <c r="N156" s="23">
        <f t="shared" si="8"/>
        <v>6.6287293307420503E-2</v>
      </c>
    </row>
    <row r="157" spans="1:14" x14ac:dyDescent="0.35">
      <c r="G157" s="7">
        <f>A$2*F150*C150/B$2</f>
        <v>64500</v>
      </c>
      <c r="H157" s="1">
        <v>70</v>
      </c>
      <c r="I157" s="23">
        <v>0.22716</v>
      </c>
      <c r="J157" s="23">
        <f>(I157*2)/(A$2*F150^2*E150)</f>
        <v>1.1727207679369593</v>
      </c>
      <c r="K157" s="23">
        <v>7.9062999999999994E-2</v>
      </c>
      <c r="L157" s="23">
        <f>(K157*2)/(A$2*F150^2*E150)</f>
        <v>0.40816526710424283</v>
      </c>
      <c r="M157" s="23">
        <f t="shared" si="7"/>
        <v>0.34804983271702761</v>
      </c>
      <c r="N157" s="23">
        <f t="shared" si="8"/>
        <v>6.6287293307420503E-2</v>
      </c>
    </row>
    <row r="158" spans="1:14" x14ac:dyDescent="0.35">
      <c r="F158" s="12">
        <v>0.65</v>
      </c>
      <c r="G158" s="7">
        <f>A$2*F158*C150/B$2</f>
        <v>139750</v>
      </c>
      <c r="H158" s="1">
        <v>0</v>
      </c>
      <c r="I158" s="23">
        <v>0.11842999999999999</v>
      </c>
      <c r="J158" s="23">
        <f>(I158*2)/(A$2*F158^2*E150)</f>
        <v>0.13023876869323051</v>
      </c>
      <c r="K158" s="23">
        <v>-2.9745000000000001E-2</v>
      </c>
      <c r="L158" s="23">
        <f>(K158*2)/(A$2*F158^2*E150)</f>
        <v>-3.2710902429959818E-2</v>
      </c>
      <c r="M158" s="23">
        <f t="shared" si="7"/>
        <v>-0.25116102338934393</v>
      </c>
      <c r="N158" s="23">
        <f t="shared" si="8"/>
        <v>6.6287293307420503E-2</v>
      </c>
    </row>
    <row r="159" spans="1:14" x14ac:dyDescent="0.35">
      <c r="G159" s="7">
        <f>A$2*F158*C150/B$2</f>
        <v>139750</v>
      </c>
      <c r="H159" s="1">
        <v>10</v>
      </c>
      <c r="I159" s="23">
        <v>0.1244</v>
      </c>
      <c r="J159" s="23">
        <f>(I159*2)/(A$2*F158^2*E150)</f>
        <v>0.13680404310932934</v>
      </c>
      <c r="K159" s="23">
        <v>0.11267000000000001</v>
      </c>
      <c r="L159" s="23">
        <f>(K159*2)/(A$2*F158^2*E150)</f>
        <v>0.12390443357820047</v>
      </c>
      <c r="M159" s="23">
        <f t="shared" si="7"/>
        <v>0.90570739549839241</v>
      </c>
      <c r="N159" s="23">
        <f t="shared" si="8"/>
        <v>6.6287293307420503E-2</v>
      </c>
    </row>
    <row r="160" spans="1:14" x14ac:dyDescent="0.35">
      <c r="F160" s="1"/>
      <c r="G160" s="7">
        <f>A$2*F158*C150/B$2</f>
        <v>139750</v>
      </c>
      <c r="H160" s="1">
        <v>20</v>
      </c>
      <c r="I160" s="23">
        <v>0.18948999999999999</v>
      </c>
      <c r="J160" s="23">
        <f>(I160*2)/(A$2*F158^2*E150)</f>
        <v>0.20838422933108372</v>
      </c>
      <c r="K160" s="23">
        <v>0.25220999999999999</v>
      </c>
      <c r="L160" s="23">
        <f>(K160*2)/(A$2*F158^2*E150)</f>
        <v>0.27735810058363308</v>
      </c>
      <c r="M160" s="23">
        <f t="shared" si="7"/>
        <v>1.3309937199852238</v>
      </c>
      <c r="N160" s="23">
        <f t="shared" si="8"/>
        <v>6.6287293307420503E-2</v>
      </c>
    </row>
    <row r="161" spans="2:14" x14ac:dyDescent="0.35">
      <c r="G161" s="7">
        <f>A$2*F158*C150/B$2</f>
        <v>139750</v>
      </c>
      <c r="H161" s="1">
        <v>30</v>
      </c>
      <c r="I161" s="23">
        <v>0.32124999999999998</v>
      </c>
      <c r="J161" s="23">
        <f>(I161*2)/(A$2*F158^2*E150)</f>
        <v>0.35328214508739592</v>
      </c>
      <c r="K161" s="23">
        <v>0.38690000000000002</v>
      </c>
      <c r="L161" s="23">
        <f>(K161*2)/(A$2*F158^2*E150)</f>
        <v>0.42547816944533379</v>
      </c>
      <c r="M161" s="23">
        <f t="shared" si="7"/>
        <v>1.2043579766536965</v>
      </c>
      <c r="N161" s="23">
        <f t="shared" si="8"/>
        <v>6.6287293307420503E-2</v>
      </c>
    </row>
    <row r="162" spans="2:14" x14ac:dyDescent="0.35">
      <c r="G162" s="7">
        <f>A$2*F158*C150/B$2</f>
        <v>139750</v>
      </c>
      <c r="H162" s="1">
        <v>40</v>
      </c>
      <c r="I162" s="23">
        <v>0.50427</v>
      </c>
      <c r="J162" s="23">
        <f>(I162*2)/(A$2*F158^2*E150)</f>
        <v>0.55455124452364557</v>
      </c>
      <c r="K162" s="23">
        <v>0.47419</v>
      </c>
      <c r="L162" s="23">
        <f>(K162*2)/(A$2*F158^2*E150)</f>
        <v>0.52147193892293309</v>
      </c>
      <c r="M162" s="23">
        <f t="shared" si="7"/>
        <v>0.94034941598746691</v>
      </c>
      <c r="N162" s="23">
        <f t="shared" si="8"/>
        <v>6.6287293307420503E-2</v>
      </c>
    </row>
    <row r="163" spans="2:14" x14ac:dyDescent="0.35">
      <c r="G163" s="7">
        <f>A$2*F158*C150/B$2</f>
        <v>139750</v>
      </c>
      <c r="H163" s="1">
        <v>50</v>
      </c>
      <c r="I163" s="23">
        <v>0.70904</v>
      </c>
      <c r="J163" s="23">
        <f>(I163*2)/(A$2*F158^2*E150)</f>
        <v>0.77973905728487847</v>
      </c>
      <c r="K163" s="23">
        <v>0.50960000000000005</v>
      </c>
      <c r="L163" s="23">
        <f>(K163*2)/(A$2*F158^2*E150)</f>
        <v>0.5604127039269633</v>
      </c>
      <c r="M163" s="23">
        <f t="shared" si="7"/>
        <v>0.71871826695249919</v>
      </c>
      <c r="N163" s="23">
        <f t="shared" si="8"/>
        <v>6.6287293307420503E-2</v>
      </c>
    </row>
    <row r="164" spans="2:14" x14ac:dyDescent="0.35">
      <c r="G164" s="7">
        <f>A$2*F158*C150/B$2</f>
        <v>139750</v>
      </c>
      <c r="H164" s="1">
        <v>60</v>
      </c>
      <c r="I164" s="23">
        <v>0.90017000000000003</v>
      </c>
      <c r="J164" s="23">
        <f>(I164*2)/(A$2*F158^2*E150)</f>
        <v>0.98992681258621384</v>
      </c>
      <c r="K164" s="23">
        <v>0.46243000000000001</v>
      </c>
      <c r="L164" s="23">
        <f>(K164*2)/(A$2*F158^2*E150)</f>
        <v>0.50853933806308016</v>
      </c>
      <c r="M164" s="23">
        <f t="shared" si="7"/>
        <v>0.51371407623004539</v>
      </c>
      <c r="N164" s="23">
        <f t="shared" si="8"/>
        <v>6.6287293307420503E-2</v>
      </c>
    </row>
    <row r="165" spans="2:14" x14ac:dyDescent="0.35">
      <c r="G165" s="7">
        <f>A$2*F158*C150/B$2</f>
        <v>139750</v>
      </c>
      <c r="H165" s="1">
        <v>70</v>
      </c>
      <c r="I165" s="23">
        <v>1.0563</v>
      </c>
      <c r="J165" s="23">
        <f>(I165*2)/(A$2*F158^2*E150)</f>
        <v>1.1616246843760818</v>
      </c>
      <c r="K165" s="23">
        <v>0.36498000000000003</v>
      </c>
      <c r="L165" s="23">
        <f>(K165*2)/(A$2*F158^2*E150)</f>
        <v>0.40137250525758061</v>
      </c>
      <c r="M165" s="23">
        <f t="shared" si="7"/>
        <v>0.34552683896620284</v>
      </c>
      <c r="N165" s="23">
        <f t="shared" si="8"/>
        <v>6.6287293307420503E-2</v>
      </c>
    </row>
    <row r="166" spans="2:14" x14ac:dyDescent="0.35">
      <c r="F166" s="12">
        <v>1</v>
      </c>
      <c r="G166" s="7">
        <f>A$2*F166*C150/B$2</f>
        <v>215000</v>
      </c>
      <c r="H166" s="1">
        <v>0</v>
      </c>
      <c r="I166" s="23">
        <v>0.27379999999999999</v>
      </c>
      <c r="J166" s="23">
        <f>(I166*2)/(A$2*F166^2*E150)</f>
        <v>0.12721511341566538</v>
      </c>
      <c r="K166" s="23">
        <v>-6.9353999999999999E-2</v>
      </c>
      <c r="L166" s="23">
        <f>(K166*2)/(A$2*F166^2*E150)</f>
        <v>-3.2223801957012625E-2</v>
      </c>
      <c r="M166" s="23">
        <f t="shared" si="7"/>
        <v>-0.25330168005843684</v>
      </c>
      <c r="N166" s="23">
        <f t="shared" si="8"/>
        <v>6.6287293307420503E-2</v>
      </c>
    </row>
    <row r="167" spans="2:14" x14ac:dyDescent="0.35">
      <c r="F167" s="12"/>
      <c r="G167" s="7">
        <f>A$2*F166*C150/B$2</f>
        <v>215000</v>
      </c>
      <c r="H167" s="1">
        <v>10</v>
      </c>
      <c r="I167" s="23">
        <v>0.29099999999999998</v>
      </c>
      <c r="J167" s="23">
        <f>(I167*2)/(A$2*F166^2*E150)</f>
        <v>0.13520671294360345</v>
      </c>
      <c r="K167" s="23">
        <v>0.26713999999999999</v>
      </c>
      <c r="L167" s="23">
        <f>(K167*2)/(A$2*F166^2*E150)</f>
        <v>0.12412069173798704</v>
      </c>
      <c r="M167" s="23">
        <f t="shared" si="7"/>
        <v>0.9180068728522337</v>
      </c>
      <c r="N167" s="23">
        <f t="shared" si="8"/>
        <v>6.6287293307420503E-2</v>
      </c>
    </row>
    <row r="168" spans="2:14" x14ac:dyDescent="0.35">
      <c r="F168" s="12"/>
      <c r="G168" s="7">
        <f>A$2*F166*C150/B$2</f>
        <v>215000</v>
      </c>
      <c r="H168" s="1">
        <v>20</v>
      </c>
      <c r="I168" s="23">
        <v>0.44629999999999997</v>
      </c>
      <c r="J168" s="23">
        <f>(I168*2)/(A$2*F166^2*E150)</f>
        <v>0.20736342263481175</v>
      </c>
      <c r="K168" s="23">
        <v>0.59370999999999996</v>
      </c>
      <c r="L168" s="23">
        <f>(K168*2)/(A$2*F166^2*E150)</f>
        <v>0.27585421835651824</v>
      </c>
      <c r="M168" s="23">
        <f t="shared" si="7"/>
        <v>1.3302935245350662</v>
      </c>
      <c r="N168" s="23">
        <f t="shared" si="8"/>
        <v>6.6287293307420503E-2</v>
      </c>
    </row>
    <row r="169" spans="2:14" x14ac:dyDescent="0.35">
      <c r="G169" s="7">
        <f>A$2*F166*C150/B$2</f>
        <v>215000</v>
      </c>
      <c r="H169" s="1">
        <v>30</v>
      </c>
      <c r="I169" s="23">
        <v>0.75685999999999998</v>
      </c>
      <c r="J169" s="23">
        <f>(I169*2)/(A$2*F166^2*E150)</f>
        <v>0.35165825690204711</v>
      </c>
      <c r="K169" s="23">
        <v>0.90954999999999997</v>
      </c>
      <c r="L169" s="23">
        <f>(K169*2)/(A$2*F166^2*E150)</f>
        <v>0.42260228782767878</v>
      </c>
      <c r="M169" s="23">
        <f t="shared" si="7"/>
        <v>1.2017414052797084</v>
      </c>
      <c r="N169" s="23">
        <f t="shared" si="8"/>
        <v>6.6287293307420503E-2</v>
      </c>
    </row>
    <row r="170" spans="2:14" x14ac:dyDescent="0.35">
      <c r="G170" s="7">
        <f>A$2*F166*C150/B$2</f>
        <v>215000</v>
      </c>
      <c r="H170" s="1">
        <v>40</v>
      </c>
      <c r="I170" s="23">
        <v>1.1884999999999999</v>
      </c>
      <c r="J170" s="23">
        <f>(I170*2)/(A$2*F166^2*E150)</f>
        <v>0.5522102348229303</v>
      </c>
      <c r="K170" s="23">
        <v>1.1155999999999999</v>
      </c>
      <c r="L170" s="23">
        <f>(K170*2)/(A$2*F166^2*E150)</f>
        <v>0.51833886240509974</v>
      </c>
      <c r="M170" s="23">
        <f t="shared" si="7"/>
        <v>0.93866217921750106</v>
      </c>
      <c r="N170" s="23">
        <f t="shared" si="8"/>
        <v>6.6287293307420503E-2</v>
      </c>
    </row>
    <row r="171" spans="2:14" x14ac:dyDescent="0.35">
      <c r="F171" s="1"/>
      <c r="G171" s="7">
        <f>A$2*F166*C150/B$2</f>
        <v>215000</v>
      </c>
      <c r="H171" s="1">
        <v>50</v>
      </c>
      <c r="I171" s="23">
        <v>1.6711</v>
      </c>
      <c r="J171" s="23">
        <f>(I171*2)/(A$2*F166^2*E150)</f>
        <v>0.77643964948472766</v>
      </c>
      <c r="K171" s="23">
        <v>1.1982999999999999</v>
      </c>
      <c r="L171" s="23">
        <f>(K171*2)/(A$2*F166^2*E150)</f>
        <v>0.55676358804233683</v>
      </c>
      <c r="M171" s="23">
        <f t="shared" si="7"/>
        <v>0.71707258691879594</v>
      </c>
      <c r="N171" s="23">
        <f t="shared" si="8"/>
        <v>6.6287293307420503E-2</v>
      </c>
    </row>
    <row r="172" spans="2:14" x14ac:dyDescent="0.35">
      <c r="G172" s="7">
        <f>A$2*F166*C150/B$2</f>
        <v>215000</v>
      </c>
      <c r="H172" s="1">
        <v>60</v>
      </c>
      <c r="I172" s="23">
        <v>2.1227999999999998</v>
      </c>
      <c r="J172" s="23">
        <f>(I172*2)/(A$2*F166^2*E150)</f>
        <v>0.98631206266900828</v>
      </c>
      <c r="K172" s="23">
        <v>1.0885</v>
      </c>
      <c r="L172" s="23">
        <f>(K172*2)/(A$2*F166^2*E150)</f>
        <v>0.505747446869802</v>
      </c>
      <c r="M172" s="23">
        <f t="shared" si="7"/>
        <v>0.5127661579046543</v>
      </c>
      <c r="N172" s="23">
        <f t="shared" si="8"/>
        <v>6.6287293307420503E-2</v>
      </c>
    </row>
    <row r="173" spans="2:14" x14ac:dyDescent="0.35">
      <c r="G173" s="7">
        <f>A$2*F166*C150/B$2</f>
        <v>215000</v>
      </c>
      <c r="H173" s="1">
        <v>70</v>
      </c>
      <c r="I173" s="23">
        <v>2.5053000000000001</v>
      </c>
      <c r="J173" s="23">
        <f>(I173*2)/(A$2*F166^2*E150)</f>
        <v>1.1640322265897243</v>
      </c>
      <c r="K173" s="23">
        <v>0.87331000000000003</v>
      </c>
      <c r="L173" s="23">
        <f>(K173*2)/(A$2*F166^2*E150)</f>
        <v>0.40576417347346511</v>
      </c>
      <c r="M173" s="23">
        <f t="shared" si="7"/>
        <v>0.34858499980042312</v>
      </c>
      <c r="N173" s="23">
        <f t="shared" si="8"/>
        <v>6.6287293307420503E-2</v>
      </c>
    </row>
    <row r="174" spans="2:14" x14ac:dyDescent="0.35">
      <c r="B174" s="1" t="s">
        <v>13</v>
      </c>
      <c r="C174" s="4">
        <v>0.215</v>
      </c>
      <c r="E174" s="5">
        <v>4.30452E-3</v>
      </c>
      <c r="F174" s="12">
        <v>0.3</v>
      </c>
      <c r="G174" s="7">
        <f>A$2*F174*C174/B$2</f>
        <v>64500</v>
      </c>
      <c r="H174" s="1">
        <v>0</v>
      </c>
      <c r="I174" s="23">
        <v>2.6394999999999998E-2</v>
      </c>
      <c r="J174" s="23">
        <f>(I174*2)/(A$2*F174^2*E174)</f>
        <v>0.13626503200253584</v>
      </c>
      <c r="K174" s="23">
        <v>-6.1856000000000003E-3</v>
      </c>
      <c r="L174" s="23">
        <f>(K174*2)/(A$2*F174^2*E174)</f>
        <v>-3.1933357906985628E-2</v>
      </c>
      <c r="M174" s="23">
        <f t="shared" si="7"/>
        <v>-0.23434741428300812</v>
      </c>
      <c r="N174" s="23">
        <f t="shared" si="8"/>
        <v>6.6287293307420503E-2</v>
      </c>
    </row>
    <row r="175" spans="2:14" x14ac:dyDescent="0.35">
      <c r="B175" s="1" t="s">
        <v>14</v>
      </c>
      <c r="C175" s="4">
        <v>0.215</v>
      </c>
      <c r="E175" s="5">
        <v>4.30452E-3</v>
      </c>
      <c r="F175" s="12">
        <v>0.3</v>
      </c>
      <c r="G175" s="7">
        <f>A$2*F175*C175/B$2</f>
        <v>64500</v>
      </c>
      <c r="H175" s="1">
        <v>0</v>
      </c>
      <c r="I175" s="23">
        <v>2.6765000000000001E-2</v>
      </c>
      <c r="J175" s="23">
        <f>(I175*2)/(A$2*F175^2*E175)</f>
        <v>0.1381751688406089</v>
      </c>
      <c r="K175" s="23">
        <v>-6.7361000000000001E-3</v>
      </c>
      <c r="L175" s="23">
        <f>(K175*2)/(A$2*F175^2*E175)</f>
        <v>-3.4775331770118649E-2</v>
      </c>
      <c r="M175" s="23">
        <f t="shared" si="7"/>
        <v>-0.25167569587147393</v>
      </c>
      <c r="N175" s="23">
        <f t="shared" si="8"/>
        <v>6.6287293307420503E-2</v>
      </c>
    </row>
    <row r="176" spans="2:14" x14ac:dyDescent="0.35">
      <c r="B176" s="1" t="s">
        <v>15</v>
      </c>
      <c r="C176" s="4">
        <v>0.215</v>
      </c>
      <c r="E176" s="5">
        <v>4.30452E-3</v>
      </c>
      <c r="F176" s="12">
        <v>0.3</v>
      </c>
      <c r="G176" s="7">
        <f>A$2*F176*C176/B$2</f>
        <v>64500</v>
      </c>
      <c r="H176" s="1">
        <v>0</v>
      </c>
      <c r="I176" s="23">
        <v>3.3723000000000003E-2</v>
      </c>
      <c r="J176" s="23">
        <f>(I176*2)/(A$2*F176^2*E176)</f>
        <v>0.1740960664603719</v>
      </c>
      <c r="K176" s="23">
        <v>6.5132999999999996E-2</v>
      </c>
      <c r="L176" s="23">
        <f>(K176*2)/(A$2*F176^2*E176)</f>
        <v>0.3362511964167898</v>
      </c>
      <c r="M176" s="23">
        <f t="shared" si="7"/>
        <v>1.9314117961035493</v>
      </c>
      <c r="N176" s="23">
        <f t="shared" si="8"/>
        <v>6.6287293307420503E-2</v>
      </c>
    </row>
    <row r="177" spans="1:14" x14ac:dyDescent="0.35">
      <c r="F177" s="12"/>
      <c r="G177" s="7"/>
      <c r="I177" s="23"/>
      <c r="J177" s="23"/>
      <c r="K177" s="23"/>
      <c r="L177" s="23"/>
      <c r="M177" s="23"/>
      <c r="N177" s="23"/>
    </row>
    <row r="178" spans="1:14" x14ac:dyDescent="0.35">
      <c r="I178" s="23"/>
      <c r="J178" s="23"/>
      <c r="K178" s="23"/>
      <c r="L178" s="23"/>
      <c r="M178" s="23"/>
      <c r="N178" s="23"/>
    </row>
    <row r="179" spans="1:14" x14ac:dyDescent="0.35">
      <c r="A179" s="11" t="s">
        <v>19</v>
      </c>
      <c r="B179" s="1" t="s">
        <v>12</v>
      </c>
      <c r="C179" s="4">
        <v>7.4999999999999997E-2</v>
      </c>
      <c r="D179" s="22">
        <v>4.9864276200000001E-6</v>
      </c>
      <c r="E179" s="5">
        <v>7.5062999999999996E-4</v>
      </c>
      <c r="F179" s="12">
        <v>0.3</v>
      </c>
      <c r="G179" s="7">
        <f>A$2*F179*C179/B$2</f>
        <v>22500</v>
      </c>
      <c r="H179" s="1">
        <v>0</v>
      </c>
      <c r="I179" s="23">
        <v>2.3370000000000001E-3</v>
      </c>
      <c r="J179" s="23">
        <f>(I179*2)/(A$2*F179^2*E179)</f>
        <v>6.9186327928984104E-2</v>
      </c>
      <c r="K179" s="23">
        <v>6.6312000000000001E-4</v>
      </c>
      <c r="L179" s="23">
        <f>(K179*2)/(A$2*F179^2*E179)</f>
        <v>1.9631509531993128E-2</v>
      </c>
      <c r="M179" s="23">
        <f t="shared" si="7"/>
        <v>0.28374839537869062</v>
      </c>
      <c r="N179" s="23">
        <f>($E$2-$A$2)*$G$2*$D$179</f>
        <v>4.8900150419672996E-3</v>
      </c>
    </row>
    <row r="180" spans="1:14" x14ac:dyDescent="0.35">
      <c r="G180" s="7">
        <f>A$2*F179*C179/B$2</f>
        <v>22500</v>
      </c>
      <c r="H180" s="1">
        <v>10</v>
      </c>
      <c r="I180" s="23">
        <v>3.1074000000000002E-3</v>
      </c>
      <c r="J180" s="23">
        <f>(I180*2)/(A$2*F179^2*E179)</f>
        <v>9.1993836288628672E-2</v>
      </c>
      <c r="K180" s="23">
        <v>4.2082999999999999E-3</v>
      </c>
      <c r="L180" s="23">
        <f>(K180*2)/(A$2*F179^2*E179)</f>
        <v>0.12458571836694214</v>
      </c>
      <c r="M180" s="23">
        <f t="shared" si="7"/>
        <v>1.3542833236789598</v>
      </c>
      <c r="N180" s="23">
        <f t="shared" ref="N180:N205" si="9">($E$2-$A$2)*$G$2*$D$179</f>
        <v>4.8900150419672996E-3</v>
      </c>
    </row>
    <row r="181" spans="1:14" x14ac:dyDescent="0.35">
      <c r="F181" s="1"/>
      <c r="G181" s="7">
        <f>A$2*F179*C179/B$2</f>
        <v>22500</v>
      </c>
      <c r="H181" s="1">
        <v>20</v>
      </c>
      <c r="I181" s="23">
        <v>5.3211999999999999E-3</v>
      </c>
      <c r="J181" s="23">
        <f>(I181*2)/(A$2*F179^2*E179)</f>
        <v>0.15753285758481395</v>
      </c>
      <c r="K181" s="23">
        <v>8.1297999999999995E-3</v>
      </c>
      <c r="L181" s="23">
        <f>(K181*2)/(A$2*F179^2*E179)</f>
        <v>0.24068079109844026</v>
      </c>
      <c r="M181" s="23">
        <f t="shared" si="7"/>
        <v>1.5278132752010825</v>
      </c>
      <c r="N181" s="23">
        <f t="shared" si="9"/>
        <v>4.8900150419672996E-3</v>
      </c>
    </row>
    <row r="182" spans="1:14" x14ac:dyDescent="0.35">
      <c r="G182" s="7">
        <f>A$2*F179*C179/B$2</f>
        <v>22500</v>
      </c>
      <c r="H182" s="1">
        <v>30</v>
      </c>
      <c r="I182" s="23">
        <v>9.2069000000000005E-3</v>
      </c>
      <c r="J182" s="23">
        <f>(I182*2)/(A$2*F179^2*E179)</f>
        <v>0.27256807984996312</v>
      </c>
      <c r="K182" s="23">
        <v>1.1997000000000001E-2</v>
      </c>
      <c r="L182" s="23">
        <f>(K182*2)/(A$2*F179^2*E179)</f>
        <v>0.355168325273437</v>
      </c>
      <c r="M182" s="23">
        <f t="shared" si="7"/>
        <v>1.3030444557885932</v>
      </c>
      <c r="N182" s="23">
        <f t="shared" si="9"/>
        <v>4.8900150419672996E-3</v>
      </c>
    </row>
    <row r="183" spans="1:14" x14ac:dyDescent="0.35">
      <c r="G183" s="7">
        <f>A$2*F179*C179/B$2</f>
        <v>22500</v>
      </c>
      <c r="H183" s="1">
        <v>40</v>
      </c>
      <c r="I183" s="23">
        <v>1.4326E-2</v>
      </c>
      <c r="J183" s="23">
        <f>(I183*2)/(A$2*F179^2*E179)</f>
        <v>0.42411781510938223</v>
      </c>
      <c r="K183" s="23">
        <v>1.3679E-2</v>
      </c>
      <c r="L183" s="23">
        <f>(K183*2)/(A$2*F179^2*E179)</f>
        <v>0.40496353433486243</v>
      </c>
      <c r="M183" s="23">
        <f t="shared" si="7"/>
        <v>0.95483735864861086</v>
      </c>
      <c r="N183" s="23">
        <f t="shared" si="9"/>
        <v>4.8900150419672996E-3</v>
      </c>
    </row>
    <row r="184" spans="1:14" x14ac:dyDescent="0.35">
      <c r="F184" s="1"/>
      <c r="G184" s="7">
        <f>A$2*F179*C179/B$2</f>
        <v>22500</v>
      </c>
      <c r="H184" s="1">
        <v>50</v>
      </c>
      <c r="I184" s="23">
        <v>1.9314000000000001E-2</v>
      </c>
      <c r="J184" s="23">
        <f>(I184*2)/(A$2*F179^2*E179)</f>
        <v>0.5717863661191267</v>
      </c>
      <c r="K184" s="23">
        <v>1.366E-2</v>
      </c>
      <c r="L184" s="23">
        <f>(K184*2)/(A$2*F179^2*E179)</f>
        <v>0.40440104386389508</v>
      </c>
      <c r="M184" s="23">
        <f t="shared" si="7"/>
        <v>0.70725898312105195</v>
      </c>
      <c r="N184" s="23">
        <f t="shared" si="9"/>
        <v>4.8900150419672996E-3</v>
      </c>
    </row>
    <row r="185" spans="1:14" x14ac:dyDescent="0.35">
      <c r="G185" s="7">
        <f>A$2*F179*C179/B$2</f>
        <v>22500</v>
      </c>
      <c r="H185" s="1">
        <v>60</v>
      </c>
      <c r="I185" s="23">
        <v>2.4322E-2</v>
      </c>
      <c r="J185" s="23">
        <f>(I185*2)/(A$2*F179^2*E179)</f>
        <v>0.72004701236146829</v>
      </c>
      <c r="K185" s="23">
        <v>1.2239999999999999E-2</v>
      </c>
      <c r="L185" s="23">
        <f>(K185*2)/(A$2*F179^2*E179)</f>
        <v>0.36236228234949308</v>
      </c>
      <c r="M185" s="23">
        <f t="shared" si="7"/>
        <v>0.50324808815064548</v>
      </c>
      <c r="N185" s="23">
        <f t="shared" si="9"/>
        <v>4.8900150419672996E-3</v>
      </c>
    </row>
    <row r="186" spans="1:14" x14ac:dyDescent="0.35">
      <c r="G186" s="7">
        <f>A$2*F179*C179/B$2</f>
        <v>22500</v>
      </c>
      <c r="H186" s="1">
        <v>70</v>
      </c>
      <c r="I186" s="23">
        <v>2.8007000000000001E-2</v>
      </c>
      <c r="J186" s="23">
        <f>(I186*2)/(A$2*F179^2*E179)</f>
        <v>0.82914055896750438</v>
      </c>
      <c r="K186" s="23">
        <v>9.2152999999999992E-3</v>
      </c>
      <c r="L186" s="23">
        <f>(K186*2)/(A$2*F179^2*E179)</f>
        <v>0.27281675984765386</v>
      </c>
      <c r="M186" s="23">
        <f t="shared" si="7"/>
        <v>0.32903559824329626</v>
      </c>
      <c r="N186" s="23">
        <f t="shared" si="9"/>
        <v>4.8900150419672996E-3</v>
      </c>
    </row>
    <row r="187" spans="1:14" x14ac:dyDescent="0.35">
      <c r="F187" s="12">
        <v>0.65</v>
      </c>
      <c r="G187" s="7">
        <f>A$2*F187*C179/B$2</f>
        <v>48750</v>
      </c>
      <c r="H187" s="1">
        <v>0</v>
      </c>
      <c r="I187" s="23">
        <v>1.0066E-2</v>
      </c>
      <c r="J187" s="23">
        <f>(I187*2)/(A$2*F187^2*E179)</f>
        <v>6.3479615978593751E-2</v>
      </c>
      <c r="K187" s="23">
        <v>3.1568999999999998E-3</v>
      </c>
      <c r="L187" s="23">
        <f>(K187*2)/(A$2*F187^2*E179)</f>
        <v>1.9908483974053506E-2</v>
      </c>
      <c r="M187" s="23">
        <f t="shared" si="7"/>
        <v>0.31362010729187362</v>
      </c>
      <c r="N187" s="23">
        <f t="shared" si="9"/>
        <v>4.8900150419672996E-3</v>
      </c>
    </row>
    <row r="188" spans="1:14" x14ac:dyDescent="0.35">
      <c r="A188" s="13"/>
      <c r="G188" s="7">
        <f>A$2*F187*C179/B$2</f>
        <v>48750</v>
      </c>
      <c r="H188" s="1">
        <v>10</v>
      </c>
      <c r="I188" s="23">
        <v>1.3729E-2</v>
      </c>
      <c r="J188" s="23">
        <f>(I188*2)/(A$2*F187^2*E179)</f>
        <v>8.6579738502892273E-2</v>
      </c>
      <c r="K188" s="23">
        <v>1.9824999999999999E-2</v>
      </c>
      <c r="L188" s="23">
        <f>(K188*2)/(A$2*F187^2*E179)</f>
        <v>0.1250231856522572</v>
      </c>
      <c r="M188" s="23">
        <f t="shared" si="7"/>
        <v>1.4440235996795103</v>
      </c>
      <c r="N188" s="23">
        <f t="shared" si="9"/>
        <v>4.8900150419672996E-3</v>
      </c>
    </row>
    <row r="189" spans="1:14" x14ac:dyDescent="0.35">
      <c r="A189" s="13"/>
      <c r="F189" s="1"/>
      <c r="G189" s="7">
        <f>A$2*F187*C179/B$2</f>
        <v>48750</v>
      </c>
      <c r="H189" s="1">
        <v>20</v>
      </c>
      <c r="I189" s="23">
        <v>2.4265999999999999E-2</v>
      </c>
      <c r="J189" s="23">
        <f>(I189*2)/(A$2*F187^2*E179)</f>
        <v>0.15302964050631393</v>
      </c>
      <c r="K189" s="23">
        <v>3.8209E-2</v>
      </c>
      <c r="L189" s="23">
        <f>(K189*2)/(A$2*F187^2*E179)</f>
        <v>0.24095893571687746</v>
      </c>
      <c r="M189" s="23">
        <f t="shared" si="7"/>
        <v>1.5745899612626719</v>
      </c>
      <c r="N189" s="23">
        <f t="shared" si="9"/>
        <v>4.8900150419672996E-3</v>
      </c>
    </row>
    <row r="190" spans="1:14" x14ac:dyDescent="0.35">
      <c r="A190" s="13"/>
      <c r="G190" s="7">
        <f>A$2*F187*C179/B$2</f>
        <v>48750</v>
      </c>
      <c r="H190" s="1">
        <v>30</v>
      </c>
      <c r="I190" s="23">
        <v>4.2569999999999997E-2</v>
      </c>
      <c r="J190" s="23">
        <f>(I190*2)/(A$2*F187^2*E179)</f>
        <v>0.26846088339049629</v>
      </c>
      <c r="K190" s="23">
        <v>5.6256E-2</v>
      </c>
      <c r="L190" s="23">
        <f>(K190*2)/(A$2*F187^2*E179)</f>
        <v>0.35476944928390325</v>
      </c>
      <c r="M190" s="23">
        <f t="shared" si="7"/>
        <v>1.321494009866103</v>
      </c>
      <c r="N190" s="23">
        <f t="shared" si="9"/>
        <v>4.8900150419672996E-3</v>
      </c>
    </row>
    <row r="191" spans="1:14" x14ac:dyDescent="0.35">
      <c r="A191" s="14"/>
      <c r="G191" s="7">
        <f>A$2*F187*C179/B$2</f>
        <v>48750</v>
      </c>
      <c r="H191" s="1">
        <v>40</v>
      </c>
      <c r="I191" s="23">
        <v>6.6736000000000004E-2</v>
      </c>
      <c r="J191" s="23">
        <f>(I191*2)/(A$2*F187^2*E179)</f>
        <v>0.42085988992126294</v>
      </c>
      <c r="K191" s="23">
        <v>6.4319000000000001E-2</v>
      </c>
      <c r="L191" s="23">
        <f>(K191*2)/(A$2*F187^2*E179)</f>
        <v>0.40561746673228405</v>
      </c>
      <c r="M191" s="23">
        <f t="shared" si="7"/>
        <v>0.96378266602733142</v>
      </c>
      <c r="N191" s="23">
        <f t="shared" si="9"/>
        <v>4.8900150419672996E-3</v>
      </c>
    </row>
    <row r="192" spans="1:14" x14ac:dyDescent="0.35">
      <c r="A192" s="14"/>
      <c r="G192" s="7">
        <f>A$2*F187*C179/B$2</f>
        <v>48750</v>
      </c>
      <c r="H192" s="1">
        <v>50</v>
      </c>
      <c r="I192" s="23">
        <v>9.0179999999999996E-2</v>
      </c>
      <c r="J192" s="23">
        <f>(I192*2)/(A$2*F187^2*E179)</f>
        <v>0.56870571914857782</v>
      </c>
      <c r="K192" s="23">
        <v>6.4021999999999996E-2</v>
      </c>
      <c r="L192" s="23">
        <f>(K192*2)/(A$2*F187^2*E179)</f>
        <v>0.40374448382490846</v>
      </c>
      <c r="M192" s="23">
        <f t="shared" si="7"/>
        <v>0.70993568418718112</v>
      </c>
      <c r="N192" s="23">
        <f t="shared" si="9"/>
        <v>4.8900150419672996E-3</v>
      </c>
    </row>
    <row r="193" spans="1:14" x14ac:dyDescent="0.35">
      <c r="A193" s="14"/>
      <c r="G193" s="7">
        <f>A$2*F187*C179/B$2</f>
        <v>48750</v>
      </c>
      <c r="H193" s="1">
        <v>60</v>
      </c>
      <c r="I193" s="23">
        <v>0.1138</v>
      </c>
      <c r="J193" s="23">
        <f>(I193*2)/(A$2*F187^2*E179)</f>
        <v>0.71766146417285603</v>
      </c>
      <c r="K193" s="23">
        <v>5.738E-2</v>
      </c>
      <c r="L193" s="23">
        <f>(K193*2)/(A$2*F187^2*E179)</f>
        <v>0.36185777516905515</v>
      </c>
      <c r="M193" s="23">
        <f t="shared" si="7"/>
        <v>0.50421792618629169</v>
      </c>
      <c r="N193" s="23">
        <f t="shared" si="9"/>
        <v>4.8900150419672996E-3</v>
      </c>
    </row>
    <row r="194" spans="1:14" x14ac:dyDescent="0.35">
      <c r="A194" s="14"/>
      <c r="G194" s="7">
        <f>A$2*F187*C179/B$2</f>
        <v>48750</v>
      </c>
      <c r="H194" s="1">
        <v>70</v>
      </c>
      <c r="I194" s="23">
        <v>0.13042000000000001</v>
      </c>
      <c r="J194" s="23">
        <f>(I194*2)/(A$2*F187^2*E179)</f>
        <v>0.82247283090882151</v>
      </c>
      <c r="K194" s="23">
        <v>4.3894000000000002E-2</v>
      </c>
      <c r="L194" s="23">
        <f>(K194*2)/(A$2*F187^2*E179)</f>
        <v>0.2768104772267429</v>
      </c>
      <c r="M194" s="23">
        <f t="shared" si="7"/>
        <v>0.33655880999846649</v>
      </c>
      <c r="N194" s="23">
        <f t="shared" si="9"/>
        <v>4.8900150419672996E-3</v>
      </c>
    </row>
    <row r="195" spans="1:14" x14ac:dyDescent="0.35">
      <c r="A195" s="11"/>
      <c r="F195" s="12">
        <v>1</v>
      </c>
      <c r="G195" s="7">
        <f>A$2*F195*C179/B$2</f>
        <v>75000</v>
      </c>
      <c r="H195" s="1">
        <v>0</v>
      </c>
      <c r="I195" s="23">
        <v>2.3147999999999998E-2</v>
      </c>
      <c r="J195" s="23">
        <f>(I195*2)/(A$2*F195^2*E179)</f>
        <v>6.1676191998721076E-2</v>
      </c>
      <c r="K195" s="23">
        <v>7.5424000000000003E-3</v>
      </c>
      <c r="L195" s="23">
        <f>(K195*2)/(A$2*F195^2*E179)</f>
        <v>2.0096185870535421E-2</v>
      </c>
      <c r="M195" s="23">
        <f t="shared" si="7"/>
        <v>0.3258337653360982</v>
      </c>
      <c r="N195" s="23">
        <f t="shared" si="9"/>
        <v>4.8900150419672996E-3</v>
      </c>
    </row>
    <row r="196" spans="1:14" x14ac:dyDescent="0.35">
      <c r="A196" s="11"/>
      <c r="F196" s="12"/>
      <c r="G196" s="7">
        <f>A$2*F195*C179/B$2</f>
        <v>75000</v>
      </c>
      <c r="H196" s="1">
        <v>10</v>
      </c>
      <c r="I196" s="23">
        <v>3.1857000000000003E-2</v>
      </c>
      <c r="J196" s="23">
        <f>(I196*2)/(A$2*F195^2*E179)</f>
        <v>8.4880700211822091E-2</v>
      </c>
      <c r="K196" s="23">
        <v>4.7003999999999997E-2</v>
      </c>
      <c r="L196" s="23">
        <f>(K196*2)/(A$2*F195^2*E179)</f>
        <v>0.12523879940849686</v>
      </c>
      <c r="M196" s="23">
        <f t="shared" si="7"/>
        <v>1.4754684998587433</v>
      </c>
      <c r="N196" s="23">
        <f t="shared" si="9"/>
        <v>4.8900150419672996E-3</v>
      </c>
    </row>
    <row r="197" spans="1:14" x14ac:dyDescent="0.35">
      <c r="A197" s="11"/>
      <c r="F197" s="12"/>
      <c r="G197" s="7">
        <f>A$2*F195*C179/B$2</f>
        <v>75000</v>
      </c>
      <c r="H197" s="1">
        <v>20</v>
      </c>
      <c r="I197" s="23">
        <v>5.6910000000000002E-2</v>
      </c>
      <c r="J197" s="23">
        <f>(I197*2)/(A$2*F195^2*E179)</f>
        <v>0.15163262859198276</v>
      </c>
      <c r="K197" s="23">
        <v>9.0416999999999997E-2</v>
      </c>
      <c r="L197" s="23">
        <f>(K197*2)/(A$2*F195^2*E179)</f>
        <v>0.24090963590583911</v>
      </c>
      <c r="M197" s="23">
        <f t="shared" si="7"/>
        <v>1.5887717448603056</v>
      </c>
      <c r="N197" s="23">
        <f t="shared" si="9"/>
        <v>4.8900150419672996E-3</v>
      </c>
    </row>
    <row r="198" spans="1:14" x14ac:dyDescent="0.35">
      <c r="A198" s="11"/>
      <c r="G198" s="7">
        <f>A$2*F195*C179/B$2</f>
        <v>75000</v>
      </c>
      <c r="H198" s="1">
        <v>30</v>
      </c>
      <c r="I198" s="23">
        <v>0.10027</v>
      </c>
      <c r="J198" s="23">
        <f>(I198*2)/(A$2*F195^2*E179)</f>
        <v>0.26716225037635055</v>
      </c>
      <c r="K198" s="23">
        <v>0.13294</v>
      </c>
      <c r="L198" s="23">
        <f>(K198*2)/(A$2*F195^2*E179)</f>
        <v>0.35420913099662954</v>
      </c>
      <c r="M198" s="23">
        <f t="shared" ref="M198:M234" si="10">L198/J198</f>
        <v>1.3258202852298795</v>
      </c>
      <c r="N198" s="23">
        <f t="shared" si="9"/>
        <v>4.8900150419672996E-3</v>
      </c>
    </row>
    <row r="199" spans="1:14" x14ac:dyDescent="0.35">
      <c r="A199" s="11"/>
      <c r="G199" s="7">
        <f>A$2*F195*C179/B$2</f>
        <v>75000</v>
      </c>
      <c r="H199" s="1">
        <v>40</v>
      </c>
      <c r="I199" s="23">
        <v>0.15753</v>
      </c>
      <c r="J199" s="23">
        <f>(I199*2)/(A$2*F195^2*E179)</f>
        <v>0.41972742895967391</v>
      </c>
      <c r="K199" s="23">
        <v>0.15218999999999999</v>
      </c>
      <c r="L199" s="23">
        <f>(K199*2)/(A$2*F195^2*E179)</f>
        <v>0.40549938052036294</v>
      </c>
      <c r="M199" s="23">
        <f t="shared" si="10"/>
        <v>0.96610169491525422</v>
      </c>
      <c r="N199" s="23">
        <f t="shared" si="9"/>
        <v>4.8900150419672996E-3</v>
      </c>
    </row>
    <row r="200" spans="1:14" x14ac:dyDescent="0.35">
      <c r="A200" s="11"/>
      <c r="F200" s="1"/>
      <c r="G200" s="7">
        <f>A$2*F195*C179/B$2</f>
        <v>75000</v>
      </c>
      <c r="H200" s="1">
        <v>50</v>
      </c>
      <c r="I200" s="23">
        <v>0.21307000000000001</v>
      </c>
      <c r="J200" s="23">
        <f>(I200*2)/(A$2*F195^2*E179)</f>
        <v>0.56770979044269487</v>
      </c>
      <c r="K200" s="23">
        <v>0.1515</v>
      </c>
      <c r="L200" s="23">
        <f>(K200*2)/(A$2*F195^2*E179)</f>
        <v>0.40366092482314858</v>
      </c>
      <c r="M200" s="23">
        <f t="shared" si="10"/>
        <v>0.71103393251044256</v>
      </c>
      <c r="N200" s="23">
        <f t="shared" si="9"/>
        <v>4.8900150419672996E-3</v>
      </c>
    </row>
    <row r="201" spans="1:14" x14ac:dyDescent="0.35">
      <c r="A201" s="11"/>
      <c r="G201" s="7">
        <f>A$2*F195*C179/B$2</f>
        <v>75000</v>
      </c>
      <c r="H201" s="1">
        <v>60</v>
      </c>
      <c r="I201" s="23">
        <v>0.26905000000000001</v>
      </c>
      <c r="J201" s="23">
        <f>(I201*2)/(A$2*F195^2*E179)</f>
        <v>0.71686450048625838</v>
      </c>
      <c r="K201" s="23">
        <v>0.1358</v>
      </c>
      <c r="L201" s="23">
        <f>(K201*2)/(A$2*F195^2*E179)</f>
        <v>0.36182939664015568</v>
      </c>
      <c r="M201" s="23">
        <f t="shared" si="10"/>
        <v>0.50473889611596356</v>
      </c>
      <c r="N201" s="23">
        <f t="shared" si="9"/>
        <v>4.8900150419672996E-3</v>
      </c>
    </row>
    <row r="202" spans="1:14" x14ac:dyDescent="0.35">
      <c r="G202" s="7">
        <f>A$2*F195*C179/B$2</f>
        <v>75000</v>
      </c>
      <c r="H202" s="1">
        <v>70</v>
      </c>
      <c r="I202" s="23">
        <v>0.31036000000000002</v>
      </c>
      <c r="J202" s="23">
        <f>(I202*2)/(A$2*F195^2*E179)</f>
        <v>0.82693204374991691</v>
      </c>
      <c r="K202" s="23">
        <v>0.10215</v>
      </c>
      <c r="L202" s="23">
        <f>(K202*2)/(A$2*F195^2*E179)</f>
        <v>0.272171376044123</v>
      </c>
      <c r="M202" s="23">
        <f t="shared" si="10"/>
        <v>0.32913390900889289</v>
      </c>
      <c r="N202" s="23">
        <f t="shared" si="9"/>
        <v>4.8900150419672996E-3</v>
      </c>
    </row>
    <row r="203" spans="1:14" x14ac:dyDescent="0.35">
      <c r="B203" s="1" t="s">
        <v>13</v>
      </c>
      <c r="C203" s="4">
        <v>7.4999999999999997E-2</v>
      </c>
      <c r="E203" s="5">
        <v>7.5062999999999996E-4</v>
      </c>
      <c r="F203" s="12">
        <v>0.3</v>
      </c>
      <c r="G203" s="7">
        <f>A$2*F203*C203/B$2</f>
        <v>22500</v>
      </c>
      <c r="H203" s="1">
        <v>0</v>
      </c>
      <c r="I203" s="23">
        <v>2.6304000000000002E-3</v>
      </c>
      <c r="J203" s="23">
        <f>(I203*2)/(A$2*F203^2*E203)</f>
        <v>7.7872364991185189E-2</v>
      </c>
      <c r="K203" s="23">
        <v>2.493E-3</v>
      </c>
      <c r="L203" s="23">
        <f>(K203*2)/(A$2*F203^2*E203)</f>
        <v>7.3804670743242345E-2</v>
      </c>
      <c r="M203" s="23">
        <f t="shared" si="10"/>
        <v>0.94776459854014594</v>
      </c>
      <c r="N203" s="23">
        <f t="shared" si="9"/>
        <v>4.8900150419672996E-3</v>
      </c>
    </row>
    <row r="204" spans="1:14" x14ac:dyDescent="0.35">
      <c r="B204" s="1" t="s">
        <v>14</v>
      </c>
      <c r="C204" s="4">
        <v>7.4999999999999997E-2</v>
      </c>
      <c r="E204" s="5">
        <v>7.5062999999999996E-4</v>
      </c>
      <c r="F204" s="12">
        <v>0.3</v>
      </c>
      <c r="G204" s="7">
        <f>A$2*F204*C204/B$2</f>
        <v>22500</v>
      </c>
      <c r="H204" s="1">
        <v>0</v>
      </c>
      <c r="I204" s="23">
        <v>2.6611E-3</v>
      </c>
      <c r="J204" s="23">
        <f>(I204*2)/(A$2*F204^2*E204)</f>
        <v>7.8781231173221902E-2</v>
      </c>
      <c r="K204" s="23">
        <v>2.6527E-3</v>
      </c>
      <c r="L204" s="23">
        <f>(K204*2)/(A$2*F204^2*E204)</f>
        <v>7.8532551175531082E-2</v>
      </c>
      <c r="M204" s="23">
        <f t="shared" si="10"/>
        <v>0.99684341061966864</v>
      </c>
      <c r="N204" s="23">
        <f t="shared" si="9"/>
        <v>4.8900150419672996E-3</v>
      </c>
    </row>
    <row r="205" spans="1:14" x14ac:dyDescent="0.35">
      <c r="B205" s="1" t="s">
        <v>15</v>
      </c>
      <c r="C205" s="4">
        <v>7.4999999999999997E-2</v>
      </c>
      <c r="E205" s="5">
        <v>7.5062999999999996E-4</v>
      </c>
      <c r="F205" s="12">
        <v>0.3</v>
      </c>
      <c r="G205" s="7">
        <f>A$2*F205*C205/B$2</f>
        <v>22500</v>
      </c>
      <c r="H205" s="1">
        <v>0</v>
      </c>
      <c r="I205" s="23">
        <v>4.9097999999999998E-3</v>
      </c>
      <c r="J205" s="23">
        <f>(I205*2)/(A$2*F205^2*E205)</f>
        <v>0.14535345865028931</v>
      </c>
      <c r="K205" s="23">
        <v>1.0407E-2</v>
      </c>
      <c r="L205" s="23">
        <f>(K205*2)/(A$2*F205^2*E205)</f>
        <v>0.30809675428195871</v>
      </c>
      <c r="M205" s="23">
        <f t="shared" si="10"/>
        <v>2.1196382744714652</v>
      </c>
      <c r="N205" s="23">
        <f t="shared" si="9"/>
        <v>4.8900150419672996E-3</v>
      </c>
    </row>
    <row r="206" spans="1:14" x14ac:dyDescent="0.35">
      <c r="F206" s="12"/>
      <c r="G206" s="7"/>
      <c r="I206" s="23"/>
      <c r="J206" s="23"/>
      <c r="K206" s="23"/>
      <c r="L206" s="23"/>
      <c r="M206" s="23"/>
      <c r="N206" s="23"/>
    </row>
    <row r="207" spans="1:14" x14ac:dyDescent="0.35">
      <c r="I207" s="23"/>
      <c r="J207" s="23"/>
      <c r="K207" s="23"/>
      <c r="L207" s="23"/>
      <c r="M207" s="23"/>
      <c r="N207" s="23"/>
    </row>
    <row r="208" spans="1:14" x14ac:dyDescent="0.35">
      <c r="A208" s="11" t="s">
        <v>20</v>
      </c>
      <c r="B208" s="1" t="s">
        <v>12</v>
      </c>
      <c r="C208" s="4">
        <v>0.126</v>
      </c>
      <c r="D208" s="22">
        <v>8.0142758900000001E-6</v>
      </c>
      <c r="E208" s="5">
        <v>8.1741999999999991E-4</v>
      </c>
      <c r="F208" s="12">
        <v>0.3</v>
      </c>
      <c r="G208" s="7">
        <f>A$2*F208*C208/B$2</f>
        <v>37800</v>
      </c>
      <c r="H208" s="1">
        <v>0</v>
      </c>
      <c r="I208" s="23">
        <v>5.5785000000000001E-3</v>
      </c>
      <c r="J208" s="23">
        <f>(I208*2)/(A$2*F208^2*E208)</f>
        <v>0.15165602342329121</v>
      </c>
      <c r="K208" s="23">
        <v>-2.0401E-3</v>
      </c>
      <c r="L208" s="23">
        <f>(K208*2)/(A$2*F208^2*E208)</f>
        <v>-5.5461764521978374E-2</v>
      </c>
      <c r="M208" s="23">
        <f t="shared" si="10"/>
        <v>-0.36570762749843144</v>
      </c>
      <c r="N208" s="23">
        <f>($E$2-$A$2)*$G$2*$D$208</f>
        <v>7.859319865666849E-3</v>
      </c>
    </row>
    <row r="209" spans="1:14" x14ac:dyDescent="0.35">
      <c r="G209" s="7">
        <f>A$2*F208*C208/B$2</f>
        <v>37800</v>
      </c>
      <c r="H209" s="1">
        <v>10</v>
      </c>
      <c r="I209" s="23">
        <v>5.5962E-3</v>
      </c>
      <c r="J209" s="23">
        <f>(I209*2)/(A$2*F208^2*E208)</f>
        <v>0.15213721220425241</v>
      </c>
      <c r="K209" s="23">
        <v>4.8016999999999999E-3</v>
      </c>
      <c r="L209" s="23">
        <f>(K209*2)/(A$2*F208^2*E208)</f>
        <v>0.13053808867466474</v>
      </c>
      <c r="M209" s="23">
        <f t="shared" si="10"/>
        <v>0.85802866230656516</v>
      </c>
      <c r="N209" s="23">
        <f t="shared" ref="N209:N234" si="11">($E$2-$A$2)*$G$2*$D$208</f>
        <v>7.859319865666849E-3</v>
      </c>
    </row>
    <row r="210" spans="1:14" x14ac:dyDescent="0.35">
      <c r="F210" s="1"/>
      <c r="G210" s="7">
        <f>A$2*F208*C208/B$2</f>
        <v>37800</v>
      </c>
      <c r="H210" s="1">
        <v>20</v>
      </c>
      <c r="I210" s="23">
        <v>8.1317999999999998E-3</v>
      </c>
      <c r="J210" s="23">
        <f>(I210*2)/(A$2*F208^2*E208)</f>
        <v>0.22106954401246201</v>
      </c>
      <c r="K210" s="23">
        <v>1.1155999999999999E-2</v>
      </c>
      <c r="L210" s="23">
        <f>(K210*2)/(A$2*F208^2*E208)</f>
        <v>0.30328486103974839</v>
      </c>
      <c r="M210" s="23">
        <f t="shared" si="10"/>
        <v>1.3718979807668656</v>
      </c>
      <c r="N210" s="23">
        <f t="shared" si="11"/>
        <v>7.859319865666849E-3</v>
      </c>
    </row>
    <row r="211" spans="1:14" x14ac:dyDescent="0.35">
      <c r="G211" s="7">
        <f>A$2*F208*C208/B$2</f>
        <v>37800</v>
      </c>
      <c r="H211" s="1">
        <v>30</v>
      </c>
      <c r="I211" s="23">
        <v>1.3546000000000001E-2</v>
      </c>
      <c r="J211" s="23">
        <f>(I211*2)/(A$2*F208^2*E208)</f>
        <v>0.36825893937293225</v>
      </c>
      <c r="K211" s="23">
        <v>1.7406999999999999E-2</v>
      </c>
      <c r="L211" s="23">
        <f>(K211*2)/(A$2*F208^2*E208)</f>
        <v>0.47322333955888313</v>
      </c>
      <c r="M211" s="23">
        <f t="shared" si="10"/>
        <v>1.285028790786948</v>
      </c>
      <c r="N211" s="23">
        <f t="shared" si="11"/>
        <v>7.859319865666849E-3</v>
      </c>
    </row>
    <row r="212" spans="1:14" x14ac:dyDescent="0.35">
      <c r="G212" s="7">
        <f>A$2*F208*C208/B$2</f>
        <v>37800</v>
      </c>
      <c r="H212" s="1">
        <v>40</v>
      </c>
      <c r="I212" s="23">
        <v>2.1590999999999999E-2</v>
      </c>
      <c r="J212" s="23">
        <f>(I212*2)/(A$2*F208^2*E208)</f>
        <v>0.58696875535220583</v>
      </c>
      <c r="K212" s="23">
        <v>2.2055000000000002E-2</v>
      </c>
      <c r="L212" s="23">
        <f>(K212*2)/(A$2*F208^2*E208)</f>
        <v>0.59958296972316705</v>
      </c>
      <c r="M212" s="23">
        <f t="shared" si="10"/>
        <v>1.0214904358297439</v>
      </c>
      <c r="N212" s="23">
        <f t="shared" si="11"/>
        <v>7.859319865666849E-3</v>
      </c>
    </row>
    <row r="213" spans="1:14" x14ac:dyDescent="0.35">
      <c r="F213" s="1"/>
      <c r="G213" s="7">
        <f>A$2*F208*C208/B$2</f>
        <v>37800</v>
      </c>
      <c r="H213" s="1">
        <v>50</v>
      </c>
      <c r="I213" s="23">
        <v>3.0602000000000001E-2</v>
      </c>
      <c r="J213" s="23">
        <f>(I213*2)/(A$2*F208^2*E208)</f>
        <v>0.83194006073309257</v>
      </c>
      <c r="K213" s="23">
        <v>2.2983E-2</v>
      </c>
      <c r="L213" s="23">
        <f>(K213*2)/(A$2*F208^2*E208)</f>
        <v>0.62481139846508948</v>
      </c>
      <c r="M213" s="23">
        <f t="shared" si="10"/>
        <v>0.75102934448728853</v>
      </c>
      <c r="N213" s="23">
        <f t="shared" si="11"/>
        <v>7.859319865666849E-3</v>
      </c>
    </row>
    <row r="214" spans="1:14" x14ac:dyDescent="0.35">
      <c r="G214" s="7">
        <f>A$2*F208*C208/B$2</f>
        <v>37800</v>
      </c>
      <c r="H214" s="1">
        <v>60</v>
      </c>
      <c r="I214" s="23">
        <v>4.0162000000000003E-2</v>
      </c>
      <c r="J214" s="23">
        <f>(I214*2)/(A$2*F208^2*E208)</f>
        <v>1.0918363740658279</v>
      </c>
      <c r="K214" s="23">
        <v>2.2492999999999999E-2</v>
      </c>
      <c r="L214" s="23">
        <f>(K214*2)/(A$2*F208^2*E208)</f>
        <v>0.61149035311644506</v>
      </c>
      <c r="M214" s="23">
        <f t="shared" si="10"/>
        <v>0.56005677008117127</v>
      </c>
      <c r="N214" s="23">
        <f t="shared" si="11"/>
        <v>7.859319865666849E-3</v>
      </c>
    </row>
    <row r="215" spans="1:14" x14ac:dyDescent="0.35">
      <c r="G215" s="7">
        <f>A$2*F208*C208/B$2</f>
        <v>37800</v>
      </c>
      <c r="H215" s="1">
        <v>70</v>
      </c>
      <c r="I215" s="23">
        <v>4.8534000000000001E-2</v>
      </c>
      <c r="J215" s="23">
        <f>(I215*2)/(A$2*F208^2*E208)</f>
        <v>1.3194359488798091</v>
      </c>
      <c r="K215" s="23">
        <v>1.8415000000000001E-2</v>
      </c>
      <c r="L215" s="23">
        <f>(K215*2)/(A$2*F208^2*E208)</f>
        <v>0.50062663284752307</v>
      </c>
      <c r="M215" s="23">
        <f t="shared" si="10"/>
        <v>0.37942473317674208</v>
      </c>
      <c r="N215" s="23">
        <f t="shared" si="11"/>
        <v>7.859319865666849E-3</v>
      </c>
    </row>
    <row r="216" spans="1:14" x14ac:dyDescent="0.35">
      <c r="F216" s="12">
        <v>0.65</v>
      </c>
      <c r="G216" s="7">
        <f>A$2*F216*C208/B$2</f>
        <v>81900</v>
      </c>
      <c r="H216" s="1">
        <v>0</v>
      </c>
      <c r="I216" s="23">
        <v>2.5211999999999998E-2</v>
      </c>
      <c r="J216" s="23">
        <f>(I216*2)/(A$2*F216^2*E208)</f>
        <v>0.14600419070016657</v>
      </c>
      <c r="K216" s="23">
        <v>-9.3776999999999992E-3</v>
      </c>
      <c r="L216" s="23">
        <f>(K216*2)/(A$2*F216^2*E208)</f>
        <v>-5.4306818147269238E-2</v>
      </c>
      <c r="M216" s="23">
        <f t="shared" si="10"/>
        <v>-0.37195383150880534</v>
      </c>
      <c r="N216" s="23">
        <f t="shared" si="11"/>
        <v>7.859319865666849E-3</v>
      </c>
    </row>
    <row r="217" spans="1:14" x14ac:dyDescent="0.35">
      <c r="A217" s="13"/>
      <c r="G217" s="7">
        <f>A$2*F216*C208/B$2</f>
        <v>81900</v>
      </c>
      <c r="H217" s="1">
        <v>10</v>
      </c>
      <c r="I217" s="23">
        <v>2.5302000000000002E-2</v>
      </c>
      <c r="J217" s="23">
        <f>(I217*2)/(A$2*F216^2*E208)</f>
        <v>0.14652538605011958</v>
      </c>
      <c r="K217" s="23">
        <v>2.2366E-2</v>
      </c>
      <c r="L217" s="23">
        <f>(K217*2)/(A$2*F216^2*E208)</f>
        <v>0.129522835522764</v>
      </c>
      <c r="M217" s="23">
        <f t="shared" si="10"/>
        <v>0.88396174215477041</v>
      </c>
      <c r="N217" s="23">
        <f t="shared" si="11"/>
        <v>7.859319865666849E-3</v>
      </c>
    </row>
    <row r="218" spans="1:14" x14ac:dyDescent="0.35">
      <c r="A218" s="13"/>
      <c r="F218" s="1"/>
      <c r="G218" s="7">
        <f>A$2*F216*C208/B$2</f>
        <v>81900</v>
      </c>
      <c r="H218" s="1">
        <v>20</v>
      </c>
      <c r="I218" s="23">
        <v>3.7159999999999999E-2</v>
      </c>
      <c r="J218" s="23">
        <f>(I218*2)/(A$2*F216^2*E208)</f>
        <v>0.21519576893614906</v>
      </c>
      <c r="K218" s="23">
        <v>5.1748000000000002E-2</v>
      </c>
      <c r="L218" s="23">
        <f>(K218*2)/(A$2*F216^2*E208)</f>
        <v>0.29967574410408615</v>
      </c>
      <c r="M218" s="23">
        <f t="shared" si="10"/>
        <v>1.392572658772874</v>
      </c>
      <c r="N218" s="23">
        <f t="shared" si="11"/>
        <v>7.859319865666849E-3</v>
      </c>
    </row>
    <row r="219" spans="1:14" x14ac:dyDescent="0.35">
      <c r="A219" s="13"/>
      <c r="G219" s="7">
        <f>A$2*F216*C208/B$2</f>
        <v>81900</v>
      </c>
      <c r="H219" s="1">
        <v>30</v>
      </c>
      <c r="I219" s="23">
        <v>6.2392000000000003E-2</v>
      </c>
      <c r="J219" s="23">
        <f>(I219*2)/(A$2*F216^2*E208)</f>
        <v>0.36131578082519411</v>
      </c>
      <c r="K219" s="23">
        <v>8.0407999999999993E-2</v>
      </c>
      <c r="L219" s="23">
        <f>(K219*2)/(A$2*F216^2*E208)</f>
        <v>0.46564750776689645</v>
      </c>
      <c r="M219" s="23">
        <f t="shared" si="10"/>
        <v>1.2887549685857158</v>
      </c>
      <c r="N219" s="23">
        <f t="shared" si="11"/>
        <v>7.859319865666849E-3</v>
      </c>
    </row>
    <row r="220" spans="1:14" x14ac:dyDescent="0.35">
      <c r="A220" s="14"/>
      <c r="G220" s="7">
        <f>A$2*F216*C208/B$2</f>
        <v>81900</v>
      </c>
      <c r="H220" s="1">
        <v>40</v>
      </c>
      <c r="I220" s="23">
        <v>9.9835999999999994E-2</v>
      </c>
      <c r="J220" s="23">
        <f>(I220*2)/(A$2*F216^2*E208)</f>
        <v>0.57815621064341705</v>
      </c>
      <c r="K220" s="23">
        <v>0.10186000000000001</v>
      </c>
      <c r="L220" s="23">
        <f>(K220*2)/(A$2*F216^2*E208)</f>
        <v>0.58987731495791562</v>
      </c>
      <c r="M220" s="23">
        <f t="shared" si="10"/>
        <v>1.0202732481269283</v>
      </c>
      <c r="N220" s="23">
        <f t="shared" si="11"/>
        <v>7.859319865666849E-3</v>
      </c>
    </row>
    <row r="221" spans="1:14" x14ac:dyDescent="0.35">
      <c r="A221" s="14"/>
      <c r="G221" s="7">
        <f>A$2*F216*C208/B$2</f>
        <v>81900</v>
      </c>
      <c r="H221" s="1">
        <v>50</v>
      </c>
      <c r="I221" s="23">
        <v>0.14074</v>
      </c>
      <c r="J221" s="23">
        <f>(I221*2)/(A$2*F216^2*E208)</f>
        <v>0.81503370613761084</v>
      </c>
      <c r="K221" s="23">
        <v>0.10566</v>
      </c>
      <c r="L221" s="23">
        <f>(K221*2)/(A$2*F216^2*E208)</f>
        <v>0.61188334084481999</v>
      </c>
      <c r="M221" s="23">
        <f t="shared" si="10"/>
        <v>0.75074605655819249</v>
      </c>
      <c r="N221" s="23">
        <f t="shared" si="11"/>
        <v>7.859319865666849E-3</v>
      </c>
    </row>
    <row r="222" spans="1:14" x14ac:dyDescent="0.35">
      <c r="A222" s="14"/>
      <c r="G222" s="7">
        <f>A$2*F216*C208/B$2</f>
        <v>81900</v>
      </c>
      <c r="H222" s="1">
        <v>60</v>
      </c>
      <c r="I222" s="23">
        <v>0.18726000000000001</v>
      </c>
      <c r="J222" s="23">
        <f>(I222*2)/(A$2*F216^2*E208)</f>
        <v>1.0844337914688718</v>
      </c>
      <c r="K222" s="23">
        <v>0.10339</v>
      </c>
      <c r="L222" s="23">
        <f>(K222*2)/(A$2*F216^2*E208)</f>
        <v>0.59873763590711659</v>
      </c>
      <c r="M222" s="23">
        <f t="shared" si="10"/>
        <v>0.55212004699348505</v>
      </c>
      <c r="N222" s="23">
        <f t="shared" si="11"/>
        <v>7.859319865666849E-3</v>
      </c>
    </row>
    <row r="223" spans="1:14" x14ac:dyDescent="0.35">
      <c r="A223" s="14"/>
      <c r="G223" s="7">
        <f>A$2*F216*C208/B$2</f>
        <v>81900</v>
      </c>
      <c r="H223" s="1">
        <v>70</v>
      </c>
      <c r="I223" s="23">
        <v>0.22488</v>
      </c>
      <c r="J223" s="23">
        <f>(I223*2)/(A$2*F216^2*E208)</f>
        <v>1.302293447749225</v>
      </c>
      <c r="K223" s="23">
        <v>8.3387000000000003E-2</v>
      </c>
      <c r="L223" s="23">
        <f>(K223*2)/(A$2*F216^2*E208)</f>
        <v>0.48289907385034075</v>
      </c>
      <c r="M223" s="23">
        <f t="shared" si="10"/>
        <v>0.37080665243685523</v>
      </c>
      <c r="N223" s="23">
        <f t="shared" si="11"/>
        <v>7.859319865666849E-3</v>
      </c>
    </row>
    <row r="224" spans="1:14" x14ac:dyDescent="0.35">
      <c r="A224" s="11"/>
      <c r="F224" s="12">
        <v>1</v>
      </c>
      <c r="G224" s="7">
        <f>A$2*F224*C208/B$2</f>
        <v>126000</v>
      </c>
      <c r="H224" s="1">
        <v>0</v>
      </c>
      <c r="I224" s="23">
        <v>5.8936000000000002E-2</v>
      </c>
      <c r="J224" s="23">
        <f>(I224*2)/(A$2*F224^2*E208)</f>
        <v>0.14420004404100709</v>
      </c>
      <c r="K224" s="23">
        <v>-2.1964000000000001E-2</v>
      </c>
      <c r="L224" s="23">
        <f>(K224*2)/(A$2*F224^2*E208)</f>
        <v>-5.3739815517114833E-2</v>
      </c>
      <c r="M224" s="23">
        <f t="shared" si="10"/>
        <v>-0.37267544455002038</v>
      </c>
      <c r="N224" s="23">
        <f t="shared" si="11"/>
        <v>7.859319865666849E-3</v>
      </c>
    </row>
    <row r="225" spans="1:14" x14ac:dyDescent="0.35">
      <c r="A225" s="11"/>
      <c r="F225" s="12"/>
      <c r="G225" s="7">
        <f>A$2*F224*C208/B$2</f>
        <v>126000</v>
      </c>
      <c r="H225" s="1">
        <v>10</v>
      </c>
      <c r="I225" s="23">
        <v>5.9151000000000002E-2</v>
      </c>
      <c r="J225" s="23">
        <f>(I225*2)/(A$2*F224^2*E208)</f>
        <v>0.14472608940324438</v>
      </c>
      <c r="K225" s="23">
        <v>5.2755000000000003E-2</v>
      </c>
      <c r="L225" s="23">
        <f>(K225*2)/(A$2*F224^2*E208)</f>
        <v>0.12907685155733897</v>
      </c>
      <c r="M225" s="23">
        <f t="shared" si="10"/>
        <v>0.89186995993305274</v>
      </c>
      <c r="N225" s="23">
        <f t="shared" si="11"/>
        <v>7.859319865666849E-3</v>
      </c>
    </row>
    <row r="226" spans="1:14" x14ac:dyDescent="0.35">
      <c r="A226" s="11"/>
      <c r="F226" s="12"/>
      <c r="G226" s="7">
        <f>A$2*F224*C208/B$2</f>
        <v>126000</v>
      </c>
      <c r="H226" s="1">
        <v>20</v>
      </c>
      <c r="I226" s="23">
        <v>8.7197999999999998E-2</v>
      </c>
      <c r="J226" s="23">
        <f>(I226*2)/(A$2*F224^2*E208)</f>
        <v>0.21334931858775172</v>
      </c>
      <c r="K226" s="23">
        <v>0.12195</v>
      </c>
      <c r="L226" s="23">
        <f>(K226*2)/(A$2*F224^2*E208)</f>
        <v>0.29837782290621717</v>
      </c>
      <c r="M226" s="23">
        <f t="shared" si="10"/>
        <v>1.3985412509461228</v>
      </c>
      <c r="N226" s="23">
        <f t="shared" si="11"/>
        <v>7.859319865666849E-3</v>
      </c>
    </row>
    <row r="227" spans="1:14" x14ac:dyDescent="0.35">
      <c r="A227" s="11"/>
      <c r="G227" s="7">
        <f>A$2*F224*C208/B$2</f>
        <v>126000</v>
      </c>
      <c r="H227" s="1">
        <v>30</v>
      </c>
      <c r="I227" s="23">
        <v>0.14674000000000001</v>
      </c>
      <c r="J227" s="23">
        <f>(I227*2)/(A$2*F224^2*E208)</f>
        <v>0.35903207653348346</v>
      </c>
      <c r="K227" s="23">
        <v>0.18898000000000001</v>
      </c>
      <c r="L227" s="23">
        <f>(K227*2)/(A$2*F224^2*E208)</f>
        <v>0.46238163979349667</v>
      </c>
      <c r="M227" s="23">
        <f t="shared" si="10"/>
        <v>1.287856071964018</v>
      </c>
      <c r="N227" s="23">
        <f t="shared" si="11"/>
        <v>7.859319865666849E-3</v>
      </c>
    </row>
    <row r="228" spans="1:14" x14ac:dyDescent="0.35">
      <c r="A228" s="11"/>
      <c r="G228" s="7">
        <f>A$2*F224*C208/B$2</f>
        <v>126000</v>
      </c>
      <c r="H228" s="1">
        <v>40</v>
      </c>
      <c r="I228" s="23">
        <v>0.2351</v>
      </c>
      <c r="J228" s="23">
        <f>(I228*2)/(A$2*F224^2*E208)</f>
        <v>0.57522448679993154</v>
      </c>
      <c r="K228" s="23">
        <v>0.23971999999999999</v>
      </c>
      <c r="L228" s="23">
        <f>(K228*2)/(A$2*F224^2*E208)</f>
        <v>0.58652834528149544</v>
      </c>
      <c r="M228" s="23">
        <f t="shared" si="10"/>
        <v>1.0196512122501062</v>
      </c>
      <c r="N228" s="23">
        <f t="shared" si="11"/>
        <v>7.859319865666849E-3</v>
      </c>
    </row>
    <row r="229" spans="1:14" x14ac:dyDescent="0.35">
      <c r="A229" s="11"/>
      <c r="F229" s="1"/>
      <c r="G229" s="7">
        <f>A$2*F224*C208/B$2</f>
        <v>126000</v>
      </c>
      <c r="H229" s="1">
        <v>50</v>
      </c>
      <c r="I229" s="23">
        <v>0.33160000000000001</v>
      </c>
      <c r="J229" s="23">
        <f>(I229*2)/(A$2*F224^2*E208)</f>
        <v>0.81133321915294476</v>
      </c>
      <c r="K229" s="23">
        <v>0.2487</v>
      </c>
      <c r="L229" s="23">
        <f>(K229*2)/(A$2*F224^2*E208)</f>
        <v>0.60849991436470852</v>
      </c>
      <c r="M229" s="23">
        <f t="shared" si="10"/>
        <v>0.74999999999999989</v>
      </c>
      <c r="N229" s="23">
        <f t="shared" si="11"/>
        <v>7.859319865666849E-3</v>
      </c>
    </row>
    <row r="230" spans="1:14" x14ac:dyDescent="0.35">
      <c r="A230" s="11"/>
      <c r="G230" s="7">
        <f>A$2*F224*C208/B$2</f>
        <v>126000</v>
      </c>
      <c r="H230" s="1">
        <v>60</v>
      </c>
      <c r="I230" s="23">
        <v>0.44169000000000003</v>
      </c>
      <c r="J230" s="23">
        <f>(I230*2)/(A$2*F224^2*E208)</f>
        <v>1.0806929118445843</v>
      </c>
      <c r="K230" s="23">
        <v>0.24378</v>
      </c>
      <c r="L230" s="23">
        <f>(K230*2)/(A$2*F224^2*E208)</f>
        <v>0.59646203909862738</v>
      </c>
      <c r="M230" s="23">
        <f t="shared" si="10"/>
        <v>0.5519255586497317</v>
      </c>
      <c r="N230" s="23">
        <f t="shared" si="11"/>
        <v>7.859319865666849E-3</v>
      </c>
    </row>
    <row r="231" spans="1:14" x14ac:dyDescent="0.35">
      <c r="G231" s="7">
        <f>A$2*F224*C208/B$2</f>
        <v>126000</v>
      </c>
      <c r="H231" s="1">
        <v>70</v>
      </c>
      <c r="I231" s="23">
        <v>0.53069</v>
      </c>
      <c r="J231" s="23">
        <f>(I231*2)/(A$2*F224^2*E208)</f>
        <v>1.2984512245846689</v>
      </c>
      <c r="K231" s="23">
        <v>0.19672000000000001</v>
      </c>
      <c r="L231" s="23">
        <f>(K231*2)/(A$2*F224^2*E208)</f>
        <v>0.48131927283403886</v>
      </c>
      <c r="M231" s="23">
        <f t="shared" si="10"/>
        <v>0.37068721852682357</v>
      </c>
      <c r="N231" s="23">
        <f t="shared" si="11"/>
        <v>7.859319865666849E-3</v>
      </c>
    </row>
    <row r="232" spans="1:14" x14ac:dyDescent="0.35">
      <c r="B232" s="1" t="s">
        <v>13</v>
      </c>
      <c r="C232" s="4">
        <v>0.126</v>
      </c>
      <c r="E232" s="5">
        <v>8.1741999999999991E-4</v>
      </c>
      <c r="F232" s="12">
        <v>0.3</v>
      </c>
      <c r="G232" s="7">
        <f>A$2*F232*C232/B$2</f>
        <v>37800</v>
      </c>
      <c r="H232" s="1">
        <v>0</v>
      </c>
      <c r="I232" s="23">
        <v>5.3451999999999996E-3</v>
      </c>
      <c r="J232" s="23">
        <f>(I232*2)/(A$2*F232^2*E232)</f>
        <v>0.14531357468892642</v>
      </c>
      <c r="K232" s="23">
        <v>1.6311E-4</v>
      </c>
      <c r="L232" s="23">
        <f>(K232*2)/(A$2*F232^2*E232)</f>
        <v>4.4342769526885409E-3</v>
      </c>
      <c r="M232" s="23">
        <f t="shared" si="10"/>
        <v>3.0515228616328671E-2</v>
      </c>
      <c r="N232" s="23">
        <f t="shared" si="11"/>
        <v>7.859319865666849E-3</v>
      </c>
    </row>
    <row r="233" spans="1:14" x14ac:dyDescent="0.35">
      <c r="B233" s="1" t="s">
        <v>14</v>
      </c>
      <c r="C233" s="4">
        <v>0.126</v>
      </c>
      <c r="E233" s="5">
        <v>8.1741999999999991E-4</v>
      </c>
      <c r="F233" s="12">
        <v>0.3</v>
      </c>
      <c r="G233" s="7">
        <f>A$2*F233*C233/B$2</f>
        <v>37800</v>
      </c>
      <c r="H233" s="1">
        <v>0</v>
      </c>
      <c r="I233" s="23">
        <v>5.3610000000000003E-3</v>
      </c>
      <c r="J233" s="23">
        <f>(I233*2)/(A$2*F233^2*E233)</f>
        <v>0.14574311043690313</v>
      </c>
      <c r="K233" s="23">
        <v>4.4066E-4</v>
      </c>
      <c r="L233" s="23">
        <f>(K233*2)/(A$2*F233^2*E233)</f>
        <v>1.1979697639456395E-2</v>
      </c>
      <c r="M233" s="23">
        <f t="shared" si="10"/>
        <v>8.2197351240440211E-2</v>
      </c>
      <c r="N233" s="23">
        <f t="shared" si="11"/>
        <v>7.859319865666849E-3</v>
      </c>
    </row>
    <row r="234" spans="1:14" x14ac:dyDescent="0.35">
      <c r="B234" s="1" t="s">
        <v>15</v>
      </c>
      <c r="C234" s="4">
        <v>0.126</v>
      </c>
      <c r="E234" s="5">
        <v>8.1741999999999991E-4</v>
      </c>
      <c r="F234" s="12">
        <v>0.3</v>
      </c>
      <c r="G234" s="7">
        <f>A$2*F234*C234/B$2</f>
        <v>37800</v>
      </c>
      <c r="H234" s="1">
        <v>0</v>
      </c>
      <c r="I234" s="23">
        <v>7.5135999999999996E-3</v>
      </c>
      <c r="J234" s="23">
        <f>(I234*2)/(A$2*F234^2*E234)</f>
        <v>0.2042632782277029</v>
      </c>
      <c r="K234" s="23">
        <v>1.3374E-2</v>
      </c>
      <c r="L234" s="23">
        <f>(K234*2)/(A$2*F234^2*E234)</f>
        <v>0.36358298059748972</v>
      </c>
      <c r="M234" s="23">
        <f t="shared" si="10"/>
        <v>1.7799723168654176</v>
      </c>
      <c r="N234" s="23">
        <f t="shared" si="11"/>
        <v>7.859319865666849E-3</v>
      </c>
    </row>
    <row r="235" spans="1:14" x14ac:dyDescent="0.35">
      <c r="F235" s="12"/>
      <c r="G235" s="7"/>
    </row>
    <row r="237" spans="1:14" ht="16.5" x14ac:dyDescent="0.35">
      <c r="A237" s="15" t="s">
        <v>23</v>
      </c>
      <c r="F237" s="12"/>
      <c r="G237" s="7"/>
    </row>
    <row r="238" spans="1:14" x14ac:dyDescent="0.35">
      <c r="A238" s="17" t="s">
        <v>24</v>
      </c>
    </row>
    <row r="239" spans="1:14" x14ac:dyDescent="0.35">
      <c r="A239" s="16" t="s">
        <v>25</v>
      </c>
    </row>
    <row r="240" spans="1:14" ht="16.5" x14ac:dyDescent="0.35">
      <c r="A240" s="16" t="s">
        <v>26</v>
      </c>
    </row>
    <row r="241" spans="1:1" ht="16.5" x14ac:dyDescent="0.35">
      <c r="A241" s="16" t="s">
        <v>27</v>
      </c>
    </row>
    <row r="242" spans="1:1" x14ac:dyDescent="0.35">
      <c r="A242" s="16" t="s">
        <v>28</v>
      </c>
    </row>
    <row r="243" spans="1:1" x14ac:dyDescent="0.35">
      <c r="A243" s="16" t="s">
        <v>29</v>
      </c>
    </row>
    <row r="244" spans="1:1" x14ac:dyDescent="0.35">
      <c r="A244" s="16"/>
    </row>
    <row r="245" spans="1:1" ht="16.5" x14ac:dyDescent="0.35">
      <c r="A245" s="15" t="s">
        <v>30</v>
      </c>
    </row>
    <row r="246" spans="1:1" x14ac:dyDescent="0.35">
      <c r="A246" s="17" t="s">
        <v>24</v>
      </c>
    </row>
    <row r="247" spans="1:1" ht="16.5" x14ac:dyDescent="0.35">
      <c r="A247" s="16" t="s">
        <v>31</v>
      </c>
    </row>
    <row r="248" spans="1:1" ht="16.5" x14ac:dyDescent="0.35">
      <c r="A248" s="16" t="s">
        <v>32</v>
      </c>
    </row>
    <row r="249" spans="1:1" x14ac:dyDescent="0.35">
      <c r="A249" s="16" t="s">
        <v>33</v>
      </c>
    </row>
    <row r="250" spans="1:1" x14ac:dyDescent="0.35">
      <c r="A250" s="16" t="s">
        <v>34</v>
      </c>
    </row>
    <row r="251" spans="1:1" x14ac:dyDescent="0.35">
      <c r="A251" s="16" t="s">
        <v>35</v>
      </c>
    </row>
    <row r="252" spans="1:1" x14ac:dyDescent="0.35">
      <c r="A252" s="16"/>
    </row>
    <row r="253" spans="1:1" ht="16.5" x14ac:dyDescent="0.35">
      <c r="A253" s="15" t="s">
        <v>36</v>
      </c>
    </row>
    <row r="254" spans="1:1" x14ac:dyDescent="0.35">
      <c r="A254" s="17" t="s">
        <v>24</v>
      </c>
    </row>
    <row r="255" spans="1:1" ht="16.5" x14ac:dyDescent="0.35">
      <c r="A255" s="16" t="s">
        <v>37</v>
      </c>
    </row>
    <row r="256" spans="1:1" ht="16.5" x14ac:dyDescent="0.35">
      <c r="A256" s="16" t="s">
        <v>38</v>
      </c>
    </row>
    <row r="257" spans="1:1" x14ac:dyDescent="0.35">
      <c r="A257" s="16" t="s">
        <v>33</v>
      </c>
    </row>
    <row r="258" spans="1:1" x14ac:dyDescent="0.35">
      <c r="A258" s="16" t="s">
        <v>34</v>
      </c>
    </row>
    <row r="259" spans="1:1" x14ac:dyDescent="0.35">
      <c r="A259" s="16" t="s">
        <v>35</v>
      </c>
    </row>
    <row r="261" spans="1:1" ht="16.5" x14ac:dyDescent="0.35">
      <c r="A261" s="15" t="s">
        <v>39</v>
      </c>
    </row>
    <row r="262" spans="1:1" x14ac:dyDescent="0.35">
      <c r="A262" s="17" t="s">
        <v>24</v>
      </c>
    </row>
    <row r="263" spans="1:1" x14ac:dyDescent="0.35">
      <c r="A263" s="16" t="s">
        <v>40</v>
      </c>
    </row>
    <row r="264" spans="1:1" ht="16.5" x14ac:dyDescent="0.35">
      <c r="A264" s="16" t="s">
        <v>37</v>
      </c>
    </row>
    <row r="265" spans="1:1" ht="16.5" x14ac:dyDescent="0.35">
      <c r="A265" s="16" t="s">
        <v>31</v>
      </c>
    </row>
    <row r="267" spans="1:1" ht="16.5" x14ac:dyDescent="0.35">
      <c r="A267" s="15" t="s">
        <v>44</v>
      </c>
    </row>
    <row r="268" spans="1:1" x14ac:dyDescent="0.35">
      <c r="A268" s="17" t="s">
        <v>24</v>
      </c>
    </row>
    <row r="269" spans="1:1" x14ac:dyDescent="0.35">
      <c r="A269" s="16" t="s">
        <v>46</v>
      </c>
    </row>
    <row r="270" spans="1:1" ht="16.5" x14ac:dyDescent="0.35">
      <c r="A270" s="16" t="s">
        <v>47</v>
      </c>
    </row>
    <row r="271" spans="1:1" ht="16.5" x14ac:dyDescent="0.35">
      <c r="A271" s="16" t="s">
        <v>48</v>
      </c>
    </row>
    <row r="272" spans="1:1" ht="16.5" x14ac:dyDescent="0.35">
      <c r="A272" s="1" t="s">
        <v>49</v>
      </c>
    </row>
    <row r="273" spans="1:1" ht="16.5" x14ac:dyDescent="0.35">
      <c r="A273" s="1" t="s">
        <v>45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S1</vt:lpstr>
    </vt:vector>
  </TitlesOfParts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Imran Rahman</dc:creator>
  <cp:lastModifiedBy>Humberto Ferron</cp:lastModifiedBy>
  <cp:revision/>
  <dcterms:created xsi:type="dcterms:W3CDTF">2016-06-07T08:12:20Z</dcterms:created>
  <dcterms:modified xsi:type="dcterms:W3CDTF">2020-03-24T23:19:18Z</dcterms:modified>
</cp:coreProperties>
</file>