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CEBM Data Lab\Other specific drugs\Tamoxifen - preventative use\resubmission jan 2018\"/>
    </mc:Choice>
  </mc:AlternateContent>
  <bookViews>
    <workbookView xWindow="0" yWindow="0" windowWidth="28800" windowHeight="12300"/>
  </bookViews>
  <sheets>
    <sheet name="calculations" sheetId="1" r:id="rId1"/>
    <sheet name="tamoxifen - all practices" sheetId="2" r:id="rId2"/>
    <sheet name="tamoxifen - Greater Manchester" sheetId="3" r:id="rId3"/>
    <sheet name="raloxifene - all practices" sheetId="4" r:id="rId4"/>
  </sheets>
  <calcPr calcId="162913"/>
</workbook>
</file>

<file path=xl/calcChain.xml><?xml version="1.0" encoding="utf-8"?>
<calcChain xmlns="http://schemas.openxmlformats.org/spreadsheetml/2006/main">
  <c r="F5" i="1" l="1"/>
  <c r="B5" i="1"/>
  <c r="C5" i="1"/>
  <c r="E5" i="1"/>
  <c r="G137" i="4"/>
  <c r="G136" i="4"/>
  <c r="G135" i="4"/>
  <c r="G134" i="4"/>
  <c r="G133" i="4"/>
  <c r="G132" i="4"/>
  <c r="G131" i="4"/>
  <c r="G130" i="4"/>
  <c r="G129" i="4"/>
  <c r="G128" i="4"/>
  <c r="G127" i="4"/>
  <c r="G126" i="4"/>
  <c r="G125" i="4"/>
  <c r="G124" i="4"/>
  <c r="G123" i="4"/>
  <c r="G122" i="4"/>
  <c r="G121" i="4"/>
  <c r="G120" i="4"/>
  <c r="G119" i="4"/>
  <c r="G118" i="4"/>
  <c r="G117" i="4"/>
  <c r="G116" i="4"/>
  <c r="G115" i="4"/>
  <c r="G114" i="4"/>
  <c r="G113" i="4"/>
  <c r="G112" i="4"/>
  <c r="G111" i="4"/>
  <c r="G110" i="4"/>
  <c r="G109" i="4"/>
  <c r="G108" i="4"/>
  <c r="G107" i="4"/>
  <c r="G106" i="4"/>
  <c r="G105" i="4"/>
  <c r="G104" i="4"/>
  <c r="G103" i="4"/>
  <c r="G102" i="4"/>
  <c r="G101" i="4"/>
  <c r="G100" i="4"/>
  <c r="G99" i="4"/>
  <c r="G98" i="4"/>
  <c r="G97" i="4"/>
  <c r="G96" i="4"/>
  <c r="G95" i="4"/>
  <c r="G94" i="4"/>
  <c r="G93" i="4"/>
  <c r="G92" i="4"/>
  <c r="G91" i="4"/>
  <c r="G90" i="4"/>
  <c r="G89" i="4"/>
  <c r="G88" i="4"/>
  <c r="G87" i="4"/>
  <c r="G86" i="4"/>
  <c r="G85" i="4"/>
  <c r="G84" i="4"/>
  <c r="G83" i="4"/>
  <c r="G82" i="4"/>
  <c r="G81" i="4"/>
  <c r="G80" i="4"/>
  <c r="G79" i="4"/>
  <c r="G78" i="4"/>
  <c r="G77" i="4"/>
  <c r="G76" i="4"/>
  <c r="G75" i="4"/>
  <c r="G74" i="4"/>
  <c r="G73" i="4"/>
  <c r="G72" i="4"/>
  <c r="G71" i="4"/>
  <c r="G70" i="4"/>
  <c r="G69" i="4"/>
  <c r="G68" i="4"/>
  <c r="G67" i="4"/>
  <c r="G66" i="4"/>
  <c r="G65" i="4"/>
  <c r="G64" i="4"/>
  <c r="G63" i="4"/>
  <c r="G62" i="4"/>
  <c r="G61" i="4"/>
  <c r="G60" i="4"/>
  <c r="G59" i="4"/>
  <c r="G58" i="4"/>
  <c r="G57" i="4"/>
  <c r="G56" i="4"/>
  <c r="G55" i="4"/>
  <c r="G54" i="4"/>
  <c r="G53" i="4"/>
  <c r="G52" i="4"/>
  <c r="I3" i="4"/>
  <c r="H3" i="4"/>
  <c r="G147" i="3"/>
  <c r="G146" i="3"/>
  <c r="G145" i="3"/>
  <c r="G144" i="3"/>
  <c r="G143" i="3"/>
  <c r="G142" i="3"/>
  <c r="G141" i="3"/>
  <c r="G140" i="3"/>
  <c r="G139" i="3"/>
  <c r="G138" i="3"/>
  <c r="G137" i="3"/>
  <c r="G136" i="3"/>
  <c r="G135" i="3"/>
  <c r="G134" i="3"/>
  <c r="G133" i="3"/>
  <c r="G132" i="3"/>
  <c r="G131" i="3"/>
  <c r="G130" i="3"/>
  <c r="G129" i="3"/>
  <c r="G128" i="3"/>
  <c r="G127" i="3"/>
  <c r="G126" i="3"/>
  <c r="G125" i="3"/>
  <c r="G124" i="3"/>
  <c r="G123" i="3"/>
  <c r="G122" i="3"/>
  <c r="G121" i="3"/>
  <c r="G120" i="3"/>
  <c r="G119" i="3"/>
  <c r="G118" i="3"/>
  <c r="G117" i="3"/>
  <c r="G116" i="3"/>
  <c r="G115" i="3"/>
  <c r="G114" i="3"/>
  <c r="G113" i="3"/>
  <c r="G112" i="3"/>
  <c r="G111" i="3"/>
  <c r="G110" i="3"/>
  <c r="G109" i="3"/>
  <c r="G108" i="3"/>
  <c r="G107" i="3"/>
  <c r="G106" i="3"/>
  <c r="G105" i="3"/>
  <c r="G104" i="3"/>
  <c r="G103" i="3"/>
  <c r="G102" i="3"/>
  <c r="G101" i="3"/>
  <c r="G100" i="3"/>
  <c r="G99" i="3"/>
  <c r="G98" i="3"/>
  <c r="G97" i="3"/>
  <c r="G96" i="3"/>
  <c r="G95" i="3"/>
  <c r="G94" i="3"/>
  <c r="G93" i="3"/>
  <c r="G92" i="3"/>
  <c r="G91" i="3"/>
  <c r="G90" i="3"/>
  <c r="G89" i="3"/>
  <c r="G88" i="3"/>
  <c r="G87" i="3"/>
  <c r="G86" i="3"/>
  <c r="G85" i="3"/>
  <c r="G84" i="3"/>
  <c r="G83" i="3"/>
  <c r="G82" i="3"/>
  <c r="G81" i="3"/>
  <c r="G80" i="3"/>
  <c r="G79" i="3"/>
  <c r="G78" i="3"/>
  <c r="G77" i="3"/>
  <c r="G76" i="3"/>
  <c r="G75" i="3"/>
  <c r="G74" i="3"/>
  <c r="G73" i="3"/>
  <c r="G72" i="3"/>
  <c r="G71" i="3"/>
  <c r="G70" i="3"/>
  <c r="G69" i="3"/>
  <c r="G68" i="3"/>
  <c r="G67" i="3"/>
  <c r="G66" i="3"/>
  <c r="G65" i="3"/>
  <c r="G64" i="3"/>
  <c r="G63" i="3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I14" i="3" s="1"/>
  <c r="G12" i="3"/>
  <c r="I11" i="3"/>
  <c r="J11" i="3" s="1"/>
  <c r="H11" i="3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C4" i="1"/>
  <c r="B4" i="1" l="1"/>
  <c r="D5" i="1" s="1"/>
  <c r="D4" i="1" l="1"/>
  <c r="G4" i="1" s="1"/>
</calcChain>
</file>

<file path=xl/sharedStrings.xml><?xml version="1.0" encoding="utf-8"?>
<sst xmlns="http://schemas.openxmlformats.org/spreadsheetml/2006/main" count="34" uniqueCount="22">
  <si>
    <t>increase in rate</t>
  </si>
  <si>
    <t>(from ITSA results, Appendix 5)</t>
  </si>
  <si>
    <t>Tamoxifen</t>
  </si>
  <si>
    <t>Raloxifene</t>
  </si>
  <si>
    <t>Total</t>
  </si>
  <si>
    <t>Total uptake (patients)</t>
  </si>
  <si>
    <t>month</t>
  </si>
  <si>
    <t>adq</t>
  </si>
  <si>
    <t>female_total</t>
  </si>
  <si>
    <t>adq_perthou</t>
  </si>
  <si>
    <t>ADQ_Ratio</t>
  </si>
  <si>
    <t>Approximate increase in population receiving tamoxifen each month @0.330 items/1000 population</t>
  </si>
  <si>
    <t>manc_flag</t>
  </si>
  <si>
    <t>Rolling Average ADQ/day</t>
  </si>
  <si>
    <t>Average ADQ/month prior to recruitment start</t>
  </si>
  <si>
    <t>expected increase in ADQ/month due to uptake during study (136 women)</t>
  </si>
  <si>
    <t>observed increase in ADQs per day between recruitment start and guideline change</t>
  </si>
  <si>
    <t>Approximate increase in population receiving raloxifene each month @0.111 or 0.157 items/1000 population</t>
  </si>
  <si>
    <t>Ideal estimate (10% uptake)</t>
  </si>
  <si>
    <t>Ideal estimate (8% uptake)</t>
  </si>
  <si>
    <t>cancers prevented (22 NTT)</t>
  </si>
  <si>
    <t>Coverage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</si>
</sst>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0.000"/>
    <numFmt numFmtId="165" formatCode="#,##0.000"/>
    <numFmt numFmtId="166" formatCode="yyyy&quot;-&quot;mm&quot;-&quot;dd"/>
    <numFmt numFmtId="170" formatCode="_-* #,##0_-;\-* #,##0_-;_-* &quot;-&quot;??_-;_-@_-"/>
  </numFmts>
  <fonts count="11">
    <font>
      <sz val="10"/>
      <color rgb="FF000000"/>
      <name val="Arial"/>
    </font>
    <font>
      <sz val="10"/>
      <name val="Arial"/>
    </font>
    <font>
      <b/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1"/>
      <color rgb="FF000000"/>
      <name val="Calibri"/>
    </font>
    <font>
      <sz val="10"/>
      <color rgb="FFFF0000"/>
      <name val="Arial"/>
    </font>
    <font>
      <sz val="11"/>
      <color rgb="FF000000"/>
      <name val="Inconsolata"/>
    </font>
    <font>
      <sz val="10"/>
      <color rgb="FFFF0000"/>
      <name val="Arial"/>
    </font>
    <font>
      <sz val="10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0E0E3"/>
        <bgColor rgb="FFD0E0E3"/>
      </patternFill>
    </fill>
    <fill>
      <patternFill patternType="solid">
        <fgColor rgb="FFFFFF00"/>
        <bgColor rgb="FFFFFF00"/>
      </patternFill>
    </fill>
    <fill>
      <patternFill patternType="solid">
        <fgColor rgb="FFD9EAD3"/>
        <bgColor rgb="FFD9EAD3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74">
    <xf numFmtId="0" fontId="0" fillId="0" borderId="0" xfId="0" applyFont="1" applyAlignment="1"/>
    <xf numFmtId="3" fontId="1" fillId="0" borderId="0" xfId="0" applyNumberFormat="1" applyFont="1" applyAlignment="1"/>
    <xf numFmtId="164" fontId="0" fillId="0" borderId="0" xfId="0" applyNumberFormat="1" applyFont="1" applyAlignment="1">
      <alignment horizontal="right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3" fontId="2" fillId="0" borderId="5" xfId="0" applyNumberFormat="1" applyFont="1" applyBorder="1" applyAlignment="1"/>
    <xf numFmtId="3" fontId="0" fillId="0" borderId="0" xfId="0" applyNumberFormat="1" applyFont="1" applyAlignment="1"/>
    <xf numFmtId="3" fontId="3" fillId="0" borderId="6" xfId="0" applyNumberFormat="1" applyFont="1" applyBorder="1"/>
    <xf numFmtId="3" fontId="4" fillId="0" borderId="7" xfId="0" applyNumberFormat="1" applyFont="1" applyBorder="1" applyAlignment="1"/>
    <xf numFmtId="3" fontId="2" fillId="0" borderId="8" xfId="0" applyNumberFormat="1" applyFont="1" applyBorder="1" applyAlignment="1"/>
    <xf numFmtId="3" fontId="4" fillId="0" borderId="9" xfId="0" applyNumberFormat="1" applyFont="1" applyBorder="1"/>
    <xf numFmtId="3" fontId="0" fillId="0" borderId="9" xfId="0" applyNumberFormat="1" applyFont="1" applyBorder="1"/>
    <xf numFmtId="3" fontId="3" fillId="0" borderId="10" xfId="0" applyNumberFormat="1" applyFont="1" applyBorder="1"/>
    <xf numFmtId="3" fontId="4" fillId="0" borderId="11" xfId="0" applyNumberFormat="1" applyFont="1" applyBorder="1"/>
    <xf numFmtId="0" fontId="1" fillId="0" borderId="0" xfId="0" applyFont="1" applyAlignment="1">
      <alignment horizontal="right"/>
    </xf>
    <xf numFmtId="0" fontId="1" fillId="0" borderId="0" xfId="0" applyFont="1" applyAlignment="1"/>
    <xf numFmtId="10" fontId="1" fillId="0" borderId="0" xfId="0" applyNumberFormat="1" applyFont="1"/>
    <xf numFmtId="3" fontId="1" fillId="0" borderId="0" xfId="0" applyNumberFormat="1" applyFont="1"/>
    <xf numFmtId="0" fontId="1" fillId="3" borderId="0" xfId="0" applyFont="1" applyFill="1" applyAlignment="1"/>
    <xf numFmtId="165" fontId="1" fillId="3" borderId="0" xfId="0" applyNumberFormat="1" applyFont="1" applyFill="1" applyAlignment="1"/>
    <xf numFmtId="165" fontId="1" fillId="0" borderId="0" xfId="0" applyNumberFormat="1" applyFont="1" applyAlignment="1"/>
    <xf numFmtId="166" fontId="1" fillId="3" borderId="0" xfId="0" applyNumberFormat="1" applyFont="1" applyFill="1" applyAlignment="1"/>
    <xf numFmtId="0" fontId="5" fillId="0" borderId="0" xfId="0" applyFont="1" applyAlignment="1"/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166" fontId="1" fillId="3" borderId="2" xfId="0" applyNumberFormat="1" applyFont="1" applyFill="1" applyBorder="1" applyAlignment="1"/>
    <xf numFmtId="3" fontId="1" fillId="0" borderId="2" xfId="0" applyNumberFormat="1" applyFont="1" applyBorder="1" applyAlignment="1"/>
    <xf numFmtId="165" fontId="1" fillId="3" borderId="2" xfId="0" applyNumberFormat="1" applyFont="1" applyFill="1" applyBorder="1" applyAlignment="1"/>
    <xf numFmtId="165" fontId="1" fillId="0" borderId="2" xfId="0" applyNumberFormat="1" applyFont="1" applyBorder="1" applyAlignment="1"/>
    <xf numFmtId="0" fontId="1" fillId="0" borderId="2" xfId="0" applyFont="1" applyBorder="1"/>
    <xf numFmtId="166" fontId="1" fillId="3" borderId="0" xfId="0" applyNumberFormat="1" applyFont="1" applyFill="1"/>
    <xf numFmtId="165" fontId="1" fillId="3" borderId="0" xfId="0" applyNumberFormat="1" applyFont="1" applyFill="1"/>
    <xf numFmtId="165" fontId="1" fillId="0" borderId="0" xfId="0" applyNumberFormat="1" applyFont="1"/>
    <xf numFmtId="0" fontId="5" fillId="3" borderId="0" xfId="0" applyFont="1" applyFill="1" applyAlignment="1"/>
    <xf numFmtId="166" fontId="5" fillId="3" borderId="0" xfId="0" applyNumberFormat="1" applyFont="1" applyFill="1" applyAlignment="1"/>
    <xf numFmtId="3" fontId="5" fillId="0" borderId="0" xfId="0" applyNumberFormat="1" applyFont="1" applyAlignment="1"/>
    <xf numFmtId="4" fontId="5" fillId="3" borderId="0" xfId="0" applyNumberFormat="1" applyFont="1" applyFill="1" applyAlignment="1"/>
    <xf numFmtId="4" fontId="5" fillId="0" borderId="0" xfId="0" applyNumberFormat="1" applyFont="1" applyAlignment="1"/>
    <xf numFmtId="0" fontId="7" fillId="3" borderId="0" xfId="0" applyFont="1" applyFill="1" applyAlignment="1">
      <alignment horizontal="right"/>
    </xf>
    <xf numFmtId="166" fontId="7" fillId="3" borderId="0" xfId="0" applyNumberFormat="1" applyFont="1" applyFill="1" applyAlignment="1">
      <alignment horizontal="right"/>
    </xf>
    <xf numFmtId="3" fontId="7" fillId="0" borderId="0" xfId="0" applyNumberFormat="1" applyFont="1" applyAlignment="1"/>
    <xf numFmtId="3" fontId="7" fillId="0" borderId="0" xfId="0" applyNumberFormat="1" applyFont="1" applyAlignment="1">
      <alignment horizontal="right"/>
    </xf>
    <xf numFmtId="4" fontId="7" fillId="3" borderId="0" xfId="0" applyNumberFormat="1" applyFont="1" applyFill="1" applyAlignment="1"/>
    <xf numFmtId="4" fontId="7" fillId="0" borderId="0" xfId="0" applyNumberFormat="1" applyFont="1" applyAlignment="1"/>
    <xf numFmtId="3" fontId="8" fillId="2" borderId="0" xfId="0" applyNumberFormat="1" applyFont="1" applyFill="1"/>
    <xf numFmtId="3" fontId="8" fillId="2" borderId="0" xfId="0" applyNumberFormat="1" applyFont="1" applyFill="1"/>
    <xf numFmtId="0" fontId="5" fillId="3" borderId="0" xfId="0" applyFont="1" applyFill="1" applyAlignment="1">
      <alignment horizontal="right"/>
    </xf>
    <xf numFmtId="166" fontId="5" fillId="3" borderId="0" xfId="0" applyNumberFormat="1" applyFont="1" applyFill="1" applyAlignment="1">
      <alignment horizontal="right"/>
    </xf>
    <xf numFmtId="3" fontId="5" fillId="0" borderId="0" xfId="0" applyNumberFormat="1" applyFont="1" applyAlignment="1"/>
    <xf numFmtId="3" fontId="5" fillId="0" borderId="0" xfId="0" applyNumberFormat="1" applyFont="1" applyAlignment="1">
      <alignment horizontal="right"/>
    </xf>
    <xf numFmtId="4" fontId="5" fillId="3" borderId="0" xfId="0" applyNumberFormat="1" applyFont="1" applyFill="1" applyAlignment="1"/>
    <xf numFmtId="4" fontId="5" fillId="0" borderId="0" xfId="0" applyNumberFormat="1" applyFont="1" applyAlignment="1"/>
    <xf numFmtId="3" fontId="8" fillId="4" borderId="0" xfId="0" applyNumberFormat="1" applyFont="1" applyFill="1"/>
    <xf numFmtId="0" fontId="5" fillId="3" borderId="0" xfId="0" applyFont="1" applyFill="1" applyAlignment="1"/>
    <xf numFmtId="166" fontId="5" fillId="3" borderId="0" xfId="0" applyNumberFormat="1" applyFont="1" applyFill="1" applyAlignment="1"/>
    <xf numFmtId="0" fontId="1" fillId="5" borderId="0" xfId="0" applyFont="1" applyFill="1" applyAlignment="1"/>
    <xf numFmtId="166" fontId="1" fillId="5" borderId="0" xfId="0" applyNumberFormat="1" applyFont="1" applyFill="1" applyAlignment="1"/>
    <xf numFmtId="4" fontId="1" fillId="5" borderId="0" xfId="0" applyNumberFormat="1" applyFont="1" applyFill="1" applyAlignment="1"/>
    <xf numFmtId="4" fontId="1" fillId="0" borderId="0" xfId="0" applyNumberFormat="1" applyFont="1" applyAlignment="1"/>
    <xf numFmtId="164" fontId="9" fillId="0" borderId="0" xfId="0" applyNumberFormat="1" applyFont="1" applyAlignment="1"/>
    <xf numFmtId="0" fontId="9" fillId="0" borderId="0" xfId="0" applyFont="1" applyAlignment="1"/>
    <xf numFmtId="4" fontId="1" fillId="0" borderId="0" xfId="0" applyNumberFormat="1" applyFont="1"/>
    <xf numFmtId="165" fontId="8" fillId="2" borderId="0" xfId="0" applyNumberFormat="1" applyFont="1" applyFill="1"/>
    <xf numFmtId="0" fontId="1" fillId="5" borderId="0" xfId="0" applyFont="1" applyFill="1"/>
    <xf numFmtId="166" fontId="1" fillId="5" borderId="0" xfId="0" applyNumberFormat="1" applyFont="1" applyFill="1"/>
    <xf numFmtId="4" fontId="1" fillId="5" borderId="0" xfId="0" applyNumberFormat="1" applyFont="1" applyFill="1"/>
    <xf numFmtId="9" fontId="0" fillId="0" borderId="0" xfId="2" applyFont="1" applyAlignment="1"/>
    <xf numFmtId="170" fontId="0" fillId="0" borderId="0" xfId="1" applyNumberFormat="1" applyFont="1" applyAlignment="1"/>
    <xf numFmtId="0" fontId="0" fillId="0" borderId="0" xfId="0" applyFont="1" applyAlignment="1">
      <alignment horizontal="right"/>
    </xf>
    <xf numFmtId="0" fontId="1" fillId="0" borderId="4" xfId="0" applyFont="1" applyBorder="1" applyAlignment="1">
      <alignment horizont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G5" sqref="A2:G5"/>
    </sheetView>
  </sheetViews>
  <sheetFormatPr defaultColWidth="14.42578125" defaultRowHeight="15.75" customHeight="1"/>
  <cols>
    <col min="1" max="1" width="26.28515625" bestFit="1" customWidth="1"/>
    <col min="2" max="2" width="9.7109375" customWidth="1"/>
    <col min="3" max="3" width="9.85546875" customWidth="1"/>
    <col min="4" max="4" width="7.7109375" customWidth="1"/>
  </cols>
  <sheetData>
    <row r="1" spans="1:7" ht="15.75" customHeight="1">
      <c r="A1" s="1" t="s">
        <v>0</v>
      </c>
      <c r="B1" s="2">
        <v>0.33</v>
      </c>
      <c r="C1" s="3" t="s">
        <v>1</v>
      </c>
      <c r="D1" s="3"/>
      <c r="E1" s="3"/>
    </row>
    <row r="2" spans="1:7" ht="15.75" customHeight="1">
      <c r="B2" s="4"/>
      <c r="C2" s="4"/>
      <c r="D2" s="4"/>
      <c r="E2" s="4"/>
      <c r="G2" s="72" t="s">
        <v>21</v>
      </c>
    </row>
    <row r="3" spans="1:7" ht="25.5">
      <c r="A3" s="5"/>
      <c r="B3" s="6" t="s">
        <v>2</v>
      </c>
      <c r="C3" s="6" t="s">
        <v>3</v>
      </c>
      <c r="D3" s="7" t="s">
        <v>4</v>
      </c>
      <c r="E3" s="73" t="s">
        <v>18</v>
      </c>
      <c r="F3" s="73" t="s">
        <v>19</v>
      </c>
    </row>
    <row r="4" spans="1:7" ht="15.75" customHeight="1">
      <c r="A4" s="8" t="s">
        <v>5</v>
      </c>
      <c r="B4" s="71">
        <f>SUM('tamoxifen - all practices'!F34:F76)</f>
        <v>6436.8683389999997</v>
      </c>
      <c r="C4" s="9">
        <f>SUM('raloxifene - all practices'!G52:G137)</f>
        <v>2012.4893182983342</v>
      </c>
      <c r="D4" s="10">
        <f t="shared" ref="D4:D5" si="0">SUM(B4:C4)</f>
        <v>8449.3576572983329</v>
      </c>
      <c r="E4" s="11">
        <v>50000</v>
      </c>
      <c r="F4" s="11">
        <v>40000</v>
      </c>
      <c r="G4" s="70">
        <f>D4/E4</f>
        <v>0.16898715314596666</v>
      </c>
    </row>
    <row r="5" spans="1:7" ht="15.75" customHeight="1">
      <c r="A5" s="12" t="s">
        <v>20</v>
      </c>
      <c r="B5" s="13">
        <f>B4/22</f>
        <v>292.5849245</v>
      </c>
      <c r="C5" s="14">
        <f>C4/22</f>
        <v>91.476787195378833</v>
      </c>
      <c r="D5" s="15">
        <f t="shared" si="0"/>
        <v>384.06171169537885</v>
      </c>
      <c r="E5" s="16">
        <f>E4/22</f>
        <v>2272.7272727272725</v>
      </c>
      <c r="F5" s="16">
        <f>F4/22</f>
        <v>1818.1818181818182</v>
      </c>
      <c r="G5" s="70"/>
    </row>
    <row r="8" spans="1:7" ht="15.75" customHeight="1">
      <c r="F8" s="3"/>
      <c r="G8" s="3"/>
    </row>
    <row r="9" spans="1:7" ht="15.75" customHeight="1">
      <c r="D9" s="17"/>
      <c r="E9" s="18"/>
    </row>
    <row r="10" spans="1:7" ht="15.75" customHeight="1">
      <c r="D10" s="17"/>
      <c r="E10" s="1"/>
      <c r="F10" s="19"/>
    </row>
    <row r="11" spans="1:7" ht="15.75" customHeight="1">
      <c r="D11" s="17"/>
      <c r="E11" s="20"/>
      <c r="F11" s="19"/>
    </row>
    <row r="12" spans="1:7" ht="15.75" customHeight="1">
      <c r="D12" s="17"/>
      <c r="G12" s="19"/>
    </row>
    <row r="13" spans="1:7" ht="15.75" customHeight="1">
      <c r="D13" s="17"/>
    </row>
    <row r="14" spans="1:7" ht="15.75" customHeight="1">
      <c r="D14" s="17"/>
    </row>
    <row r="15" spans="1:7" ht="15.75" customHeight="1">
      <c r="D15" s="17"/>
    </row>
    <row r="16" spans="1:7" ht="15.75" customHeight="1">
      <c r="D16" s="17"/>
    </row>
    <row r="17" spans="4:4" ht="15.75" customHeight="1">
      <c r="D17" s="17"/>
    </row>
    <row r="18" spans="4:4" ht="15.75" customHeight="1">
      <c r="D18" s="17"/>
    </row>
    <row r="19" spans="4:4" ht="15.75" customHeight="1">
      <c r="D19" s="1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0"/>
  <sheetViews>
    <sheetView workbookViewId="0"/>
  </sheetViews>
  <sheetFormatPr defaultColWidth="14.42578125" defaultRowHeight="15.75" customHeight="1"/>
  <sheetData>
    <row r="1" spans="1:6" ht="15.75" customHeight="1">
      <c r="A1" s="21" t="s">
        <v>6</v>
      </c>
      <c r="B1" s="1" t="s">
        <v>7</v>
      </c>
      <c r="C1" s="1" t="s">
        <v>8</v>
      </c>
      <c r="D1" s="22" t="s">
        <v>9</v>
      </c>
      <c r="E1" s="23" t="s">
        <v>10</v>
      </c>
      <c r="F1" s="3" t="s">
        <v>11</v>
      </c>
    </row>
    <row r="2" spans="1:6" ht="15.75" customHeight="1">
      <c r="A2" s="24">
        <v>40452</v>
      </c>
      <c r="B2" s="1">
        <v>1778529.5</v>
      </c>
      <c r="C2" s="1">
        <v>13003354</v>
      </c>
      <c r="D2" s="22">
        <v>136.77467369999999</v>
      </c>
      <c r="E2" s="23">
        <v>0.94872896470000001</v>
      </c>
    </row>
    <row r="3" spans="1:6" ht="15.75" customHeight="1">
      <c r="A3" s="24">
        <v>40483</v>
      </c>
      <c r="B3" s="1">
        <v>1735665.5</v>
      </c>
      <c r="C3" s="1">
        <v>13003354</v>
      </c>
      <c r="D3" s="22">
        <v>133.47829340000001</v>
      </c>
      <c r="E3" s="23">
        <v>0.92586382899999997</v>
      </c>
    </row>
    <row r="4" spans="1:6" ht="15.75" customHeight="1">
      <c r="A4" s="24">
        <v>40513</v>
      </c>
      <c r="B4" s="1">
        <v>1729799.5</v>
      </c>
      <c r="C4" s="1">
        <v>13003354</v>
      </c>
      <c r="D4" s="22">
        <v>133.02717899999999</v>
      </c>
      <c r="E4" s="23">
        <v>0.92273470229999999</v>
      </c>
    </row>
    <row r="5" spans="1:6" ht="15.75" customHeight="1">
      <c r="A5" s="24">
        <v>40544</v>
      </c>
      <c r="B5" s="1">
        <v>1751919</v>
      </c>
      <c r="C5" s="1">
        <v>13034237</v>
      </c>
      <c r="D5" s="22">
        <v>134.40901830000001</v>
      </c>
      <c r="E5" s="23">
        <v>0.93231974449999999</v>
      </c>
    </row>
    <row r="6" spans="1:6" ht="15.75" customHeight="1">
      <c r="A6" s="24">
        <v>40575</v>
      </c>
      <c r="B6" s="1">
        <v>1742739.5</v>
      </c>
      <c r="C6" s="1">
        <v>13034237</v>
      </c>
      <c r="D6" s="22">
        <v>133.70475769999999</v>
      </c>
      <c r="E6" s="23">
        <v>0.92743468470000001</v>
      </c>
    </row>
    <row r="7" spans="1:6" ht="15.75" customHeight="1">
      <c r="A7" s="24">
        <v>40603</v>
      </c>
      <c r="B7" s="1">
        <v>1915612.5</v>
      </c>
      <c r="C7" s="1">
        <v>13034237</v>
      </c>
      <c r="D7" s="22">
        <v>146.96775120000001</v>
      </c>
      <c r="E7" s="23">
        <v>1.0194326090000001</v>
      </c>
    </row>
    <row r="8" spans="1:6" ht="15.75" customHeight="1">
      <c r="A8" s="24">
        <v>40634</v>
      </c>
      <c r="B8" s="1">
        <v>1724292.5</v>
      </c>
      <c r="C8" s="1">
        <v>13070482</v>
      </c>
      <c r="D8" s="22">
        <v>131.92264059999999</v>
      </c>
      <c r="E8" s="23">
        <v>0.91507314120000005</v>
      </c>
    </row>
    <row r="9" spans="1:6" ht="15.75" customHeight="1">
      <c r="A9" s="24">
        <v>40664</v>
      </c>
      <c r="B9" s="1">
        <v>1845738.5</v>
      </c>
      <c r="C9" s="1">
        <v>13070482</v>
      </c>
      <c r="D9" s="22">
        <v>141.2142643</v>
      </c>
      <c r="E9" s="23">
        <v>0.97952390739999995</v>
      </c>
    </row>
    <row r="10" spans="1:6" ht="15.75" customHeight="1">
      <c r="A10" s="24">
        <v>40695</v>
      </c>
      <c r="B10" s="1">
        <v>1871884.5</v>
      </c>
      <c r="C10" s="1">
        <v>13070482</v>
      </c>
      <c r="D10" s="22">
        <v>143.2146496</v>
      </c>
      <c r="E10" s="23">
        <v>0.99339945480000003</v>
      </c>
    </row>
    <row r="11" spans="1:6" ht="15.75" customHeight="1">
      <c r="A11" s="24">
        <v>40725</v>
      </c>
      <c r="B11" s="1">
        <v>1840980.5</v>
      </c>
      <c r="C11" s="1">
        <v>13118344</v>
      </c>
      <c r="D11" s="22">
        <v>140.33634889999999</v>
      </c>
      <c r="E11" s="23">
        <v>0.9734343017</v>
      </c>
    </row>
    <row r="12" spans="1:6" ht="15.75" customHeight="1">
      <c r="A12" s="24">
        <v>40756</v>
      </c>
      <c r="B12" s="1">
        <v>1856946.5</v>
      </c>
      <c r="C12" s="1">
        <v>13118344</v>
      </c>
      <c r="D12" s="22">
        <v>141.5534232</v>
      </c>
      <c r="E12" s="23">
        <v>0.98187646179999999</v>
      </c>
    </row>
    <row r="13" spans="1:6" ht="15.75" customHeight="1">
      <c r="A13" s="24">
        <v>40787</v>
      </c>
      <c r="B13" s="1">
        <v>1902268.5</v>
      </c>
      <c r="C13" s="1">
        <v>13118344</v>
      </c>
      <c r="D13" s="22">
        <v>145.00828000000001</v>
      </c>
      <c r="E13" s="23">
        <v>1.0058408599999999</v>
      </c>
    </row>
    <row r="14" spans="1:6" ht="15.75" customHeight="1">
      <c r="A14" s="24">
        <v>40817</v>
      </c>
      <c r="B14" s="1">
        <v>1797060</v>
      </c>
      <c r="C14" s="1">
        <v>13165916</v>
      </c>
      <c r="D14" s="22">
        <v>136.49335149999999</v>
      </c>
      <c r="E14" s="23">
        <v>0.94677759080000001</v>
      </c>
    </row>
    <row r="15" spans="1:6" ht="15.75" customHeight="1">
      <c r="A15" s="24">
        <v>40848</v>
      </c>
      <c r="B15" s="1">
        <v>1854009.5</v>
      </c>
      <c r="C15" s="1">
        <v>13165916</v>
      </c>
      <c r="D15" s="22">
        <v>140.81887660000001</v>
      </c>
      <c r="E15" s="23">
        <v>0.97678132490000003</v>
      </c>
    </row>
    <row r="16" spans="1:6" ht="15.75" customHeight="1">
      <c r="A16" s="24">
        <v>40878</v>
      </c>
      <c r="B16" s="1">
        <v>1949741.6</v>
      </c>
      <c r="C16" s="1">
        <v>13165916</v>
      </c>
      <c r="D16" s="22">
        <v>148.09008349999999</v>
      </c>
      <c r="E16" s="23">
        <v>1.0272175969999999</v>
      </c>
    </row>
    <row r="17" spans="1:11" ht="15.75" customHeight="1">
      <c r="A17" s="24">
        <v>40909</v>
      </c>
      <c r="B17" s="1">
        <v>1789384</v>
      </c>
      <c r="C17" s="1">
        <v>13204618</v>
      </c>
      <c r="D17" s="22">
        <v>135.51198529999999</v>
      </c>
      <c r="E17" s="23">
        <v>0.9399704056</v>
      </c>
    </row>
    <row r="18" spans="1:11" ht="15.75" customHeight="1">
      <c r="A18" s="24">
        <v>40940</v>
      </c>
      <c r="B18" s="1">
        <v>1763094</v>
      </c>
      <c r="C18" s="1">
        <v>13204600</v>
      </c>
      <c r="D18" s="22">
        <v>133.52119719999999</v>
      </c>
      <c r="E18" s="23">
        <v>0.92616142840000004</v>
      </c>
    </row>
    <row r="19" spans="1:11" ht="15.75" customHeight="1">
      <c r="A19" s="24">
        <v>40969</v>
      </c>
      <c r="B19" s="1">
        <v>1908508</v>
      </c>
      <c r="C19" s="1">
        <v>13204600</v>
      </c>
      <c r="D19" s="22">
        <v>144.53357159999999</v>
      </c>
      <c r="E19" s="23">
        <v>1.002548075</v>
      </c>
    </row>
    <row r="20" spans="1:11" ht="15.75" customHeight="1">
      <c r="A20" s="24">
        <v>41000</v>
      </c>
      <c r="B20" s="1">
        <v>1759392.5</v>
      </c>
      <c r="C20" s="1">
        <v>13239767</v>
      </c>
      <c r="D20" s="22">
        <v>132.88696849999999</v>
      </c>
      <c r="E20" s="23">
        <v>0.92176214089999997</v>
      </c>
      <c r="G20" s="25"/>
      <c r="H20" s="25"/>
      <c r="I20" s="25"/>
      <c r="J20" s="25"/>
      <c r="K20" s="25"/>
    </row>
    <row r="21" spans="1:11">
      <c r="A21" s="24">
        <v>41030</v>
      </c>
      <c r="B21" s="1">
        <v>1941472.5</v>
      </c>
      <c r="C21" s="1">
        <v>13238687</v>
      </c>
      <c r="D21" s="22">
        <v>146.6514391</v>
      </c>
      <c r="E21" s="23">
        <v>1.01723853</v>
      </c>
      <c r="G21" s="26"/>
      <c r="H21" s="27"/>
      <c r="I21" s="28"/>
      <c r="J21" s="26"/>
      <c r="K21" s="25"/>
    </row>
    <row r="22" spans="1:11" ht="15.75" customHeight="1">
      <c r="A22" s="24">
        <v>41061</v>
      </c>
      <c r="B22" s="1">
        <v>1787283.5</v>
      </c>
      <c r="C22" s="1">
        <v>13239134</v>
      </c>
      <c r="D22" s="22">
        <v>135.00003100000001</v>
      </c>
      <c r="E22" s="23">
        <v>0.93641926659999997</v>
      </c>
      <c r="G22" s="25"/>
      <c r="H22" s="26"/>
      <c r="I22" s="25"/>
      <c r="J22" s="26"/>
      <c r="K22" s="25"/>
    </row>
    <row r="23" spans="1:11" ht="15.75" customHeight="1">
      <c r="A23" s="24">
        <v>41091</v>
      </c>
      <c r="B23" s="1">
        <v>1861767.3</v>
      </c>
      <c r="C23" s="1">
        <v>13282998</v>
      </c>
      <c r="D23" s="22">
        <v>140.1616789</v>
      </c>
      <c r="E23" s="23">
        <v>0.97222271419999995</v>
      </c>
      <c r="G23" s="25"/>
      <c r="H23" s="26"/>
      <c r="I23" s="25"/>
      <c r="J23" s="26"/>
      <c r="K23" s="25"/>
    </row>
    <row r="24" spans="1:11" ht="15.75" customHeight="1">
      <c r="A24" s="24">
        <v>41122</v>
      </c>
      <c r="B24" s="1">
        <v>1899409.1</v>
      </c>
      <c r="C24" s="1">
        <v>13282998</v>
      </c>
      <c r="D24" s="22">
        <v>142.99551199999999</v>
      </c>
      <c r="E24" s="23">
        <v>0.9918794205</v>
      </c>
    </row>
    <row r="25" spans="1:11" ht="15.75" customHeight="1">
      <c r="A25" s="24">
        <v>41153</v>
      </c>
      <c r="B25" s="1">
        <v>1782721.5</v>
      </c>
      <c r="C25" s="1">
        <v>13282994</v>
      </c>
      <c r="D25" s="22">
        <v>134.2108187</v>
      </c>
      <c r="E25" s="23">
        <v>0.93094494530000005</v>
      </c>
    </row>
    <row r="26" spans="1:11" ht="15.75" customHeight="1">
      <c r="A26" s="24">
        <v>41183</v>
      </c>
      <c r="B26" s="1">
        <v>1887483.5</v>
      </c>
      <c r="C26" s="1">
        <v>13323921</v>
      </c>
      <c r="D26" s="22">
        <v>141.6612647</v>
      </c>
      <c r="E26" s="23">
        <v>0.98262449770000004</v>
      </c>
    </row>
    <row r="27" spans="1:11" ht="15.75" customHeight="1">
      <c r="A27" s="24">
        <v>41214</v>
      </c>
      <c r="B27" s="1">
        <v>1871509</v>
      </c>
      <c r="C27" s="1">
        <v>13323920</v>
      </c>
      <c r="D27" s="22">
        <v>140.46234140000001</v>
      </c>
      <c r="E27" s="23">
        <v>0.97430824120000004</v>
      </c>
    </row>
    <row r="28" spans="1:11" ht="15.75" customHeight="1">
      <c r="A28" s="24">
        <v>41244</v>
      </c>
      <c r="B28" s="1">
        <v>1858554</v>
      </c>
      <c r="C28" s="1">
        <v>13323716</v>
      </c>
      <c r="D28" s="22">
        <v>139.49216569999999</v>
      </c>
      <c r="E28" s="23">
        <v>0.96757867809999998</v>
      </c>
    </row>
    <row r="29" spans="1:11" ht="15.75" customHeight="1">
      <c r="A29" s="24">
        <v>41275</v>
      </c>
      <c r="B29" s="1">
        <v>1877419.1</v>
      </c>
      <c r="C29" s="1">
        <v>13349731</v>
      </c>
      <c r="D29" s="22">
        <v>140.6334779</v>
      </c>
      <c r="E29" s="23">
        <v>0.97549531889999996</v>
      </c>
    </row>
    <row r="30" spans="1:11" ht="15.75" customHeight="1">
      <c r="A30" s="24">
        <v>41306</v>
      </c>
      <c r="B30" s="1">
        <v>1703429.5</v>
      </c>
      <c r="C30" s="1">
        <v>13349105</v>
      </c>
      <c r="D30" s="22">
        <v>127.6062702</v>
      </c>
      <c r="E30" s="23">
        <v>0.885132908</v>
      </c>
    </row>
    <row r="31" spans="1:11" ht="15.75" customHeight="1">
      <c r="A31" s="24">
        <v>41334</v>
      </c>
      <c r="B31" s="1">
        <v>1844212</v>
      </c>
      <c r="C31" s="1">
        <v>13349040</v>
      </c>
      <c r="D31" s="22">
        <v>138.15315559999999</v>
      </c>
      <c r="E31" s="23">
        <v>0.9582907182</v>
      </c>
    </row>
    <row r="32" spans="1:11" ht="15.75" customHeight="1">
      <c r="A32" s="24">
        <v>41365</v>
      </c>
      <c r="B32" s="1">
        <v>1864389</v>
      </c>
      <c r="C32" s="1">
        <v>13364407</v>
      </c>
      <c r="D32" s="22">
        <v>139.5040573</v>
      </c>
      <c r="E32" s="23">
        <v>0.96766116339999997</v>
      </c>
    </row>
    <row r="33" spans="1:6" ht="15.75" customHeight="1">
      <c r="A33" s="24">
        <v>41395</v>
      </c>
      <c r="B33" s="1">
        <v>1926621</v>
      </c>
      <c r="C33" s="1">
        <v>13363886</v>
      </c>
      <c r="D33" s="22">
        <v>144.16622530000001</v>
      </c>
      <c r="E33" s="23">
        <v>1</v>
      </c>
    </row>
    <row r="34" spans="1:6" ht="15.75" customHeight="1">
      <c r="A34" s="29">
        <v>41426</v>
      </c>
      <c r="B34" s="30">
        <v>1817907.5</v>
      </c>
      <c r="C34" s="30">
        <v>13362988</v>
      </c>
      <c r="D34" s="31">
        <v>136.0404948</v>
      </c>
      <c r="E34" s="32">
        <v>0.94363637909999998</v>
      </c>
      <c r="F34" s="33">
        <f>calculations!$B$1*C34/(1000*30)</f>
        <v>146.99286799999999</v>
      </c>
    </row>
    <row r="35" spans="1:6" ht="15.75" customHeight="1">
      <c r="A35" s="24">
        <v>41456</v>
      </c>
      <c r="B35" s="1">
        <v>1964984</v>
      </c>
      <c r="C35" s="1">
        <v>13385790</v>
      </c>
      <c r="D35" s="22">
        <v>146.79626680000001</v>
      </c>
      <c r="E35" s="23">
        <v>1.018243118</v>
      </c>
      <c r="F35">
        <f>calculations!$B$1*C35/(1000*30)</f>
        <v>147.24369000000002</v>
      </c>
    </row>
    <row r="36" spans="1:6" ht="15.75" customHeight="1">
      <c r="A36" s="24">
        <v>41487</v>
      </c>
      <c r="B36" s="1">
        <v>1911063.1</v>
      </c>
      <c r="C36" s="1">
        <v>13385596</v>
      </c>
      <c r="D36" s="22">
        <v>142.7701165</v>
      </c>
      <c r="E36" s="23">
        <v>0.99031597849999997</v>
      </c>
      <c r="F36">
        <f>calculations!$B$1*C36/(1000*30)</f>
        <v>147.24155600000003</v>
      </c>
    </row>
    <row r="37" spans="1:6" ht="15.75" customHeight="1">
      <c r="A37" s="24">
        <v>41518</v>
      </c>
      <c r="B37" s="1">
        <v>1866072.5</v>
      </c>
      <c r="C37" s="1">
        <v>13384992</v>
      </c>
      <c r="D37" s="22">
        <v>139.41528690000001</v>
      </c>
      <c r="E37" s="23">
        <v>0.96704541320000004</v>
      </c>
      <c r="F37">
        <f>calculations!$B$1*C37/(1000*30)</f>
        <v>147.23491200000001</v>
      </c>
    </row>
    <row r="38" spans="1:6" ht="12.75">
      <c r="A38" s="24">
        <v>41548</v>
      </c>
      <c r="B38" s="1">
        <v>1972914</v>
      </c>
      <c r="C38" s="1">
        <v>13427289</v>
      </c>
      <c r="D38" s="22">
        <v>146.9331598</v>
      </c>
      <c r="E38" s="23">
        <v>1.0191926680000001</v>
      </c>
      <c r="F38">
        <f>calculations!$B$1*C38/(1000*30)</f>
        <v>147.70017899999999</v>
      </c>
    </row>
    <row r="39" spans="1:6" ht="12.75">
      <c r="A39" s="24">
        <v>41579</v>
      </c>
      <c r="B39" s="1">
        <v>1916578</v>
      </c>
      <c r="C39" s="1">
        <v>13427344</v>
      </c>
      <c r="D39" s="22">
        <v>142.73694040000001</v>
      </c>
      <c r="E39" s="23">
        <v>0.99008585459999998</v>
      </c>
      <c r="F39">
        <f>calculations!$B$1*C39/(1000*30)</f>
        <v>147.70078400000003</v>
      </c>
    </row>
    <row r="40" spans="1:6" ht="12.75">
      <c r="A40" s="24">
        <v>41609</v>
      </c>
      <c r="B40" s="1">
        <v>1991629.5</v>
      </c>
      <c r="C40" s="1">
        <v>13427274</v>
      </c>
      <c r="D40" s="22">
        <v>148.32716600000001</v>
      </c>
      <c r="E40" s="23">
        <v>1.028862105</v>
      </c>
      <c r="F40">
        <f>calculations!$B$1*C40/(1000*30)</f>
        <v>147.70001400000001</v>
      </c>
    </row>
    <row r="41" spans="1:6" ht="12.75">
      <c r="A41" s="24">
        <v>41640</v>
      </c>
      <c r="B41" s="1">
        <v>1973183.5</v>
      </c>
      <c r="C41" s="1">
        <v>13457937</v>
      </c>
      <c r="D41" s="22">
        <v>146.6185716</v>
      </c>
      <c r="E41" s="23">
        <v>1.0170105469999999</v>
      </c>
      <c r="F41">
        <f>calculations!$B$1*C41/(1000*30)</f>
        <v>148.037307</v>
      </c>
    </row>
    <row r="42" spans="1:6" ht="12.75">
      <c r="A42" s="24">
        <v>41671</v>
      </c>
      <c r="B42" s="1">
        <v>1784883.5</v>
      </c>
      <c r="C42" s="1">
        <v>13457413</v>
      </c>
      <c r="D42" s="22">
        <v>132.6319925</v>
      </c>
      <c r="E42" s="23">
        <v>0.9199935159</v>
      </c>
      <c r="F42">
        <f>calculations!$B$1*C42/(1000*30)</f>
        <v>148.031543</v>
      </c>
    </row>
    <row r="43" spans="1:6" ht="12.75">
      <c r="A43" s="24">
        <v>41699</v>
      </c>
      <c r="B43" s="1">
        <v>1944157.5</v>
      </c>
      <c r="C43" s="1">
        <v>13457413</v>
      </c>
      <c r="D43" s="22">
        <v>144.46740249999999</v>
      </c>
      <c r="E43" s="23">
        <v>1.002089097</v>
      </c>
      <c r="F43">
        <f>calculations!$B$1*C43/(1000*30)</f>
        <v>148.031543</v>
      </c>
    </row>
    <row r="44" spans="1:6" ht="12.75">
      <c r="A44" s="24">
        <v>41730</v>
      </c>
      <c r="B44" s="1">
        <v>1932995.5</v>
      </c>
      <c r="C44" s="1">
        <v>13448479</v>
      </c>
      <c r="D44" s="22">
        <v>143.7333917</v>
      </c>
      <c r="E44" s="23">
        <v>0.99699767689999996</v>
      </c>
      <c r="F44">
        <f>calculations!$B$1*C44/(1000*30)</f>
        <v>147.93326900000002</v>
      </c>
    </row>
    <row r="45" spans="1:6" ht="12.75">
      <c r="A45" s="24">
        <v>41760</v>
      </c>
      <c r="B45" s="1">
        <v>2039193</v>
      </c>
      <c r="C45" s="1">
        <v>13446994</v>
      </c>
      <c r="D45" s="22">
        <v>151.6467547</v>
      </c>
      <c r="E45" s="23">
        <v>1.051888224</v>
      </c>
      <c r="F45">
        <f>calculations!$B$1*C45/(1000*30)</f>
        <v>147.91693400000003</v>
      </c>
    </row>
    <row r="46" spans="1:6" ht="12.75">
      <c r="A46" s="24">
        <v>41791</v>
      </c>
      <c r="B46" s="1">
        <v>1924636</v>
      </c>
      <c r="C46" s="1">
        <v>13446774</v>
      </c>
      <c r="D46" s="22">
        <v>143.12994330000001</v>
      </c>
      <c r="E46" s="23">
        <v>0.99281189459999997</v>
      </c>
      <c r="F46">
        <f>calculations!$B$1*C46/(1000*30)</f>
        <v>147.914514</v>
      </c>
    </row>
    <row r="47" spans="1:6" ht="12.75">
      <c r="A47" s="24">
        <v>41821</v>
      </c>
      <c r="B47" s="1">
        <v>2117410</v>
      </c>
      <c r="C47" s="1">
        <v>13487516</v>
      </c>
      <c r="D47" s="22">
        <v>156.9903606</v>
      </c>
      <c r="E47" s="23">
        <v>1.088953812</v>
      </c>
      <c r="F47">
        <f>calculations!$B$1*C47/(1000*30)</f>
        <v>148.36267600000002</v>
      </c>
    </row>
    <row r="48" spans="1:6" ht="12.75">
      <c r="A48" s="24">
        <v>41852</v>
      </c>
      <c r="B48" s="1">
        <v>1935487</v>
      </c>
      <c r="C48" s="1">
        <v>13487516</v>
      </c>
      <c r="D48" s="22">
        <v>143.50210970000001</v>
      </c>
      <c r="E48" s="23">
        <v>0.99539340340000004</v>
      </c>
      <c r="F48">
        <f>calculations!$B$1*C48/(1000*30)</f>
        <v>148.36267600000002</v>
      </c>
    </row>
    <row r="49" spans="1:6" ht="12.75">
      <c r="A49" s="24">
        <v>41883</v>
      </c>
      <c r="B49" s="1">
        <v>2023496</v>
      </c>
      <c r="C49" s="1">
        <v>13487479</v>
      </c>
      <c r="D49" s="22">
        <v>150.02774049999999</v>
      </c>
      <c r="E49" s="23">
        <v>1.040658034</v>
      </c>
      <c r="F49">
        <f>calculations!$B$1*C49/(1000*30)</f>
        <v>148.362269</v>
      </c>
    </row>
    <row r="50" spans="1:6" ht="12.75">
      <c r="A50" s="24">
        <v>41913</v>
      </c>
      <c r="B50" s="1">
        <v>2109926</v>
      </c>
      <c r="C50" s="1">
        <v>13542983</v>
      </c>
      <c r="D50" s="22">
        <v>155.7947758</v>
      </c>
      <c r="E50" s="23">
        <v>1.0806607130000001</v>
      </c>
      <c r="F50">
        <f>calculations!$B$1*C50/(1000*30)</f>
        <v>148.97281300000003</v>
      </c>
    </row>
    <row r="51" spans="1:6" ht="12.75">
      <c r="A51" s="24">
        <v>41944</v>
      </c>
      <c r="B51" s="1">
        <v>1926632</v>
      </c>
      <c r="C51" s="1">
        <v>13541741</v>
      </c>
      <c r="D51" s="22">
        <v>142.2735821</v>
      </c>
      <c r="E51" s="23">
        <v>0.98687179889999999</v>
      </c>
      <c r="F51">
        <f>calculations!$B$1*C51/(1000*30)</f>
        <v>148.95915100000002</v>
      </c>
    </row>
    <row r="52" spans="1:6" ht="12.75">
      <c r="A52" s="24">
        <v>41974</v>
      </c>
      <c r="B52" s="1">
        <v>2170857</v>
      </c>
      <c r="C52" s="1">
        <v>13541223</v>
      </c>
      <c r="D52" s="22">
        <v>160.31469240000001</v>
      </c>
      <c r="E52" s="23">
        <v>1.1120128309999999</v>
      </c>
      <c r="F52">
        <f>calculations!$B$1*C52/(1000*30)</f>
        <v>148.953453</v>
      </c>
    </row>
    <row r="53" spans="1:6" ht="12.75">
      <c r="A53" s="24">
        <v>42005</v>
      </c>
      <c r="B53" s="1">
        <v>2066713</v>
      </c>
      <c r="C53" s="1">
        <v>13583863</v>
      </c>
      <c r="D53" s="22">
        <v>152.14471760000001</v>
      </c>
      <c r="E53" s="23">
        <v>1.0553423129999999</v>
      </c>
      <c r="F53">
        <f>calculations!$B$1*C53/(1000*30)</f>
        <v>149.422493</v>
      </c>
    </row>
    <row r="54" spans="1:6" ht="12.75">
      <c r="A54" s="24">
        <v>42036</v>
      </c>
      <c r="B54" s="1">
        <v>1880905</v>
      </c>
      <c r="C54" s="1">
        <v>13584451</v>
      </c>
      <c r="D54" s="22">
        <v>138.4601409</v>
      </c>
      <c r="E54" s="23">
        <v>0.96042010290000002</v>
      </c>
      <c r="F54">
        <f>calculations!$B$1*C54/(1000*30)</f>
        <v>149.42896100000002</v>
      </c>
    </row>
    <row r="55" spans="1:6" ht="12.75">
      <c r="A55" s="24">
        <v>42064</v>
      </c>
      <c r="B55" s="1">
        <v>2099750.5</v>
      </c>
      <c r="C55" s="1">
        <v>13581921</v>
      </c>
      <c r="D55" s="22">
        <v>154.59893339999999</v>
      </c>
      <c r="E55" s="23">
        <v>1.072365827</v>
      </c>
      <c r="F55">
        <f>calculations!$B$1*C55/(1000*30)</f>
        <v>149.40113100000002</v>
      </c>
    </row>
    <row r="56" spans="1:6" ht="12.75">
      <c r="A56" s="24">
        <v>42095</v>
      </c>
      <c r="B56" s="1">
        <v>2035941.5</v>
      </c>
      <c r="C56" s="1">
        <v>13621963</v>
      </c>
      <c r="D56" s="22">
        <v>149.4602136</v>
      </c>
      <c r="E56" s="23">
        <v>1.036721419</v>
      </c>
      <c r="F56">
        <f>calculations!$B$1*C56/(1000*30)</f>
        <v>149.84159299999999</v>
      </c>
    </row>
    <row r="57" spans="1:6" ht="12.75">
      <c r="A57" s="24">
        <v>42125</v>
      </c>
      <c r="B57" s="1">
        <v>2033787</v>
      </c>
      <c r="C57" s="1">
        <v>13616568</v>
      </c>
      <c r="D57" s="22">
        <v>149.3612047</v>
      </c>
      <c r="E57" s="23">
        <v>1.0360346490000001</v>
      </c>
      <c r="F57">
        <f>calculations!$B$1*C57/(1000*30)</f>
        <v>149.78224800000001</v>
      </c>
    </row>
    <row r="58" spans="1:6" ht="12.75">
      <c r="A58" s="24">
        <v>42156</v>
      </c>
      <c r="B58" s="1">
        <v>2086641</v>
      </c>
      <c r="C58" s="1">
        <v>13614899</v>
      </c>
      <c r="D58" s="22">
        <v>153.261585</v>
      </c>
      <c r="E58" s="23">
        <v>1.063089393</v>
      </c>
      <c r="F58">
        <f>calculations!$B$1*C58/(1000*30)</f>
        <v>149.76388900000001</v>
      </c>
    </row>
    <row r="59" spans="1:6" ht="12.75">
      <c r="A59" s="24">
        <v>42186</v>
      </c>
      <c r="B59" s="1">
        <v>2218561</v>
      </c>
      <c r="C59" s="1">
        <v>13670162</v>
      </c>
      <c r="D59" s="22">
        <v>162.2922245</v>
      </c>
      <c r="E59" s="23">
        <v>1.125729859</v>
      </c>
      <c r="F59">
        <f>calculations!$B$1*C59/(1000*30)</f>
        <v>150.371782</v>
      </c>
    </row>
    <row r="60" spans="1:6" ht="12.75">
      <c r="A60" s="24">
        <v>42217</v>
      </c>
      <c r="B60" s="1">
        <v>1982435</v>
      </c>
      <c r="C60" s="1">
        <v>13668161</v>
      </c>
      <c r="D60" s="22">
        <v>145.04036060000001</v>
      </c>
      <c r="E60" s="23">
        <v>1.006063385</v>
      </c>
      <c r="F60">
        <f>calculations!$B$1*C60/(1000*30)</f>
        <v>150.349771</v>
      </c>
    </row>
    <row r="61" spans="1:6" ht="12.75">
      <c r="A61" s="24">
        <v>42248</v>
      </c>
      <c r="B61" s="1">
        <v>2116124.5</v>
      </c>
      <c r="C61" s="1">
        <v>13665688</v>
      </c>
      <c r="D61" s="22">
        <v>154.84946679999999</v>
      </c>
      <c r="E61" s="23">
        <v>1.074103636</v>
      </c>
      <c r="F61">
        <f>calculations!$B$1*C61/(1000*30)</f>
        <v>150.32256799999999</v>
      </c>
    </row>
    <row r="62" spans="1:6" ht="12.75">
      <c r="A62" s="24">
        <v>42278</v>
      </c>
      <c r="B62" s="1">
        <v>2145416</v>
      </c>
      <c r="C62" s="1">
        <v>13724525</v>
      </c>
      <c r="D62" s="22">
        <v>156.3198726</v>
      </c>
      <c r="E62" s="23">
        <v>1.0843030140000001</v>
      </c>
      <c r="F62">
        <f>calculations!$B$1*C62/(1000*30)</f>
        <v>150.969775</v>
      </c>
    </row>
    <row r="63" spans="1:6" ht="12.75">
      <c r="A63" s="24">
        <v>42309</v>
      </c>
      <c r="B63" s="1">
        <v>2047905</v>
      </c>
      <c r="C63" s="1">
        <v>13722810</v>
      </c>
      <c r="D63" s="22">
        <v>149.2336482</v>
      </c>
      <c r="E63" s="23">
        <v>1.0351498619999999</v>
      </c>
      <c r="F63">
        <f>calculations!$B$1*C63/(1000*30)</f>
        <v>150.95090999999999</v>
      </c>
    </row>
    <row r="64" spans="1:6" ht="12.75">
      <c r="A64" s="24">
        <v>42339</v>
      </c>
      <c r="B64" s="1">
        <v>2298059</v>
      </c>
      <c r="C64" s="1">
        <v>13719201</v>
      </c>
      <c r="D64" s="22">
        <v>167.50676659999999</v>
      </c>
      <c r="E64" s="23">
        <v>1.1619002039999999</v>
      </c>
      <c r="F64">
        <f>calculations!$B$1*C64/(1000*30)</f>
        <v>150.91121100000001</v>
      </c>
    </row>
    <row r="65" spans="1:8" ht="12.75">
      <c r="A65" s="24">
        <v>42370</v>
      </c>
      <c r="B65" s="1">
        <v>2045852.5</v>
      </c>
      <c r="C65" s="1">
        <v>13773375</v>
      </c>
      <c r="D65" s="22">
        <v>148.5367602</v>
      </c>
      <c r="E65" s="23">
        <v>1.0303159420000001</v>
      </c>
      <c r="F65">
        <f>calculations!$B$1*C65/(1000*30)</f>
        <v>151.507125</v>
      </c>
    </row>
    <row r="66" spans="1:8" ht="12.75">
      <c r="A66" s="24">
        <v>42401</v>
      </c>
      <c r="B66" s="1">
        <v>2039001</v>
      </c>
      <c r="C66" s="1">
        <v>13770182</v>
      </c>
      <c r="D66" s="22">
        <v>148.07364200000001</v>
      </c>
      <c r="E66" s="23">
        <v>1.027103552</v>
      </c>
      <c r="F66">
        <f>calculations!$B$1*C66/(1000*30)</f>
        <v>151.472002</v>
      </c>
    </row>
    <row r="67" spans="1:8" ht="12.75">
      <c r="A67" s="24">
        <v>42430</v>
      </c>
      <c r="B67" s="1">
        <v>2135147.5</v>
      </c>
      <c r="C67" s="1">
        <v>13771268</v>
      </c>
      <c r="D67" s="22">
        <v>155.0436387</v>
      </c>
      <c r="E67" s="23">
        <v>1.0754504970000001</v>
      </c>
      <c r="F67">
        <f>calculations!$B$1*C67/(1000*30)</f>
        <v>151.48394800000003</v>
      </c>
    </row>
    <row r="68" spans="1:8" ht="12.75">
      <c r="A68" s="24">
        <v>42461</v>
      </c>
      <c r="B68" s="1">
        <v>2169176</v>
      </c>
      <c r="C68" s="1">
        <v>13808063</v>
      </c>
      <c r="D68" s="22">
        <v>157.09487999999999</v>
      </c>
      <c r="E68" s="23">
        <v>1.0896788040000001</v>
      </c>
      <c r="F68">
        <f>calculations!$B$1*C68/(1000*30)</f>
        <v>151.88869299999999</v>
      </c>
    </row>
    <row r="69" spans="1:8" ht="12.75">
      <c r="A69" s="24">
        <v>42491</v>
      </c>
      <c r="B69" s="1">
        <v>2114606.5</v>
      </c>
      <c r="C69" s="1">
        <v>13808242</v>
      </c>
      <c r="D69" s="22">
        <v>153.1408922</v>
      </c>
      <c r="E69" s="23">
        <v>1.0622522160000001</v>
      </c>
      <c r="F69">
        <f>calculations!$B$1*C69/(1000*30)</f>
        <v>151.89066200000002</v>
      </c>
    </row>
    <row r="70" spans="1:8" ht="12.75">
      <c r="A70" s="24">
        <v>42522</v>
      </c>
      <c r="B70" s="1">
        <v>2182325.5</v>
      </c>
      <c r="C70" s="1">
        <v>13807733</v>
      </c>
      <c r="D70" s="22">
        <v>158.05096320000001</v>
      </c>
      <c r="E70" s="23">
        <v>1.0963106149999999</v>
      </c>
      <c r="F70">
        <f>calculations!$B$1*C70/(1000*30)</f>
        <v>151.88506300000003</v>
      </c>
    </row>
    <row r="71" spans="1:8" ht="12.75">
      <c r="A71" s="24">
        <v>42552</v>
      </c>
      <c r="B71" s="1">
        <v>2182841.5</v>
      </c>
      <c r="C71" s="1">
        <v>13855146</v>
      </c>
      <c r="D71" s="22">
        <v>157.54734740000001</v>
      </c>
      <c r="E71" s="23">
        <v>1.0928173160000001</v>
      </c>
      <c r="F71">
        <f>calculations!$B$1*C71/(1000*30)</f>
        <v>152.40660600000001</v>
      </c>
    </row>
    <row r="72" spans="1:8" ht="12.75">
      <c r="A72" s="24">
        <v>42583</v>
      </c>
      <c r="B72" s="1">
        <v>2150466</v>
      </c>
      <c r="C72" s="1">
        <v>13853281</v>
      </c>
      <c r="D72" s="22">
        <v>155.23152959999999</v>
      </c>
      <c r="E72" s="23">
        <v>1.076753791</v>
      </c>
      <c r="F72">
        <f>calculations!$B$1*C72/(1000*30)</f>
        <v>152.38609100000002</v>
      </c>
    </row>
    <row r="73" spans="1:8" ht="12.75">
      <c r="A73" s="24">
        <v>42614</v>
      </c>
      <c r="B73" s="1">
        <v>2184126</v>
      </c>
      <c r="C73" s="1">
        <v>13851548</v>
      </c>
      <c r="D73" s="22">
        <v>157.68100430000001</v>
      </c>
      <c r="E73" s="23">
        <v>1.0937444190000001</v>
      </c>
      <c r="F73">
        <f>calculations!$B$1*C73/(1000*30)</f>
        <v>152.367028</v>
      </c>
    </row>
    <row r="74" spans="1:8" ht="12.75">
      <c r="A74" s="24">
        <v>42644</v>
      </c>
      <c r="B74" s="1">
        <v>2129116.5</v>
      </c>
      <c r="C74" s="1">
        <v>13838678</v>
      </c>
      <c r="D74" s="22">
        <v>153.85259339999999</v>
      </c>
      <c r="E74" s="23">
        <v>1.0671888860000001</v>
      </c>
      <c r="F74">
        <f>calculations!$B$1*C74/(1000*30)</f>
        <v>152.225458</v>
      </c>
    </row>
    <row r="75" spans="1:8" ht="12.75">
      <c r="A75" s="24">
        <v>42675</v>
      </c>
      <c r="B75" s="1">
        <v>2192296</v>
      </c>
      <c r="C75" s="1">
        <v>13829892</v>
      </c>
      <c r="D75" s="22">
        <v>158.51866380000001</v>
      </c>
      <c r="E75" s="23">
        <v>1.0995547910000001</v>
      </c>
      <c r="F75">
        <f>calculations!$B$1*C75/(1000*30)</f>
        <v>152.12881200000001</v>
      </c>
    </row>
    <row r="76" spans="1:8" ht="12.75">
      <c r="A76" s="24">
        <v>42705</v>
      </c>
      <c r="B76" s="1">
        <v>2275433.2000000002</v>
      </c>
      <c r="C76" s="1">
        <v>13823488</v>
      </c>
      <c r="D76" s="22">
        <v>164.6062991</v>
      </c>
      <c r="E76" s="23">
        <v>1.141781293</v>
      </c>
      <c r="F76">
        <f>calculations!$B$1*C76/(1000*30)</f>
        <v>152.058368</v>
      </c>
    </row>
    <row r="77" spans="1:8" ht="12.75">
      <c r="A77" s="24">
        <v>42736</v>
      </c>
      <c r="B77" s="1">
        <v>2116092</v>
      </c>
      <c r="C77" s="1">
        <v>13940650</v>
      </c>
      <c r="D77" s="22">
        <v>151.7929221</v>
      </c>
      <c r="E77" s="23">
        <v>1.052902105</v>
      </c>
    </row>
    <row r="78" spans="1:8" ht="12.75">
      <c r="A78" s="24">
        <v>42767</v>
      </c>
      <c r="B78" s="1">
        <v>1989965</v>
      </c>
      <c r="C78" s="1">
        <v>13939594</v>
      </c>
      <c r="D78" s="22">
        <v>142.7563098</v>
      </c>
      <c r="E78" s="23">
        <v>0.99022020960000001</v>
      </c>
      <c r="H78" s="3"/>
    </row>
    <row r="79" spans="1:8" ht="12.75">
      <c r="A79" s="24">
        <v>42795</v>
      </c>
      <c r="B79" s="1">
        <v>2258517.5</v>
      </c>
      <c r="C79" s="1">
        <v>13938859</v>
      </c>
      <c r="D79" s="22">
        <v>162.03029960000001</v>
      </c>
      <c r="E79" s="23">
        <v>1.1239130340000001</v>
      </c>
      <c r="H79" s="3"/>
    </row>
    <row r="80" spans="1:8" ht="12.75">
      <c r="A80" s="24">
        <v>42826</v>
      </c>
      <c r="B80" s="1">
        <v>2043036.5</v>
      </c>
      <c r="C80" s="1">
        <v>13983791</v>
      </c>
      <c r="D80" s="22">
        <v>146.10033139999999</v>
      </c>
      <c r="E80" s="23">
        <v>1.013415806</v>
      </c>
    </row>
    <row r="81" spans="1:6" ht="12.75">
      <c r="A81" s="24">
        <v>42856</v>
      </c>
      <c r="B81" s="1">
        <v>2211557.5</v>
      </c>
      <c r="C81" s="1">
        <v>14001151</v>
      </c>
      <c r="D81" s="22">
        <v>157.9554067</v>
      </c>
      <c r="E81" s="23">
        <v>1.095647794</v>
      </c>
    </row>
    <row r="82" spans="1:6" ht="12.75">
      <c r="A82" s="24">
        <v>42887</v>
      </c>
      <c r="B82" s="1">
        <v>2221121</v>
      </c>
      <c r="C82" s="1">
        <v>14021858</v>
      </c>
      <c r="D82" s="22">
        <v>158.40418579999999</v>
      </c>
      <c r="E82" s="23">
        <v>1.098760722</v>
      </c>
      <c r="F82" s="19"/>
    </row>
    <row r="83" spans="1:6" ht="12.75">
      <c r="A83" s="24">
        <v>42917</v>
      </c>
      <c r="B83" s="1">
        <v>2212255</v>
      </c>
      <c r="C83" s="1">
        <v>14035796</v>
      </c>
      <c r="D83" s="22">
        <v>157.6152147</v>
      </c>
      <c r="E83" s="23">
        <v>1.0932880730000001</v>
      </c>
    </row>
    <row r="84" spans="1:6" ht="12.75">
      <c r="A84" s="24">
        <v>42948</v>
      </c>
      <c r="B84" s="1">
        <v>2164097</v>
      </c>
      <c r="C84" s="1">
        <v>14050778</v>
      </c>
      <c r="D84" s="22">
        <v>154.01972760000001</v>
      </c>
      <c r="E84" s="23">
        <v>1.0683482019999999</v>
      </c>
    </row>
    <row r="85" spans="1:6" ht="12.75">
      <c r="A85" s="24">
        <v>42979</v>
      </c>
      <c r="B85" s="1">
        <v>2135916.5</v>
      </c>
      <c r="C85" s="1">
        <v>14066431</v>
      </c>
      <c r="D85" s="22">
        <v>151.8449492</v>
      </c>
      <c r="E85" s="23">
        <v>1.0532629870000001</v>
      </c>
    </row>
    <row r="86" spans="1:6" ht="12.75">
      <c r="A86" s="24">
        <v>43009</v>
      </c>
      <c r="B86" s="1">
        <v>2171813.5</v>
      </c>
      <c r="C86" s="1">
        <v>14080068</v>
      </c>
      <c r="D86" s="22">
        <v>154.24737300000001</v>
      </c>
      <c r="E86" s="23">
        <v>1.0699272500000001</v>
      </c>
    </row>
    <row r="87" spans="1:6" ht="12.75">
      <c r="A87" s="34"/>
      <c r="B87" s="20"/>
      <c r="C87" s="20"/>
      <c r="D87" s="35"/>
      <c r="E87" s="36"/>
    </row>
    <row r="88" spans="1:6" ht="12.75">
      <c r="A88" s="34"/>
      <c r="B88" s="20"/>
      <c r="C88" s="20"/>
      <c r="D88" s="35"/>
      <c r="E88" s="36"/>
    </row>
    <row r="89" spans="1:6" ht="12.75">
      <c r="A89" s="34"/>
      <c r="B89" s="20"/>
      <c r="C89" s="20"/>
      <c r="D89" s="35"/>
      <c r="E89" s="36"/>
    </row>
    <row r="90" spans="1:6" ht="12.75">
      <c r="A90" s="34"/>
      <c r="B90" s="20"/>
      <c r="C90" s="20"/>
      <c r="D90" s="35"/>
      <c r="E90" s="36"/>
    </row>
    <row r="91" spans="1:6" ht="12.75">
      <c r="A91" s="34"/>
      <c r="B91" s="20"/>
      <c r="C91" s="20"/>
      <c r="D91" s="35"/>
      <c r="E91" s="36"/>
    </row>
    <row r="92" spans="1:6" ht="12.75">
      <c r="A92" s="34"/>
      <c r="B92" s="20"/>
      <c r="C92" s="20"/>
      <c r="D92" s="35"/>
      <c r="E92" s="36"/>
    </row>
    <row r="93" spans="1:6" ht="12.75">
      <c r="A93" s="34"/>
      <c r="B93" s="20"/>
      <c r="C93" s="20"/>
      <c r="D93" s="35"/>
      <c r="E93" s="36"/>
    </row>
    <row r="94" spans="1:6" ht="12.75">
      <c r="A94" s="34"/>
      <c r="B94" s="20"/>
      <c r="C94" s="20"/>
      <c r="D94" s="35"/>
      <c r="E94" s="36"/>
    </row>
    <row r="95" spans="1:6" ht="12.75">
      <c r="A95" s="34"/>
      <c r="B95" s="20"/>
      <c r="C95" s="20"/>
      <c r="D95" s="35"/>
      <c r="E95" s="36"/>
    </row>
    <row r="96" spans="1:6" ht="12.75">
      <c r="A96" s="34"/>
      <c r="B96" s="20"/>
      <c r="C96" s="20"/>
      <c r="D96" s="35"/>
      <c r="E96" s="36"/>
    </row>
    <row r="97" spans="1:5" ht="12.75">
      <c r="A97" s="34"/>
      <c r="B97" s="20"/>
      <c r="C97" s="20"/>
      <c r="D97" s="35"/>
      <c r="E97" s="36"/>
    </row>
    <row r="98" spans="1:5" ht="12.75">
      <c r="A98" s="34"/>
      <c r="B98" s="20"/>
      <c r="C98" s="20"/>
      <c r="D98" s="35"/>
      <c r="E98" s="36"/>
    </row>
    <row r="99" spans="1:5" ht="12.75">
      <c r="A99" s="34"/>
      <c r="B99" s="20"/>
      <c r="C99" s="20"/>
      <c r="D99" s="35"/>
      <c r="E99" s="36"/>
    </row>
    <row r="100" spans="1:5" ht="12.75">
      <c r="A100" s="34"/>
      <c r="B100" s="20"/>
      <c r="C100" s="20"/>
      <c r="D100" s="35"/>
      <c r="E100" s="36"/>
    </row>
    <row r="101" spans="1:5" ht="12.75">
      <c r="A101" s="34"/>
      <c r="B101" s="20"/>
      <c r="C101" s="20"/>
      <c r="D101" s="35"/>
      <c r="E101" s="36"/>
    </row>
    <row r="102" spans="1:5" ht="12.75">
      <c r="A102" s="34"/>
      <c r="B102" s="20"/>
      <c r="C102" s="20"/>
      <c r="D102" s="35"/>
      <c r="E102" s="36"/>
    </row>
    <row r="103" spans="1:5" ht="12.75">
      <c r="A103" s="34"/>
      <c r="B103" s="20"/>
      <c r="C103" s="20"/>
      <c r="D103" s="35"/>
      <c r="E103" s="36"/>
    </row>
    <row r="104" spans="1:5" ht="12.75">
      <c r="A104" s="34"/>
      <c r="B104" s="20"/>
      <c r="C104" s="20"/>
      <c r="D104" s="35"/>
      <c r="E104" s="36"/>
    </row>
    <row r="105" spans="1:5" ht="12.75">
      <c r="A105" s="34"/>
      <c r="B105" s="20"/>
      <c r="C105" s="20"/>
      <c r="D105" s="35"/>
      <c r="E105" s="36"/>
    </row>
    <row r="106" spans="1:5" ht="12.75">
      <c r="A106" s="34"/>
      <c r="B106" s="20"/>
      <c r="C106" s="20"/>
      <c r="D106" s="35"/>
      <c r="E106" s="36"/>
    </row>
    <row r="107" spans="1:5" ht="12.75">
      <c r="A107" s="34"/>
      <c r="B107" s="20"/>
      <c r="C107" s="20"/>
      <c r="D107" s="35"/>
      <c r="E107" s="36"/>
    </row>
    <row r="108" spans="1:5" ht="12.75">
      <c r="A108" s="34"/>
      <c r="B108" s="20"/>
      <c r="C108" s="20"/>
      <c r="D108" s="35"/>
      <c r="E108" s="36"/>
    </row>
    <row r="109" spans="1:5" ht="12.75">
      <c r="A109" s="34"/>
      <c r="B109" s="20"/>
      <c r="C109" s="20"/>
      <c r="D109" s="35"/>
      <c r="E109" s="36"/>
    </row>
    <row r="110" spans="1:5" ht="12.75">
      <c r="A110" s="34"/>
      <c r="B110" s="20"/>
      <c r="C110" s="20"/>
      <c r="D110" s="35"/>
      <c r="E110" s="36"/>
    </row>
    <row r="111" spans="1:5" ht="12.75">
      <c r="A111" s="34"/>
      <c r="B111" s="20"/>
      <c r="C111" s="20"/>
      <c r="D111" s="35"/>
      <c r="E111" s="36"/>
    </row>
    <row r="112" spans="1:5" ht="12.75">
      <c r="A112" s="34"/>
      <c r="B112" s="20"/>
      <c r="C112" s="20"/>
      <c r="D112" s="35"/>
      <c r="E112" s="36"/>
    </row>
    <row r="113" spans="1:5" ht="12.75">
      <c r="A113" s="34"/>
      <c r="B113" s="20"/>
      <c r="C113" s="20"/>
      <c r="D113" s="35"/>
      <c r="E113" s="36"/>
    </row>
    <row r="114" spans="1:5" ht="12.75">
      <c r="A114" s="34"/>
      <c r="B114" s="20"/>
      <c r="C114" s="20"/>
      <c r="D114" s="35"/>
      <c r="E114" s="36"/>
    </row>
    <row r="115" spans="1:5" ht="12.75">
      <c r="A115" s="34"/>
      <c r="B115" s="20"/>
      <c r="C115" s="20"/>
      <c r="D115" s="35"/>
      <c r="E115" s="36"/>
    </row>
    <row r="116" spans="1:5" ht="12.75">
      <c r="A116" s="34"/>
      <c r="B116" s="20"/>
      <c r="C116" s="20"/>
      <c r="D116" s="35"/>
      <c r="E116" s="36"/>
    </row>
    <row r="117" spans="1:5" ht="12.75">
      <c r="A117" s="34"/>
      <c r="B117" s="20"/>
      <c r="C117" s="20"/>
      <c r="D117" s="35"/>
      <c r="E117" s="36"/>
    </row>
    <row r="118" spans="1:5" ht="12.75">
      <c r="A118" s="34"/>
      <c r="B118" s="20"/>
      <c r="C118" s="20"/>
      <c r="D118" s="35"/>
      <c r="E118" s="36"/>
    </row>
    <row r="119" spans="1:5" ht="12.75">
      <c r="A119" s="34"/>
      <c r="B119" s="20"/>
      <c r="C119" s="20"/>
      <c r="D119" s="35"/>
      <c r="E119" s="36"/>
    </row>
    <row r="120" spans="1:5" ht="12.75">
      <c r="A120" s="34"/>
      <c r="B120" s="20"/>
      <c r="C120" s="20"/>
      <c r="D120" s="35"/>
      <c r="E120" s="36"/>
    </row>
    <row r="121" spans="1:5" ht="12.75">
      <c r="A121" s="34"/>
      <c r="B121" s="20"/>
      <c r="C121" s="20"/>
      <c r="D121" s="35"/>
      <c r="E121" s="36"/>
    </row>
    <row r="122" spans="1:5" ht="12.75">
      <c r="A122" s="34"/>
      <c r="B122" s="20"/>
      <c r="C122" s="20"/>
      <c r="D122" s="35"/>
      <c r="E122" s="36"/>
    </row>
    <row r="123" spans="1:5" ht="12.75">
      <c r="A123" s="34"/>
      <c r="B123" s="20"/>
      <c r="C123" s="20"/>
      <c r="D123" s="35"/>
      <c r="E123" s="36"/>
    </row>
    <row r="124" spans="1:5" ht="12.75">
      <c r="A124" s="34"/>
      <c r="B124" s="20"/>
      <c r="C124" s="20"/>
      <c r="D124" s="35"/>
      <c r="E124" s="36"/>
    </row>
    <row r="125" spans="1:5" ht="12.75">
      <c r="A125" s="34"/>
      <c r="B125" s="20"/>
      <c r="C125" s="20"/>
      <c r="D125" s="35"/>
      <c r="E125" s="36"/>
    </row>
    <row r="126" spans="1:5" ht="12.75">
      <c r="A126" s="34"/>
      <c r="B126" s="20"/>
      <c r="C126" s="20"/>
      <c r="D126" s="35"/>
      <c r="E126" s="36"/>
    </row>
    <row r="127" spans="1:5" ht="12.75">
      <c r="A127" s="34"/>
      <c r="B127" s="20"/>
      <c r="C127" s="20"/>
      <c r="D127" s="35"/>
      <c r="E127" s="36"/>
    </row>
    <row r="128" spans="1:5" ht="12.75">
      <c r="A128" s="34"/>
      <c r="B128" s="20"/>
      <c r="C128" s="20"/>
      <c r="D128" s="35"/>
      <c r="E128" s="36"/>
    </row>
    <row r="129" spans="1:5" ht="12.75">
      <c r="A129" s="34"/>
      <c r="B129" s="20"/>
      <c r="C129" s="20"/>
      <c r="D129" s="35"/>
      <c r="E129" s="36"/>
    </row>
    <row r="130" spans="1:5" ht="12.75">
      <c r="A130" s="34"/>
      <c r="B130" s="20"/>
      <c r="C130" s="20"/>
      <c r="D130" s="35"/>
      <c r="E130" s="36"/>
    </row>
    <row r="131" spans="1:5" ht="12.75">
      <c r="A131" s="34"/>
      <c r="B131" s="20"/>
      <c r="C131" s="20"/>
      <c r="D131" s="35"/>
      <c r="E131" s="36"/>
    </row>
    <row r="132" spans="1:5" ht="12.75">
      <c r="A132" s="34"/>
      <c r="B132" s="20"/>
      <c r="C132" s="20"/>
      <c r="D132" s="35"/>
      <c r="E132" s="36"/>
    </row>
    <row r="133" spans="1:5" ht="12.75">
      <c r="A133" s="34"/>
      <c r="B133" s="20"/>
      <c r="C133" s="20"/>
      <c r="D133" s="35"/>
      <c r="E133" s="36"/>
    </row>
    <row r="134" spans="1:5" ht="12.75">
      <c r="A134" s="34"/>
      <c r="B134" s="20"/>
      <c r="C134" s="20"/>
      <c r="D134" s="35"/>
      <c r="E134" s="36"/>
    </row>
    <row r="135" spans="1:5" ht="12.75">
      <c r="A135" s="34"/>
      <c r="B135" s="20"/>
      <c r="C135" s="20"/>
      <c r="D135" s="35"/>
      <c r="E135" s="36"/>
    </row>
    <row r="136" spans="1:5" ht="12.75">
      <c r="A136" s="34"/>
      <c r="B136" s="20"/>
      <c r="C136" s="20"/>
      <c r="D136" s="35"/>
      <c r="E136" s="36"/>
    </row>
    <row r="137" spans="1:5" ht="12.75">
      <c r="A137" s="34"/>
      <c r="B137" s="20"/>
      <c r="C137" s="20"/>
      <c r="D137" s="35"/>
      <c r="E137" s="36"/>
    </row>
    <row r="138" spans="1:5" ht="12.75">
      <c r="A138" s="34"/>
      <c r="B138" s="20"/>
      <c r="C138" s="20"/>
      <c r="D138" s="35"/>
      <c r="E138" s="36"/>
    </row>
    <row r="139" spans="1:5" ht="12.75">
      <c r="A139" s="34"/>
      <c r="B139" s="20"/>
      <c r="C139" s="20"/>
      <c r="D139" s="35"/>
      <c r="E139" s="36"/>
    </row>
    <row r="140" spans="1:5" ht="12.75">
      <c r="A140" s="34"/>
      <c r="B140" s="20"/>
      <c r="C140" s="20"/>
      <c r="D140" s="35"/>
      <c r="E140" s="36"/>
    </row>
    <row r="141" spans="1:5" ht="12.75">
      <c r="A141" s="34"/>
      <c r="B141" s="20"/>
      <c r="C141" s="20"/>
      <c r="D141" s="35"/>
      <c r="E141" s="36"/>
    </row>
    <row r="142" spans="1:5" ht="12.75">
      <c r="A142" s="34"/>
      <c r="B142" s="20"/>
      <c r="C142" s="20"/>
      <c r="D142" s="35"/>
      <c r="E142" s="36"/>
    </row>
    <row r="143" spans="1:5" ht="12.75">
      <c r="A143" s="34"/>
      <c r="B143" s="20"/>
      <c r="C143" s="20"/>
      <c r="D143" s="35"/>
      <c r="E143" s="36"/>
    </row>
    <row r="144" spans="1:5" ht="12.75">
      <c r="A144" s="34"/>
      <c r="B144" s="20"/>
      <c r="C144" s="20"/>
      <c r="D144" s="35"/>
      <c r="E144" s="36"/>
    </row>
    <row r="145" spans="1:5" ht="12.75">
      <c r="A145" s="34"/>
      <c r="B145" s="20"/>
      <c r="C145" s="20"/>
      <c r="D145" s="35"/>
      <c r="E145" s="36"/>
    </row>
    <row r="146" spans="1:5" ht="12.75">
      <c r="A146" s="34"/>
      <c r="B146" s="20"/>
      <c r="C146" s="20"/>
      <c r="D146" s="35"/>
      <c r="E146" s="36"/>
    </row>
    <row r="147" spans="1:5" ht="12.75">
      <c r="A147" s="34"/>
      <c r="B147" s="20"/>
      <c r="C147" s="20"/>
      <c r="D147" s="35"/>
      <c r="E147" s="36"/>
    </row>
    <row r="148" spans="1:5" ht="12.75">
      <c r="A148" s="34"/>
      <c r="B148" s="20"/>
      <c r="C148" s="20"/>
      <c r="D148" s="35"/>
      <c r="E148" s="36"/>
    </row>
    <row r="149" spans="1:5" ht="12.75">
      <c r="A149" s="34"/>
      <c r="B149" s="20"/>
      <c r="C149" s="20"/>
      <c r="D149" s="35"/>
      <c r="E149" s="36"/>
    </row>
    <row r="150" spans="1:5" ht="12.75">
      <c r="A150" s="34"/>
      <c r="B150" s="20"/>
      <c r="C150" s="20"/>
      <c r="D150" s="35"/>
      <c r="E150" s="36"/>
    </row>
    <row r="151" spans="1:5" ht="12.75">
      <c r="A151" s="34"/>
      <c r="B151" s="20"/>
      <c r="C151" s="20"/>
      <c r="D151" s="35"/>
      <c r="E151" s="36"/>
    </row>
    <row r="152" spans="1:5" ht="12.75">
      <c r="A152" s="34"/>
      <c r="B152" s="20"/>
      <c r="C152" s="20"/>
      <c r="D152" s="35"/>
      <c r="E152" s="36"/>
    </row>
    <row r="153" spans="1:5" ht="12.75">
      <c r="A153" s="34"/>
      <c r="B153" s="20"/>
      <c r="C153" s="20"/>
      <c r="D153" s="35"/>
      <c r="E153" s="36"/>
    </row>
    <row r="154" spans="1:5" ht="12.75">
      <c r="A154" s="34"/>
      <c r="B154" s="20"/>
      <c r="C154" s="20"/>
      <c r="D154" s="35"/>
      <c r="E154" s="36"/>
    </row>
    <row r="155" spans="1:5" ht="12.75">
      <c r="A155" s="34"/>
      <c r="B155" s="20"/>
      <c r="C155" s="20"/>
      <c r="D155" s="35"/>
      <c r="E155" s="36"/>
    </row>
    <row r="156" spans="1:5" ht="12.75">
      <c r="A156" s="34"/>
      <c r="B156" s="20"/>
      <c r="C156" s="20"/>
      <c r="D156" s="35"/>
      <c r="E156" s="36"/>
    </row>
    <row r="157" spans="1:5" ht="12.75">
      <c r="A157" s="34"/>
      <c r="B157" s="20"/>
      <c r="C157" s="20"/>
      <c r="D157" s="35"/>
      <c r="E157" s="36"/>
    </row>
    <row r="158" spans="1:5" ht="12.75">
      <c r="A158" s="34"/>
      <c r="B158" s="20"/>
      <c r="C158" s="20"/>
      <c r="D158" s="35"/>
      <c r="E158" s="36"/>
    </row>
    <row r="159" spans="1:5" ht="12.75">
      <c r="A159" s="34"/>
      <c r="B159" s="20"/>
      <c r="C159" s="20"/>
      <c r="D159" s="35"/>
      <c r="E159" s="36"/>
    </row>
    <row r="160" spans="1:5" ht="12.75">
      <c r="A160" s="34"/>
      <c r="B160" s="20"/>
      <c r="C160" s="20"/>
      <c r="D160" s="35"/>
      <c r="E160" s="36"/>
    </row>
    <row r="161" spans="1:5" ht="12.75">
      <c r="A161" s="34"/>
      <c r="B161" s="20"/>
      <c r="C161" s="20"/>
      <c r="D161" s="35"/>
      <c r="E161" s="36"/>
    </row>
    <row r="162" spans="1:5" ht="12.75">
      <c r="A162" s="34"/>
      <c r="B162" s="20"/>
      <c r="C162" s="20"/>
      <c r="D162" s="35"/>
      <c r="E162" s="36"/>
    </row>
    <row r="163" spans="1:5" ht="12.75">
      <c r="A163" s="34"/>
      <c r="B163" s="20"/>
      <c r="C163" s="20"/>
      <c r="D163" s="35"/>
      <c r="E163" s="36"/>
    </row>
    <row r="164" spans="1:5" ht="12.75">
      <c r="A164" s="34"/>
      <c r="B164" s="20"/>
      <c r="C164" s="20"/>
      <c r="D164" s="35"/>
      <c r="E164" s="36"/>
    </row>
    <row r="165" spans="1:5" ht="12.75">
      <c r="A165" s="34"/>
      <c r="B165" s="20"/>
      <c r="C165" s="20"/>
      <c r="D165" s="35"/>
      <c r="E165" s="36"/>
    </row>
    <row r="166" spans="1:5" ht="12.75">
      <c r="A166" s="34"/>
      <c r="B166" s="20"/>
      <c r="C166" s="20"/>
      <c r="D166" s="35"/>
      <c r="E166" s="36"/>
    </row>
    <row r="167" spans="1:5" ht="12.75">
      <c r="A167" s="34"/>
      <c r="B167" s="20"/>
      <c r="C167" s="20"/>
      <c r="D167" s="35"/>
      <c r="E167" s="36"/>
    </row>
    <row r="168" spans="1:5" ht="12.75">
      <c r="A168" s="34"/>
      <c r="B168" s="20"/>
      <c r="C168" s="20"/>
      <c r="D168" s="35"/>
      <c r="E168" s="36"/>
    </row>
    <row r="169" spans="1:5" ht="12.75">
      <c r="A169" s="34"/>
      <c r="B169" s="20"/>
      <c r="C169" s="20"/>
      <c r="D169" s="35"/>
      <c r="E169" s="36"/>
    </row>
    <row r="170" spans="1:5" ht="12.75">
      <c r="A170" s="34"/>
      <c r="B170" s="20"/>
      <c r="C170" s="20"/>
      <c r="D170" s="35"/>
      <c r="E170" s="36"/>
    </row>
    <row r="171" spans="1:5" ht="12.75">
      <c r="A171" s="34"/>
      <c r="B171" s="20"/>
      <c r="C171" s="20"/>
      <c r="D171" s="35"/>
      <c r="E171" s="36"/>
    </row>
    <row r="172" spans="1:5" ht="12.75">
      <c r="A172" s="34"/>
      <c r="B172" s="20"/>
      <c r="C172" s="20"/>
      <c r="D172" s="35"/>
      <c r="E172" s="36"/>
    </row>
    <row r="173" spans="1:5" ht="12.75">
      <c r="A173" s="34"/>
      <c r="B173" s="20"/>
      <c r="C173" s="20"/>
      <c r="D173" s="35"/>
      <c r="E173" s="36"/>
    </row>
    <row r="174" spans="1:5" ht="12.75">
      <c r="A174" s="34"/>
      <c r="B174" s="20"/>
      <c r="C174" s="20"/>
      <c r="D174" s="35"/>
      <c r="E174" s="36"/>
    </row>
    <row r="175" spans="1:5" ht="12.75">
      <c r="A175" s="34"/>
      <c r="B175" s="20"/>
      <c r="C175" s="20"/>
      <c r="D175" s="35"/>
      <c r="E175" s="36"/>
    </row>
    <row r="176" spans="1:5" ht="12.75">
      <c r="A176" s="34"/>
      <c r="B176" s="20"/>
      <c r="C176" s="20"/>
      <c r="D176" s="35"/>
      <c r="E176" s="36"/>
    </row>
    <row r="177" spans="1:5" ht="12.75">
      <c r="A177" s="34"/>
      <c r="B177" s="20"/>
      <c r="C177" s="20"/>
      <c r="D177" s="35"/>
      <c r="E177" s="36"/>
    </row>
    <row r="178" spans="1:5" ht="12.75">
      <c r="A178" s="34"/>
      <c r="B178" s="20"/>
      <c r="C178" s="20"/>
      <c r="D178" s="35"/>
      <c r="E178" s="36"/>
    </row>
    <row r="179" spans="1:5" ht="12.75">
      <c r="A179" s="34"/>
      <c r="B179" s="20"/>
      <c r="C179" s="20"/>
      <c r="D179" s="35"/>
      <c r="E179" s="36"/>
    </row>
    <row r="180" spans="1:5" ht="12.75">
      <c r="A180" s="34"/>
      <c r="B180" s="20"/>
      <c r="C180" s="20"/>
      <c r="D180" s="35"/>
      <c r="E180" s="36"/>
    </row>
    <row r="181" spans="1:5" ht="12.75">
      <c r="A181" s="34"/>
      <c r="B181" s="20"/>
      <c r="C181" s="20"/>
      <c r="D181" s="35"/>
      <c r="E181" s="36"/>
    </row>
    <row r="182" spans="1:5" ht="12.75">
      <c r="A182" s="34"/>
      <c r="B182" s="20"/>
      <c r="C182" s="20"/>
      <c r="D182" s="35"/>
      <c r="E182" s="36"/>
    </row>
    <row r="183" spans="1:5" ht="12.75">
      <c r="A183" s="34"/>
      <c r="B183" s="20"/>
      <c r="C183" s="20"/>
      <c r="D183" s="35"/>
      <c r="E183" s="36"/>
    </row>
    <row r="184" spans="1:5" ht="12.75">
      <c r="A184" s="34"/>
      <c r="B184" s="20"/>
      <c r="C184" s="20"/>
      <c r="D184" s="35"/>
      <c r="E184" s="36"/>
    </row>
    <row r="185" spans="1:5" ht="12.75">
      <c r="A185" s="34"/>
      <c r="B185" s="20"/>
      <c r="C185" s="20"/>
      <c r="D185" s="35"/>
      <c r="E185" s="36"/>
    </row>
    <row r="186" spans="1:5" ht="12.75">
      <c r="A186" s="34"/>
      <c r="B186" s="20"/>
      <c r="C186" s="20"/>
      <c r="D186" s="35"/>
      <c r="E186" s="36"/>
    </row>
    <row r="187" spans="1:5" ht="12.75">
      <c r="A187" s="34"/>
      <c r="B187" s="20"/>
      <c r="C187" s="20"/>
      <c r="D187" s="35"/>
      <c r="E187" s="36"/>
    </row>
    <row r="188" spans="1:5" ht="12.75">
      <c r="A188" s="34"/>
      <c r="B188" s="20"/>
      <c r="C188" s="20"/>
      <c r="D188" s="35"/>
      <c r="E188" s="36"/>
    </row>
    <row r="189" spans="1:5" ht="12.75">
      <c r="A189" s="34"/>
      <c r="B189" s="20"/>
      <c r="C189" s="20"/>
      <c r="D189" s="35"/>
      <c r="E189" s="36"/>
    </row>
    <row r="190" spans="1:5" ht="12.75">
      <c r="A190" s="34"/>
      <c r="B190" s="20"/>
      <c r="C190" s="20"/>
      <c r="D190" s="35"/>
      <c r="E190" s="36"/>
    </row>
    <row r="191" spans="1:5" ht="12.75">
      <c r="A191" s="34"/>
      <c r="B191" s="20"/>
      <c r="C191" s="20"/>
      <c r="D191" s="35"/>
      <c r="E191" s="36"/>
    </row>
    <row r="192" spans="1:5" ht="12.75">
      <c r="A192" s="34"/>
      <c r="B192" s="20"/>
      <c r="C192" s="20"/>
      <c r="D192" s="35"/>
      <c r="E192" s="36"/>
    </row>
    <row r="193" spans="1:5" ht="12.75">
      <c r="A193" s="34"/>
      <c r="B193" s="20"/>
      <c r="C193" s="20"/>
      <c r="D193" s="35"/>
      <c r="E193" s="36"/>
    </row>
    <row r="194" spans="1:5" ht="12.75">
      <c r="A194" s="34"/>
      <c r="B194" s="20"/>
      <c r="C194" s="20"/>
      <c r="D194" s="35"/>
      <c r="E194" s="36"/>
    </row>
    <row r="195" spans="1:5" ht="12.75">
      <c r="A195" s="34"/>
      <c r="B195" s="20"/>
      <c r="C195" s="20"/>
      <c r="D195" s="35"/>
      <c r="E195" s="36"/>
    </row>
    <row r="196" spans="1:5" ht="12.75">
      <c r="A196" s="34"/>
      <c r="B196" s="20"/>
      <c r="C196" s="20"/>
      <c r="D196" s="35"/>
      <c r="E196" s="36"/>
    </row>
    <row r="197" spans="1:5" ht="12.75">
      <c r="A197" s="34"/>
      <c r="B197" s="20"/>
      <c r="C197" s="20"/>
      <c r="D197" s="35"/>
      <c r="E197" s="36"/>
    </row>
    <row r="198" spans="1:5" ht="12.75">
      <c r="A198" s="34"/>
      <c r="B198" s="20"/>
      <c r="C198" s="20"/>
      <c r="D198" s="35"/>
      <c r="E198" s="36"/>
    </row>
    <row r="199" spans="1:5" ht="12.75">
      <c r="A199" s="34"/>
      <c r="B199" s="20"/>
      <c r="C199" s="20"/>
      <c r="D199" s="35"/>
      <c r="E199" s="36"/>
    </row>
    <row r="200" spans="1:5" ht="12.75">
      <c r="A200" s="34"/>
      <c r="B200" s="20"/>
      <c r="C200" s="20"/>
      <c r="D200" s="35"/>
      <c r="E200" s="36"/>
    </row>
    <row r="201" spans="1:5" ht="12.75">
      <c r="A201" s="34"/>
      <c r="B201" s="20"/>
      <c r="C201" s="20"/>
      <c r="D201" s="35"/>
      <c r="E201" s="36"/>
    </row>
    <row r="202" spans="1:5" ht="12.75">
      <c r="A202" s="34"/>
      <c r="B202" s="20"/>
      <c r="C202" s="20"/>
      <c r="D202" s="35"/>
      <c r="E202" s="36"/>
    </row>
    <row r="203" spans="1:5" ht="12.75">
      <c r="A203" s="34"/>
      <c r="B203" s="20"/>
      <c r="C203" s="20"/>
      <c r="D203" s="35"/>
      <c r="E203" s="36"/>
    </row>
    <row r="204" spans="1:5" ht="12.75">
      <c r="A204" s="34"/>
      <c r="B204" s="20"/>
      <c r="C204" s="20"/>
      <c r="D204" s="35"/>
      <c r="E204" s="36"/>
    </row>
    <row r="205" spans="1:5" ht="12.75">
      <c r="A205" s="34"/>
      <c r="B205" s="20"/>
      <c r="C205" s="20"/>
      <c r="D205" s="35"/>
      <c r="E205" s="36"/>
    </row>
    <row r="206" spans="1:5" ht="12.75">
      <c r="A206" s="34"/>
      <c r="B206" s="20"/>
      <c r="C206" s="20"/>
      <c r="D206" s="35"/>
      <c r="E206" s="36"/>
    </row>
    <row r="207" spans="1:5" ht="12.75">
      <c r="A207" s="34"/>
      <c r="B207" s="20"/>
      <c r="C207" s="20"/>
      <c r="D207" s="35"/>
      <c r="E207" s="36"/>
    </row>
    <row r="208" spans="1:5" ht="12.75">
      <c r="A208" s="34"/>
      <c r="B208" s="20"/>
      <c r="C208" s="20"/>
      <c r="D208" s="35"/>
      <c r="E208" s="36"/>
    </row>
    <row r="209" spans="1:5" ht="12.75">
      <c r="A209" s="34"/>
      <c r="B209" s="20"/>
      <c r="C209" s="20"/>
      <c r="D209" s="35"/>
      <c r="E209" s="36"/>
    </row>
    <row r="210" spans="1:5" ht="12.75">
      <c r="A210" s="34"/>
      <c r="B210" s="20"/>
      <c r="C210" s="20"/>
      <c r="D210" s="35"/>
      <c r="E210" s="36"/>
    </row>
    <row r="211" spans="1:5" ht="12.75">
      <c r="A211" s="34"/>
      <c r="B211" s="20"/>
      <c r="C211" s="20"/>
      <c r="D211" s="35"/>
      <c r="E211" s="36"/>
    </row>
    <row r="212" spans="1:5" ht="12.75">
      <c r="A212" s="34"/>
      <c r="B212" s="20"/>
      <c r="C212" s="20"/>
      <c r="D212" s="35"/>
      <c r="E212" s="36"/>
    </row>
    <row r="213" spans="1:5" ht="12.75">
      <c r="A213" s="34"/>
      <c r="B213" s="20"/>
      <c r="C213" s="20"/>
      <c r="D213" s="35"/>
      <c r="E213" s="36"/>
    </row>
    <row r="214" spans="1:5" ht="12.75">
      <c r="A214" s="34"/>
      <c r="B214" s="20"/>
      <c r="C214" s="20"/>
      <c r="D214" s="35"/>
      <c r="E214" s="36"/>
    </row>
    <row r="215" spans="1:5" ht="12.75">
      <c r="A215" s="34"/>
      <c r="B215" s="20"/>
      <c r="C215" s="20"/>
      <c r="D215" s="35"/>
      <c r="E215" s="36"/>
    </row>
    <row r="216" spans="1:5" ht="12.75">
      <c r="A216" s="34"/>
      <c r="B216" s="20"/>
      <c r="C216" s="20"/>
      <c r="D216" s="35"/>
      <c r="E216" s="36"/>
    </row>
    <row r="217" spans="1:5" ht="12.75">
      <c r="A217" s="34"/>
      <c r="B217" s="20"/>
      <c r="C217" s="20"/>
      <c r="D217" s="35"/>
      <c r="E217" s="36"/>
    </row>
    <row r="218" spans="1:5" ht="12.75">
      <c r="A218" s="34"/>
      <c r="B218" s="20"/>
      <c r="C218" s="20"/>
      <c r="D218" s="35"/>
      <c r="E218" s="36"/>
    </row>
    <row r="219" spans="1:5" ht="12.75">
      <c r="A219" s="34"/>
      <c r="B219" s="20"/>
      <c r="C219" s="20"/>
      <c r="D219" s="35"/>
      <c r="E219" s="36"/>
    </row>
    <row r="220" spans="1:5" ht="12.75">
      <c r="A220" s="34"/>
      <c r="B220" s="20"/>
      <c r="C220" s="20"/>
      <c r="D220" s="35"/>
      <c r="E220" s="36"/>
    </row>
    <row r="221" spans="1:5" ht="12.75">
      <c r="A221" s="34"/>
      <c r="B221" s="20"/>
      <c r="C221" s="20"/>
      <c r="D221" s="35"/>
      <c r="E221" s="36"/>
    </row>
    <row r="222" spans="1:5" ht="12.75">
      <c r="A222" s="34"/>
      <c r="B222" s="20"/>
      <c r="C222" s="20"/>
      <c r="D222" s="35"/>
      <c r="E222" s="36"/>
    </row>
    <row r="223" spans="1:5" ht="12.75">
      <c r="A223" s="34"/>
      <c r="B223" s="20"/>
      <c r="C223" s="20"/>
      <c r="D223" s="35"/>
      <c r="E223" s="36"/>
    </row>
    <row r="224" spans="1:5" ht="12.75">
      <c r="A224" s="34"/>
      <c r="B224" s="20"/>
      <c r="C224" s="20"/>
      <c r="D224" s="35"/>
      <c r="E224" s="36"/>
    </row>
    <row r="225" spans="1:5" ht="12.75">
      <c r="A225" s="34"/>
      <c r="B225" s="20"/>
      <c r="C225" s="20"/>
      <c r="D225" s="35"/>
      <c r="E225" s="36"/>
    </row>
    <row r="226" spans="1:5" ht="12.75">
      <c r="A226" s="34"/>
      <c r="B226" s="20"/>
      <c r="C226" s="20"/>
      <c r="D226" s="35"/>
      <c r="E226" s="36"/>
    </row>
    <row r="227" spans="1:5" ht="12.75">
      <c r="A227" s="34"/>
      <c r="B227" s="20"/>
      <c r="C227" s="20"/>
      <c r="D227" s="35"/>
      <c r="E227" s="36"/>
    </row>
    <row r="228" spans="1:5" ht="12.75">
      <c r="A228" s="34"/>
      <c r="B228" s="20"/>
      <c r="C228" s="20"/>
      <c r="D228" s="35"/>
      <c r="E228" s="36"/>
    </row>
    <row r="229" spans="1:5" ht="12.75">
      <c r="A229" s="34"/>
      <c r="B229" s="20"/>
      <c r="C229" s="20"/>
      <c r="D229" s="35"/>
      <c r="E229" s="36"/>
    </row>
    <row r="230" spans="1:5" ht="12.75">
      <c r="A230" s="34"/>
      <c r="B230" s="20"/>
      <c r="C230" s="20"/>
      <c r="D230" s="35"/>
      <c r="E230" s="36"/>
    </row>
    <row r="231" spans="1:5" ht="12.75">
      <c r="A231" s="34"/>
      <c r="B231" s="20"/>
      <c r="C231" s="20"/>
      <c r="D231" s="35"/>
      <c r="E231" s="36"/>
    </row>
    <row r="232" spans="1:5" ht="12.75">
      <c r="A232" s="34"/>
      <c r="B232" s="20"/>
      <c r="C232" s="20"/>
      <c r="D232" s="35"/>
      <c r="E232" s="36"/>
    </row>
    <row r="233" spans="1:5" ht="12.75">
      <c r="A233" s="34"/>
      <c r="B233" s="20"/>
      <c r="C233" s="20"/>
      <c r="D233" s="35"/>
      <c r="E233" s="36"/>
    </row>
    <row r="234" spans="1:5" ht="12.75">
      <c r="A234" s="34"/>
      <c r="B234" s="20"/>
      <c r="C234" s="20"/>
      <c r="D234" s="35"/>
      <c r="E234" s="36"/>
    </row>
    <row r="235" spans="1:5" ht="12.75">
      <c r="A235" s="34"/>
      <c r="B235" s="20"/>
      <c r="C235" s="20"/>
      <c r="D235" s="35"/>
      <c r="E235" s="36"/>
    </row>
    <row r="236" spans="1:5" ht="12.75">
      <c r="A236" s="34"/>
      <c r="B236" s="20"/>
      <c r="C236" s="20"/>
      <c r="D236" s="35"/>
      <c r="E236" s="36"/>
    </row>
    <row r="237" spans="1:5" ht="12.75">
      <c r="A237" s="34"/>
      <c r="B237" s="20"/>
      <c r="C237" s="20"/>
      <c r="D237" s="35"/>
      <c r="E237" s="36"/>
    </row>
    <row r="238" spans="1:5" ht="12.75">
      <c r="A238" s="34"/>
      <c r="B238" s="20"/>
      <c r="C238" s="20"/>
      <c r="D238" s="35"/>
      <c r="E238" s="36"/>
    </row>
    <row r="239" spans="1:5" ht="12.75">
      <c r="A239" s="34"/>
      <c r="B239" s="20"/>
      <c r="C239" s="20"/>
      <c r="D239" s="35"/>
      <c r="E239" s="36"/>
    </row>
    <row r="240" spans="1:5" ht="12.75">
      <c r="A240" s="34"/>
      <c r="B240" s="20"/>
      <c r="C240" s="20"/>
      <c r="D240" s="35"/>
      <c r="E240" s="36"/>
    </row>
    <row r="241" spans="1:5" ht="12.75">
      <c r="A241" s="34"/>
      <c r="B241" s="20"/>
      <c r="C241" s="20"/>
      <c r="D241" s="35"/>
      <c r="E241" s="36"/>
    </row>
    <row r="242" spans="1:5" ht="12.75">
      <c r="A242" s="34"/>
      <c r="B242" s="20"/>
      <c r="C242" s="20"/>
      <c r="D242" s="35"/>
      <c r="E242" s="36"/>
    </row>
    <row r="243" spans="1:5" ht="12.75">
      <c r="A243" s="34"/>
      <c r="B243" s="20"/>
      <c r="C243" s="20"/>
      <c r="D243" s="35"/>
      <c r="E243" s="36"/>
    </row>
    <row r="244" spans="1:5" ht="12.75">
      <c r="A244" s="34"/>
      <c r="B244" s="20"/>
      <c r="C244" s="20"/>
      <c r="D244" s="35"/>
      <c r="E244" s="36"/>
    </row>
    <row r="245" spans="1:5" ht="12.75">
      <c r="A245" s="34"/>
      <c r="B245" s="20"/>
      <c r="C245" s="20"/>
      <c r="D245" s="35"/>
      <c r="E245" s="36"/>
    </row>
    <row r="246" spans="1:5" ht="12.75">
      <c r="A246" s="34"/>
      <c r="B246" s="20"/>
      <c r="C246" s="20"/>
      <c r="D246" s="35"/>
      <c r="E246" s="36"/>
    </row>
    <row r="247" spans="1:5" ht="12.75">
      <c r="A247" s="34"/>
      <c r="B247" s="20"/>
      <c r="C247" s="20"/>
      <c r="D247" s="35"/>
      <c r="E247" s="36"/>
    </row>
    <row r="248" spans="1:5" ht="12.75">
      <c r="A248" s="34"/>
      <c r="B248" s="20"/>
      <c r="C248" s="20"/>
      <c r="D248" s="35"/>
      <c r="E248" s="36"/>
    </row>
    <row r="249" spans="1:5" ht="12.75">
      <c r="A249" s="34"/>
      <c r="B249" s="20"/>
      <c r="C249" s="20"/>
      <c r="D249" s="35"/>
      <c r="E249" s="36"/>
    </row>
    <row r="250" spans="1:5" ht="12.75">
      <c r="A250" s="34"/>
      <c r="B250" s="20"/>
      <c r="C250" s="20"/>
      <c r="D250" s="35"/>
      <c r="E250" s="36"/>
    </row>
    <row r="251" spans="1:5" ht="12.75">
      <c r="A251" s="34"/>
      <c r="B251" s="20"/>
      <c r="C251" s="20"/>
      <c r="D251" s="35"/>
      <c r="E251" s="36"/>
    </row>
    <row r="252" spans="1:5" ht="12.75">
      <c r="A252" s="34"/>
      <c r="B252" s="20"/>
      <c r="C252" s="20"/>
      <c r="D252" s="35"/>
      <c r="E252" s="36"/>
    </row>
    <row r="253" spans="1:5" ht="12.75">
      <c r="A253" s="34"/>
      <c r="B253" s="20"/>
      <c r="C253" s="20"/>
      <c r="D253" s="35"/>
      <c r="E253" s="36"/>
    </row>
    <row r="254" spans="1:5" ht="12.75">
      <c r="A254" s="34"/>
      <c r="B254" s="20"/>
      <c r="C254" s="20"/>
      <c r="D254" s="35"/>
      <c r="E254" s="36"/>
    </row>
    <row r="255" spans="1:5" ht="12.75">
      <c r="A255" s="34"/>
      <c r="B255" s="20"/>
      <c r="C255" s="20"/>
      <c r="D255" s="35"/>
      <c r="E255" s="36"/>
    </row>
    <row r="256" spans="1:5" ht="12.75">
      <c r="A256" s="34"/>
      <c r="B256" s="20"/>
      <c r="C256" s="20"/>
      <c r="D256" s="35"/>
      <c r="E256" s="36"/>
    </row>
    <row r="257" spans="1:5" ht="12.75">
      <c r="A257" s="34"/>
      <c r="B257" s="20"/>
      <c r="C257" s="20"/>
      <c r="D257" s="35"/>
      <c r="E257" s="36"/>
    </row>
    <row r="258" spans="1:5" ht="12.75">
      <c r="A258" s="34"/>
      <c r="B258" s="20"/>
      <c r="C258" s="20"/>
      <c r="D258" s="35"/>
      <c r="E258" s="36"/>
    </row>
    <row r="259" spans="1:5" ht="12.75">
      <c r="A259" s="34"/>
      <c r="B259" s="20"/>
      <c r="C259" s="20"/>
      <c r="D259" s="35"/>
      <c r="E259" s="36"/>
    </row>
    <row r="260" spans="1:5" ht="12.75">
      <c r="A260" s="34"/>
      <c r="B260" s="20"/>
      <c r="C260" s="20"/>
      <c r="D260" s="35"/>
      <c r="E260" s="36"/>
    </row>
    <row r="261" spans="1:5" ht="12.75">
      <c r="A261" s="34"/>
      <c r="B261" s="20"/>
      <c r="C261" s="20"/>
      <c r="D261" s="35"/>
      <c r="E261" s="36"/>
    </row>
    <row r="262" spans="1:5" ht="12.75">
      <c r="A262" s="34"/>
      <c r="B262" s="20"/>
      <c r="C262" s="20"/>
      <c r="D262" s="35"/>
      <c r="E262" s="36"/>
    </row>
    <row r="263" spans="1:5" ht="12.75">
      <c r="A263" s="34"/>
      <c r="B263" s="20"/>
      <c r="C263" s="20"/>
      <c r="D263" s="35"/>
      <c r="E263" s="36"/>
    </row>
    <row r="264" spans="1:5" ht="12.75">
      <c r="A264" s="34"/>
      <c r="B264" s="20"/>
      <c r="C264" s="20"/>
      <c r="D264" s="35"/>
      <c r="E264" s="36"/>
    </row>
    <row r="265" spans="1:5" ht="12.75">
      <c r="A265" s="34"/>
      <c r="B265" s="20"/>
      <c r="C265" s="20"/>
      <c r="D265" s="35"/>
      <c r="E265" s="36"/>
    </row>
    <row r="266" spans="1:5" ht="12.75">
      <c r="A266" s="34"/>
      <c r="B266" s="20"/>
      <c r="C266" s="20"/>
      <c r="D266" s="35"/>
      <c r="E266" s="36"/>
    </row>
    <row r="267" spans="1:5" ht="12.75">
      <c r="A267" s="34"/>
      <c r="B267" s="20"/>
      <c r="C267" s="20"/>
      <c r="D267" s="35"/>
      <c r="E267" s="36"/>
    </row>
    <row r="268" spans="1:5" ht="12.75">
      <c r="A268" s="34"/>
      <c r="B268" s="20"/>
      <c r="C268" s="20"/>
      <c r="D268" s="35"/>
      <c r="E268" s="36"/>
    </row>
    <row r="269" spans="1:5" ht="12.75">
      <c r="A269" s="34"/>
      <c r="B269" s="20"/>
      <c r="C269" s="20"/>
      <c r="D269" s="35"/>
      <c r="E269" s="36"/>
    </row>
    <row r="270" spans="1:5" ht="12.75">
      <c r="A270" s="34"/>
      <c r="B270" s="20"/>
      <c r="C270" s="20"/>
      <c r="D270" s="35"/>
      <c r="E270" s="36"/>
    </row>
    <row r="271" spans="1:5" ht="12.75">
      <c r="A271" s="34"/>
      <c r="B271" s="20"/>
      <c r="C271" s="20"/>
      <c r="D271" s="35"/>
      <c r="E271" s="36"/>
    </row>
    <row r="272" spans="1:5" ht="12.75">
      <c r="A272" s="34"/>
      <c r="B272" s="20"/>
      <c r="C272" s="20"/>
      <c r="D272" s="35"/>
      <c r="E272" s="36"/>
    </row>
    <row r="273" spans="1:5" ht="12.75">
      <c r="A273" s="34"/>
      <c r="B273" s="20"/>
      <c r="C273" s="20"/>
      <c r="D273" s="35"/>
      <c r="E273" s="36"/>
    </row>
    <row r="274" spans="1:5" ht="12.75">
      <c r="A274" s="34"/>
      <c r="B274" s="20"/>
      <c r="C274" s="20"/>
      <c r="D274" s="35"/>
      <c r="E274" s="36"/>
    </row>
    <row r="275" spans="1:5" ht="12.75">
      <c r="A275" s="34"/>
      <c r="B275" s="20"/>
      <c r="C275" s="20"/>
      <c r="D275" s="35"/>
      <c r="E275" s="36"/>
    </row>
    <row r="276" spans="1:5" ht="12.75">
      <c r="A276" s="34"/>
      <c r="B276" s="20"/>
      <c r="C276" s="20"/>
      <c r="D276" s="35"/>
      <c r="E276" s="36"/>
    </row>
    <row r="277" spans="1:5" ht="12.75">
      <c r="A277" s="34"/>
      <c r="B277" s="20"/>
      <c r="C277" s="20"/>
      <c r="D277" s="35"/>
      <c r="E277" s="36"/>
    </row>
    <row r="278" spans="1:5" ht="12.75">
      <c r="A278" s="34"/>
      <c r="B278" s="20"/>
      <c r="C278" s="20"/>
      <c r="D278" s="35"/>
      <c r="E278" s="36"/>
    </row>
    <row r="279" spans="1:5" ht="12.75">
      <c r="A279" s="34"/>
      <c r="B279" s="20"/>
      <c r="C279" s="20"/>
      <c r="D279" s="35"/>
      <c r="E279" s="36"/>
    </row>
    <row r="280" spans="1:5" ht="12.75">
      <c r="A280" s="34"/>
      <c r="B280" s="20"/>
      <c r="C280" s="20"/>
      <c r="D280" s="35"/>
      <c r="E280" s="36"/>
    </row>
    <row r="281" spans="1:5" ht="12.75">
      <c r="A281" s="34"/>
      <c r="B281" s="20"/>
      <c r="C281" s="20"/>
      <c r="D281" s="35"/>
      <c r="E281" s="36"/>
    </row>
    <row r="282" spans="1:5" ht="12.75">
      <c r="A282" s="34"/>
      <c r="B282" s="20"/>
      <c r="C282" s="20"/>
      <c r="D282" s="35"/>
      <c r="E282" s="36"/>
    </row>
    <row r="283" spans="1:5" ht="12.75">
      <c r="A283" s="34"/>
      <c r="B283" s="20"/>
      <c r="C283" s="20"/>
      <c r="D283" s="35"/>
      <c r="E283" s="36"/>
    </row>
    <row r="284" spans="1:5" ht="12.75">
      <c r="A284" s="34"/>
      <c r="B284" s="20"/>
      <c r="C284" s="20"/>
      <c r="D284" s="35"/>
      <c r="E284" s="36"/>
    </row>
    <row r="285" spans="1:5" ht="12.75">
      <c r="A285" s="34"/>
      <c r="B285" s="20"/>
      <c r="C285" s="20"/>
      <c r="D285" s="35"/>
      <c r="E285" s="36"/>
    </row>
    <row r="286" spans="1:5" ht="12.75">
      <c r="A286" s="34"/>
      <c r="B286" s="20"/>
      <c r="C286" s="20"/>
      <c r="D286" s="35"/>
      <c r="E286" s="36"/>
    </row>
    <row r="287" spans="1:5" ht="12.75">
      <c r="A287" s="34"/>
      <c r="B287" s="20"/>
      <c r="C287" s="20"/>
      <c r="D287" s="35"/>
      <c r="E287" s="36"/>
    </row>
    <row r="288" spans="1:5" ht="12.75">
      <c r="A288" s="34"/>
      <c r="B288" s="20"/>
      <c r="C288" s="20"/>
      <c r="D288" s="35"/>
      <c r="E288" s="36"/>
    </row>
    <row r="289" spans="1:5" ht="12.75">
      <c r="A289" s="34"/>
      <c r="B289" s="20"/>
      <c r="C289" s="20"/>
      <c r="D289" s="35"/>
      <c r="E289" s="36"/>
    </row>
    <row r="290" spans="1:5" ht="12.75">
      <c r="A290" s="34"/>
      <c r="B290" s="20"/>
      <c r="C290" s="20"/>
      <c r="D290" s="35"/>
      <c r="E290" s="36"/>
    </row>
    <row r="291" spans="1:5" ht="12.75">
      <c r="A291" s="34"/>
      <c r="B291" s="20"/>
      <c r="C291" s="20"/>
      <c r="D291" s="35"/>
      <c r="E291" s="36"/>
    </row>
    <row r="292" spans="1:5" ht="12.75">
      <c r="A292" s="34"/>
      <c r="B292" s="20"/>
      <c r="C292" s="20"/>
      <c r="D292" s="35"/>
      <c r="E292" s="36"/>
    </row>
    <row r="293" spans="1:5" ht="12.75">
      <c r="A293" s="34"/>
      <c r="B293" s="20"/>
      <c r="C293" s="20"/>
      <c r="D293" s="35"/>
      <c r="E293" s="36"/>
    </row>
    <row r="294" spans="1:5" ht="12.75">
      <c r="A294" s="34"/>
      <c r="B294" s="20"/>
      <c r="C294" s="20"/>
      <c r="D294" s="35"/>
      <c r="E294" s="36"/>
    </row>
    <row r="295" spans="1:5" ht="12.75">
      <c r="A295" s="34"/>
      <c r="B295" s="20"/>
      <c r="C295" s="20"/>
      <c r="D295" s="35"/>
      <c r="E295" s="36"/>
    </row>
    <row r="296" spans="1:5" ht="12.75">
      <c r="A296" s="34"/>
      <c r="B296" s="20"/>
      <c r="C296" s="20"/>
      <c r="D296" s="35"/>
      <c r="E296" s="36"/>
    </row>
    <row r="297" spans="1:5" ht="12.75">
      <c r="A297" s="34"/>
      <c r="B297" s="20"/>
      <c r="C297" s="20"/>
      <c r="D297" s="35"/>
      <c r="E297" s="36"/>
    </row>
    <row r="298" spans="1:5" ht="12.75">
      <c r="A298" s="34"/>
      <c r="B298" s="20"/>
      <c r="C298" s="20"/>
      <c r="D298" s="35"/>
      <c r="E298" s="36"/>
    </row>
    <row r="299" spans="1:5" ht="12.75">
      <c r="A299" s="34"/>
      <c r="B299" s="20"/>
      <c r="C299" s="20"/>
      <c r="D299" s="35"/>
      <c r="E299" s="36"/>
    </row>
    <row r="300" spans="1:5" ht="12.75">
      <c r="A300" s="34"/>
      <c r="B300" s="20"/>
      <c r="C300" s="20"/>
      <c r="D300" s="35"/>
      <c r="E300" s="36"/>
    </row>
    <row r="301" spans="1:5" ht="12.75">
      <c r="A301" s="34"/>
      <c r="B301" s="20"/>
      <c r="C301" s="20"/>
      <c r="D301" s="35"/>
      <c r="E301" s="36"/>
    </row>
    <row r="302" spans="1:5" ht="12.75">
      <c r="A302" s="34"/>
      <c r="B302" s="20"/>
      <c r="C302" s="20"/>
      <c r="D302" s="35"/>
      <c r="E302" s="36"/>
    </row>
    <row r="303" spans="1:5" ht="12.75">
      <c r="A303" s="34"/>
      <c r="B303" s="20"/>
      <c r="C303" s="20"/>
      <c r="D303" s="35"/>
      <c r="E303" s="36"/>
    </row>
    <row r="304" spans="1:5" ht="12.75">
      <c r="A304" s="34"/>
      <c r="B304" s="20"/>
      <c r="C304" s="20"/>
      <c r="D304" s="35"/>
      <c r="E304" s="36"/>
    </row>
    <row r="305" spans="1:5" ht="12.75">
      <c r="A305" s="34"/>
      <c r="B305" s="20"/>
      <c r="C305" s="20"/>
      <c r="D305" s="35"/>
      <c r="E305" s="36"/>
    </row>
    <row r="306" spans="1:5" ht="12.75">
      <c r="A306" s="34"/>
      <c r="B306" s="20"/>
      <c r="C306" s="20"/>
      <c r="D306" s="35"/>
      <c r="E306" s="36"/>
    </row>
    <row r="307" spans="1:5" ht="12.75">
      <c r="A307" s="34"/>
      <c r="B307" s="20"/>
      <c r="C307" s="20"/>
      <c r="D307" s="35"/>
      <c r="E307" s="36"/>
    </row>
    <row r="308" spans="1:5" ht="12.75">
      <c r="A308" s="34"/>
      <c r="B308" s="20"/>
      <c r="C308" s="20"/>
      <c r="D308" s="35"/>
      <c r="E308" s="36"/>
    </row>
    <row r="309" spans="1:5" ht="12.75">
      <c r="A309" s="34"/>
      <c r="B309" s="20"/>
      <c r="C309" s="20"/>
      <c r="D309" s="35"/>
      <c r="E309" s="36"/>
    </row>
    <row r="310" spans="1:5" ht="12.75">
      <c r="A310" s="34"/>
      <c r="B310" s="20"/>
      <c r="C310" s="20"/>
      <c r="D310" s="35"/>
      <c r="E310" s="36"/>
    </row>
    <row r="311" spans="1:5" ht="12.75">
      <c r="A311" s="34"/>
      <c r="B311" s="20"/>
      <c r="C311" s="20"/>
      <c r="D311" s="35"/>
      <c r="E311" s="36"/>
    </row>
    <row r="312" spans="1:5" ht="12.75">
      <c r="A312" s="34"/>
      <c r="B312" s="20"/>
      <c r="C312" s="20"/>
      <c r="D312" s="35"/>
      <c r="E312" s="36"/>
    </row>
    <row r="313" spans="1:5" ht="12.75">
      <c r="A313" s="34"/>
      <c r="B313" s="20"/>
      <c r="C313" s="20"/>
      <c r="D313" s="35"/>
      <c r="E313" s="36"/>
    </row>
    <row r="314" spans="1:5" ht="12.75">
      <c r="A314" s="34"/>
      <c r="B314" s="20"/>
      <c r="C314" s="20"/>
      <c r="D314" s="35"/>
      <c r="E314" s="36"/>
    </row>
    <row r="315" spans="1:5" ht="12.75">
      <c r="A315" s="34"/>
      <c r="B315" s="20"/>
      <c r="C315" s="20"/>
      <c r="D315" s="35"/>
      <c r="E315" s="36"/>
    </row>
    <row r="316" spans="1:5" ht="12.75">
      <c r="A316" s="34"/>
      <c r="B316" s="20"/>
      <c r="C316" s="20"/>
      <c r="D316" s="35"/>
      <c r="E316" s="36"/>
    </row>
    <row r="317" spans="1:5" ht="12.75">
      <c r="A317" s="34"/>
      <c r="B317" s="20"/>
      <c r="C317" s="20"/>
      <c r="D317" s="35"/>
      <c r="E317" s="36"/>
    </row>
    <row r="318" spans="1:5" ht="12.75">
      <c r="A318" s="34"/>
      <c r="B318" s="20"/>
      <c r="C318" s="20"/>
      <c r="D318" s="35"/>
      <c r="E318" s="36"/>
    </row>
    <row r="319" spans="1:5" ht="12.75">
      <c r="A319" s="34"/>
      <c r="B319" s="20"/>
      <c r="C319" s="20"/>
      <c r="D319" s="35"/>
      <c r="E319" s="36"/>
    </row>
    <row r="320" spans="1:5" ht="12.75">
      <c r="A320" s="34"/>
      <c r="B320" s="20"/>
      <c r="C320" s="20"/>
      <c r="D320" s="35"/>
      <c r="E320" s="36"/>
    </row>
    <row r="321" spans="1:5" ht="12.75">
      <c r="A321" s="34"/>
      <c r="B321" s="20"/>
      <c r="C321" s="20"/>
      <c r="D321" s="35"/>
      <c r="E321" s="36"/>
    </row>
    <row r="322" spans="1:5" ht="12.75">
      <c r="A322" s="34"/>
      <c r="B322" s="20"/>
      <c r="C322" s="20"/>
      <c r="D322" s="35"/>
      <c r="E322" s="36"/>
    </row>
    <row r="323" spans="1:5" ht="12.75">
      <c r="A323" s="34"/>
      <c r="B323" s="20"/>
      <c r="C323" s="20"/>
      <c r="D323" s="35"/>
      <c r="E323" s="36"/>
    </row>
    <row r="324" spans="1:5" ht="12.75">
      <c r="A324" s="34"/>
      <c r="B324" s="20"/>
      <c r="C324" s="20"/>
      <c r="D324" s="35"/>
      <c r="E324" s="36"/>
    </row>
    <row r="325" spans="1:5" ht="12.75">
      <c r="A325" s="34"/>
      <c r="B325" s="20"/>
      <c r="C325" s="20"/>
      <c r="D325" s="35"/>
      <c r="E325" s="36"/>
    </row>
    <row r="326" spans="1:5" ht="12.75">
      <c r="A326" s="34"/>
      <c r="B326" s="20"/>
      <c r="C326" s="20"/>
      <c r="D326" s="35"/>
      <c r="E326" s="36"/>
    </row>
    <row r="327" spans="1:5" ht="12.75">
      <c r="A327" s="34"/>
      <c r="B327" s="20"/>
      <c r="C327" s="20"/>
      <c r="D327" s="35"/>
      <c r="E327" s="36"/>
    </row>
    <row r="328" spans="1:5" ht="12.75">
      <c r="A328" s="34"/>
      <c r="B328" s="20"/>
      <c r="C328" s="20"/>
      <c r="D328" s="35"/>
      <c r="E328" s="36"/>
    </row>
    <row r="329" spans="1:5" ht="12.75">
      <c r="A329" s="34"/>
      <c r="B329" s="20"/>
      <c r="C329" s="20"/>
      <c r="D329" s="35"/>
      <c r="E329" s="36"/>
    </row>
    <row r="330" spans="1:5" ht="12.75">
      <c r="A330" s="34"/>
      <c r="B330" s="20"/>
      <c r="C330" s="20"/>
      <c r="D330" s="35"/>
      <c r="E330" s="36"/>
    </row>
    <row r="331" spans="1:5" ht="12.75">
      <c r="A331" s="34"/>
      <c r="B331" s="20"/>
      <c r="C331" s="20"/>
      <c r="D331" s="35"/>
      <c r="E331" s="36"/>
    </row>
    <row r="332" spans="1:5" ht="12.75">
      <c r="A332" s="34"/>
      <c r="B332" s="20"/>
      <c r="C332" s="20"/>
      <c r="D332" s="35"/>
      <c r="E332" s="36"/>
    </row>
    <row r="333" spans="1:5" ht="12.75">
      <c r="A333" s="34"/>
      <c r="B333" s="20"/>
      <c r="C333" s="20"/>
      <c r="D333" s="35"/>
      <c r="E333" s="36"/>
    </row>
    <row r="334" spans="1:5" ht="12.75">
      <c r="A334" s="34"/>
      <c r="B334" s="20"/>
      <c r="C334" s="20"/>
      <c r="D334" s="35"/>
      <c r="E334" s="36"/>
    </row>
    <row r="335" spans="1:5" ht="12.75">
      <c r="A335" s="34"/>
      <c r="B335" s="20"/>
      <c r="C335" s="20"/>
      <c r="D335" s="35"/>
      <c r="E335" s="36"/>
    </row>
    <row r="336" spans="1:5" ht="12.75">
      <c r="A336" s="34"/>
      <c r="B336" s="20"/>
      <c r="C336" s="20"/>
      <c r="D336" s="35"/>
      <c r="E336" s="36"/>
    </row>
    <row r="337" spans="1:5" ht="12.75">
      <c r="A337" s="34"/>
      <c r="B337" s="20"/>
      <c r="C337" s="20"/>
      <c r="D337" s="35"/>
      <c r="E337" s="36"/>
    </row>
    <row r="338" spans="1:5" ht="12.75">
      <c r="A338" s="34"/>
      <c r="B338" s="20"/>
      <c r="C338" s="20"/>
      <c r="D338" s="35"/>
      <c r="E338" s="36"/>
    </row>
    <row r="339" spans="1:5" ht="12.75">
      <c r="A339" s="34"/>
      <c r="B339" s="20"/>
      <c r="C339" s="20"/>
      <c r="D339" s="35"/>
      <c r="E339" s="36"/>
    </row>
    <row r="340" spans="1:5" ht="12.75">
      <c r="A340" s="34"/>
      <c r="B340" s="20"/>
      <c r="C340" s="20"/>
      <c r="D340" s="35"/>
      <c r="E340" s="36"/>
    </row>
    <row r="341" spans="1:5" ht="12.75">
      <c r="A341" s="34"/>
      <c r="B341" s="20"/>
      <c r="C341" s="20"/>
      <c r="D341" s="35"/>
      <c r="E341" s="36"/>
    </row>
    <row r="342" spans="1:5" ht="12.75">
      <c r="A342" s="34"/>
      <c r="B342" s="20"/>
      <c r="C342" s="20"/>
      <c r="D342" s="35"/>
      <c r="E342" s="36"/>
    </row>
    <row r="343" spans="1:5" ht="12.75">
      <c r="A343" s="34"/>
      <c r="B343" s="20"/>
      <c r="C343" s="20"/>
      <c r="D343" s="35"/>
      <c r="E343" s="36"/>
    </row>
    <row r="344" spans="1:5" ht="12.75">
      <c r="A344" s="34"/>
      <c r="B344" s="20"/>
      <c r="C344" s="20"/>
      <c r="D344" s="35"/>
      <c r="E344" s="36"/>
    </row>
    <row r="345" spans="1:5" ht="12.75">
      <c r="A345" s="34"/>
      <c r="B345" s="20"/>
      <c r="C345" s="20"/>
      <c r="D345" s="35"/>
      <c r="E345" s="36"/>
    </row>
    <row r="346" spans="1:5" ht="12.75">
      <c r="A346" s="34"/>
      <c r="B346" s="20"/>
      <c r="C346" s="20"/>
      <c r="D346" s="35"/>
      <c r="E346" s="36"/>
    </row>
    <row r="347" spans="1:5" ht="12.75">
      <c r="A347" s="34"/>
      <c r="B347" s="20"/>
      <c r="C347" s="20"/>
      <c r="D347" s="35"/>
      <c r="E347" s="36"/>
    </row>
    <row r="348" spans="1:5" ht="12.75">
      <c r="A348" s="34"/>
      <c r="B348" s="20"/>
      <c r="C348" s="20"/>
      <c r="D348" s="35"/>
      <c r="E348" s="36"/>
    </row>
    <row r="349" spans="1:5" ht="12.75">
      <c r="A349" s="34"/>
      <c r="B349" s="20"/>
      <c r="C349" s="20"/>
      <c r="D349" s="35"/>
      <c r="E349" s="36"/>
    </row>
    <row r="350" spans="1:5" ht="12.75">
      <c r="A350" s="34"/>
      <c r="B350" s="20"/>
      <c r="C350" s="20"/>
      <c r="D350" s="35"/>
      <c r="E350" s="36"/>
    </row>
    <row r="351" spans="1:5" ht="12.75">
      <c r="A351" s="34"/>
      <c r="B351" s="20"/>
      <c r="C351" s="20"/>
      <c r="D351" s="35"/>
      <c r="E351" s="36"/>
    </row>
    <row r="352" spans="1:5" ht="12.75">
      <c r="A352" s="34"/>
      <c r="B352" s="20"/>
      <c r="C352" s="20"/>
      <c r="D352" s="35"/>
      <c r="E352" s="36"/>
    </row>
    <row r="353" spans="1:5" ht="12.75">
      <c r="A353" s="34"/>
      <c r="B353" s="20"/>
      <c r="C353" s="20"/>
      <c r="D353" s="35"/>
      <c r="E353" s="36"/>
    </row>
    <row r="354" spans="1:5" ht="12.75">
      <c r="A354" s="34"/>
      <c r="B354" s="20"/>
      <c r="C354" s="20"/>
      <c r="D354" s="35"/>
      <c r="E354" s="36"/>
    </row>
    <row r="355" spans="1:5" ht="12.75">
      <c r="A355" s="34"/>
      <c r="B355" s="20"/>
      <c r="C355" s="20"/>
      <c r="D355" s="35"/>
      <c r="E355" s="36"/>
    </row>
    <row r="356" spans="1:5" ht="12.75">
      <c r="A356" s="34"/>
      <c r="B356" s="20"/>
      <c r="C356" s="20"/>
      <c r="D356" s="35"/>
      <c r="E356" s="36"/>
    </row>
    <row r="357" spans="1:5" ht="12.75">
      <c r="A357" s="34"/>
      <c r="B357" s="20"/>
      <c r="C357" s="20"/>
      <c r="D357" s="35"/>
      <c r="E357" s="36"/>
    </row>
    <row r="358" spans="1:5" ht="12.75">
      <c r="A358" s="34"/>
      <c r="B358" s="20"/>
      <c r="C358" s="20"/>
      <c r="D358" s="35"/>
      <c r="E358" s="36"/>
    </row>
    <row r="359" spans="1:5" ht="12.75">
      <c r="A359" s="34"/>
      <c r="B359" s="20"/>
      <c r="C359" s="20"/>
      <c r="D359" s="35"/>
      <c r="E359" s="36"/>
    </row>
    <row r="360" spans="1:5" ht="12.75">
      <c r="A360" s="34"/>
      <c r="B360" s="20"/>
      <c r="C360" s="20"/>
      <c r="D360" s="35"/>
      <c r="E360" s="36"/>
    </row>
    <row r="361" spans="1:5" ht="12.75">
      <c r="A361" s="34"/>
      <c r="B361" s="20"/>
      <c r="C361" s="20"/>
      <c r="D361" s="35"/>
      <c r="E361" s="36"/>
    </row>
    <row r="362" spans="1:5" ht="12.75">
      <c r="A362" s="34"/>
      <c r="B362" s="20"/>
      <c r="C362" s="20"/>
      <c r="D362" s="35"/>
      <c r="E362" s="36"/>
    </row>
    <row r="363" spans="1:5" ht="12.75">
      <c r="A363" s="34"/>
      <c r="B363" s="20"/>
      <c r="C363" s="20"/>
      <c r="D363" s="35"/>
      <c r="E363" s="36"/>
    </row>
    <row r="364" spans="1:5" ht="12.75">
      <c r="A364" s="34"/>
      <c r="B364" s="20"/>
      <c r="C364" s="20"/>
      <c r="D364" s="35"/>
      <c r="E364" s="36"/>
    </row>
    <row r="365" spans="1:5" ht="12.75">
      <c r="A365" s="34"/>
      <c r="B365" s="20"/>
      <c r="C365" s="20"/>
      <c r="D365" s="35"/>
      <c r="E365" s="36"/>
    </row>
    <row r="366" spans="1:5" ht="12.75">
      <c r="A366" s="34"/>
      <c r="B366" s="20"/>
      <c r="C366" s="20"/>
      <c r="D366" s="35"/>
      <c r="E366" s="36"/>
    </row>
    <row r="367" spans="1:5" ht="12.75">
      <c r="A367" s="34"/>
      <c r="B367" s="20"/>
      <c r="C367" s="20"/>
      <c r="D367" s="35"/>
      <c r="E367" s="36"/>
    </row>
    <row r="368" spans="1:5" ht="12.75">
      <c r="A368" s="34"/>
      <c r="B368" s="20"/>
      <c r="C368" s="20"/>
      <c r="D368" s="35"/>
      <c r="E368" s="36"/>
    </row>
    <row r="369" spans="1:5" ht="12.75">
      <c r="A369" s="34"/>
      <c r="B369" s="20"/>
      <c r="C369" s="20"/>
      <c r="D369" s="35"/>
      <c r="E369" s="36"/>
    </row>
    <row r="370" spans="1:5" ht="12.75">
      <c r="A370" s="34"/>
      <c r="B370" s="20"/>
      <c r="C370" s="20"/>
      <c r="D370" s="35"/>
      <c r="E370" s="36"/>
    </row>
    <row r="371" spans="1:5" ht="12.75">
      <c r="A371" s="34"/>
      <c r="B371" s="20"/>
      <c r="C371" s="20"/>
      <c r="D371" s="35"/>
      <c r="E371" s="36"/>
    </row>
    <row r="372" spans="1:5" ht="12.75">
      <c r="A372" s="34"/>
      <c r="B372" s="20"/>
      <c r="C372" s="20"/>
      <c r="D372" s="35"/>
      <c r="E372" s="36"/>
    </row>
    <row r="373" spans="1:5" ht="12.75">
      <c r="A373" s="34"/>
      <c r="B373" s="20"/>
      <c r="C373" s="20"/>
      <c r="D373" s="35"/>
      <c r="E373" s="36"/>
    </row>
    <row r="374" spans="1:5" ht="12.75">
      <c r="A374" s="34"/>
      <c r="B374" s="20"/>
      <c r="C374" s="20"/>
      <c r="D374" s="35"/>
      <c r="E374" s="36"/>
    </row>
    <row r="375" spans="1:5" ht="12.75">
      <c r="A375" s="34"/>
      <c r="B375" s="20"/>
      <c r="C375" s="20"/>
      <c r="D375" s="35"/>
      <c r="E375" s="36"/>
    </row>
    <row r="376" spans="1:5" ht="12.75">
      <c r="A376" s="34"/>
      <c r="B376" s="20"/>
      <c r="C376" s="20"/>
      <c r="D376" s="35"/>
      <c r="E376" s="36"/>
    </row>
    <row r="377" spans="1:5" ht="12.75">
      <c r="A377" s="34"/>
      <c r="B377" s="20"/>
      <c r="C377" s="20"/>
      <c r="D377" s="35"/>
      <c r="E377" s="36"/>
    </row>
    <row r="378" spans="1:5" ht="12.75">
      <c r="A378" s="34"/>
      <c r="B378" s="20"/>
      <c r="C378" s="20"/>
      <c r="D378" s="35"/>
      <c r="E378" s="36"/>
    </row>
    <row r="379" spans="1:5" ht="12.75">
      <c r="A379" s="34"/>
      <c r="B379" s="20"/>
      <c r="C379" s="20"/>
      <c r="D379" s="35"/>
      <c r="E379" s="36"/>
    </row>
    <row r="380" spans="1:5" ht="12.75">
      <c r="A380" s="34"/>
      <c r="B380" s="20"/>
      <c r="C380" s="20"/>
      <c r="D380" s="35"/>
      <c r="E380" s="36"/>
    </row>
    <row r="381" spans="1:5" ht="12.75">
      <c r="A381" s="34"/>
      <c r="B381" s="20"/>
      <c r="C381" s="20"/>
      <c r="D381" s="35"/>
      <c r="E381" s="36"/>
    </row>
    <row r="382" spans="1:5" ht="12.75">
      <c r="A382" s="34"/>
      <c r="B382" s="20"/>
      <c r="C382" s="20"/>
      <c r="D382" s="35"/>
      <c r="E382" s="36"/>
    </row>
    <row r="383" spans="1:5" ht="12.75">
      <c r="A383" s="34"/>
      <c r="B383" s="20"/>
      <c r="C383" s="20"/>
      <c r="D383" s="35"/>
      <c r="E383" s="36"/>
    </row>
    <row r="384" spans="1:5" ht="12.75">
      <c r="A384" s="34"/>
      <c r="B384" s="20"/>
      <c r="C384" s="20"/>
      <c r="D384" s="35"/>
      <c r="E384" s="36"/>
    </row>
    <row r="385" spans="1:5" ht="12.75">
      <c r="A385" s="34"/>
      <c r="B385" s="20"/>
      <c r="C385" s="20"/>
      <c r="D385" s="35"/>
      <c r="E385" s="36"/>
    </row>
    <row r="386" spans="1:5" ht="12.75">
      <c r="A386" s="34"/>
      <c r="B386" s="20"/>
      <c r="C386" s="20"/>
      <c r="D386" s="35"/>
      <c r="E386" s="36"/>
    </row>
    <row r="387" spans="1:5" ht="12.75">
      <c r="A387" s="34"/>
      <c r="B387" s="20"/>
      <c r="C387" s="20"/>
      <c r="D387" s="35"/>
      <c r="E387" s="36"/>
    </row>
    <row r="388" spans="1:5" ht="12.75">
      <c r="A388" s="34"/>
      <c r="B388" s="20"/>
      <c r="C388" s="20"/>
      <c r="D388" s="35"/>
      <c r="E388" s="36"/>
    </row>
    <row r="389" spans="1:5" ht="12.75">
      <c r="A389" s="34"/>
      <c r="B389" s="20"/>
      <c r="C389" s="20"/>
      <c r="D389" s="35"/>
      <c r="E389" s="36"/>
    </row>
    <row r="390" spans="1:5" ht="12.75">
      <c r="A390" s="34"/>
      <c r="B390" s="20"/>
      <c r="C390" s="20"/>
      <c r="D390" s="35"/>
      <c r="E390" s="36"/>
    </row>
    <row r="391" spans="1:5" ht="12.75">
      <c r="A391" s="34"/>
      <c r="B391" s="20"/>
      <c r="C391" s="20"/>
      <c r="D391" s="35"/>
      <c r="E391" s="36"/>
    </row>
    <row r="392" spans="1:5" ht="12.75">
      <c r="A392" s="34"/>
      <c r="B392" s="20"/>
      <c r="C392" s="20"/>
      <c r="D392" s="35"/>
      <c r="E392" s="36"/>
    </row>
    <row r="393" spans="1:5" ht="12.75">
      <c r="A393" s="34"/>
      <c r="B393" s="20"/>
      <c r="C393" s="20"/>
      <c r="D393" s="35"/>
      <c r="E393" s="36"/>
    </row>
    <row r="394" spans="1:5" ht="12.75">
      <c r="A394" s="34"/>
      <c r="B394" s="20"/>
      <c r="C394" s="20"/>
      <c r="D394" s="35"/>
      <c r="E394" s="36"/>
    </row>
    <row r="395" spans="1:5" ht="12.75">
      <c r="A395" s="34"/>
      <c r="B395" s="20"/>
      <c r="C395" s="20"/>
      <c r="D395" s="35"/>
      <c r="E395" s="36"/>
    </row>
    <row r="396" spans="1:5" ht="12.75">
      <c r="A396" s="34"/>
      <c r="B396" s="20"/>
      <c r="C396" s="20"/>
      <c r="D396" s="35"/>
      <c r="E396" s="36"/>
    </row>
    <row r="397" spans="1:5" ht="12.75">
      <c r="A397" s="34"/>
      <c r="B397" s="20"/>
      <c r="C397" s="20"/>
      <c r="D397" s="35"/>
      <c r="E397" s="36"/>
    </row>
    <row r="398" spans="1:5" ht="12.75">
      <c r="A398" s="34"/>
      <c r="B398" s="20"/>
      <c r="C398" s="20"/>
      <c r="D398" s="35"/>
      <c r="E398" s="36"/>
    </row>
    <row r="399" spans="1:5" ht="12.75">
      <c r="A399" s="34"/>
      <c r="B399" s="20"/>
      <c r="C399" s="20"/>
      <c r="D399" s="35"/>
      <c r="E399" s="36"/>
    </row>
    <row r="400" spans="1:5" ht="12.75">
      <c r="A400" s="34"/>
      <c r="B400" s="20"/>
      <c r="C400" s="20"/>
      <c r="D400" s="35"/>
      <c r="E400" s="36"/>
    </row>
    <row r="401" spans="1:5" ht="12.75">
      <c r="A401" s="34"/>
      <c r="B401" s="20"/>
      <c r="C401" s="20"/>
      <c r="D401" s="35"/>
      <c r="E401" s="36"/>
    </row>
    <row r="402" spans="1:5" ht="12.75">
      <c r="A402" s="34"/>
      <c r="B402" s="20"/>
      <c r="C402" s="20"/>
      <c r="D402" s="35"/>
      <c r="E402" s="36"/>
    </row>
    <row r="403" spans="1:5" ht="12.75">
      <c r="A403" s="34"/>
      <c r="B403" s="20"/>
      <c r="C403" s="20"/>
      <c r="D403" s="35"/>
      <c r="E403" s="36"/>
    </row>
    <row r="404" spans="1:5" ht="12.75">
      <c r="A404" s="34"/>
      <c r="B404" s="20"/>
      <c r="C404" s="20"/>
      <c r="D404" s="35"/>
      <c r="E404" s="36"/>
    </row>
    <row r="405" spans="1:5" ht="12.75">
      <c r="A405" s="34"/>
      <c r="B405" s="20"/>
      <c r="C405" s="20"/>
      <c r="D405" s="35"/>
      <c r="E405" s="36"/>
    </row>
    <row r="406" spans="1:5" ht="12.75">
      <c r="A406" s="34"/>
      <c r="B406" s="20"/>
      <c r="C406" s="20"/>
      <c r="D406" s="35"/>
      <c r="E406" s="36"/>
    </row>
    <row r="407" spans="1:5" ht="12.75">
      <c r="A407" s="34"/>
      <c r="B407" s="20"/>
      <c r="C407" s="20"/>
      <c r="D407" s="35"/>
      <c r="E407" s="36"/>
    </row>
    <row r="408" spans="1:5" ht="12.75">
      <c r="A408" s="34"/>
      <c r="B408" s="20"/>
      <c r="C408" s="20"/>
      <c r="D408" s="35"/>
      <c r="E408" s="36"/>
    </row>
    <row r="409" spans="1:5" ht="12.75">
      <c r="A409" s="34"/>
      <c r="B409" s="20"/>
      <c r="C409" s="20"/>
      <c r="D409" s="35"/>
      <c r="E409" s="36"/>
    </row>
    <row r="410" spans="1:5" ht="12.75">
      <c r="A410" s="34"/>
      <c r="B410" s="20"/>
      <c r="C410" s="20"/>
      <c r="D410" s="35"/>
      <c r="E410" s="36"/>
    </row>
    <row r="411" spans="1:5" ht="12.75">
      <c r="A411" s="34"/>
      <c r="B411" s="20"/>
      <c r="C411" s="20"/>
      <c r="D411" s="35"/>
      <c r="E411" s="36"/>
    </row>
    <row r="412" spans="1:5" ht="12.75">
      <c r="A412" s="34"/>
      <c r="B412" s="20"/>
      <c r="C412" s="20"/>
      <c r="D412" s="35"/>
      <c r="E412" s="36"/>
    </row>
    <row r="413" spans="1:5" ht="12.75">
      <c r="A413" s="34"/>
      <c r="B413" s="20"/>
      <c r="C413" s="20"/>
      <c r="D413" s="35"/>
      <c r="E413" s="36"/>
    </row>
    <row r="414" spans="1:5" ht="12.75">
      <c r="A414" s="34"/>
      <c r="B414" s="20"/>
      <c r="C414" s="20"/>
      <c r="D414" s="35"/>
      <c r="E414" s="36"/>
    </row>
    <row r="415" spans="1:5" ht="12.75">
      <c r="A415" s="34"/>
      <c r="B415" s="20"/>
      <c r="C415" s="20"/>
      <c r="D415" s="35"/>
      <c r="E415" s="36"/>
    </row>
    <row r="416" spans="1:5" ht="12.75">
      <c r="A416" s="34"/>
      <c r="B416" s="20"/>
      <c r="C416" s="20"/>
      <c r="D416" s="35"/>
      <c r="E416" s="36"/>
    </row>
    <row r="417" spans="1:5" ht="12.75">
      <c r="A417" s="34"/>
      <c r="B417" s="20"/>
      <c r="C417" s="20"/>
      <c r="D417" s="35"/>
      <c r="E417" s="36"/>
    </row>
    <row r="418" spans="1:5" ht="12.75">
      <c r="A418" s="34"/>
      <c r="B418" s="20"/>
      <c r="C418" s="20"/>
      <c r="D418" s="35"/>
      <c r="E418" s="36"/>
    </row>
    <row r="419" spans="1:5" ht="12.75">
      <c r="A419" s="34"/>
      <c r="B419" s="20"/>
      <c r="C419" s="20"/>
      <c r="D419" s="35"/>
      <c r="E419" s="36"/>
    </row>
    <row r="420" spans="1:5" ht="12.75">
      <c r="A420" s="34"/>
      <c r="B420" s="20"/>
      <c r="C420" s="20"/>
      <c r="D420" s="35"/>
      <c r="E420" s="36"/>
    </row>
    <row r="421" spans="1:5" ht="12.75">
      <c r="A421" s="34"/>
      <c r="B421" s="20"/>
      <c r="C421" s="20"/>
      <c r="D421" s="35"/>
      <c r="E421" s="36"/>
    </row>
    <row r="422" spans="1:5" ht="12.75">
      <c r="A422" s="34"/>
      <c r="B422" s="20"/>
      <c r="C422" s="20"/>
      <c r="D422" s="35"/>
      <c r="E422" s="36"/>
    </row>
    <row r="423" spans="1:5" ht="12.75">
      <c r="A423" s="34"/>
      <c r="B423" s="20"/>
      <c r="C423" s="20"/>
      <c r="D423" s="35"/>
      <c r="E423" s="36"/>
    </row>
    <row r="424" spans="1:5" ht="12.75">
      <c r="A424" s="34"/>
      <c r="B424" s="20"/>
      <c r="C424" s="20"/>
      <c r="D424" s="35"/>
      <c r="E424" s="36"/>
    </row>
    <row r="425" spans="1:5" ht="12.75">
      <c r="A425" s="34"/>
      <c r="B425" s="20"/>
      <c r="C425" s="20"/>
      <c r="D425" s="35"/>
      <c r="E425" s="36"/>
    </row>
    <row r="426" spans="1:5" ht="12.75">
      <c r="A426" s="34"/>
      <c r="B426" s="20"/>
      <c r="C426" s="20"/>
      <c r="D426" s="35"/>
      <c r="E426" s="36"/>
    </row>
    <row r="427" spans="1:5" ht="12.75">
      <c r="A427" s="34"/>
      <c r="B427" s="20"/>
      <c r="C427" s="20"/>
      <c r="D427" s="35"/>
      <c r="E427" s="36"/>
    </row>
    <row r="428" spans="1:5" ht="12.75">
      <c r="A428" s="34"/>
      <c r="B428" s="20"/>
      <c r="C428" s="20"/>
      <c r="D428" s="35"/>
      <c r="E428" s="36"/>
    </row>
    <row r="429" spans="1:5" ht="12.75">
      <c r="A429" s="34"/>
      <c r="B429" s="20"/>
      <c r="C429" s="20"/>
      <c r="D429" s="35"/>
      <c r="E429" s="36"/>
    </row>
    <row r="430" spans="1:5" ht="12.75">
      <c r="A430" s="34"/>
      <c r="B430" s="20"/>
      <c r="C430" s="20"/>
      <c r="D430" s="35"/>
      <c r="E430" s="36"/>
    </row>
    <row r="431" spans="1:5" ht="12.75">
      <c r="A431" s="34"/>
      <c r="B431" s="20"/>
      <c r="C431" s="20"/>
      <c r="D431" s="35"/>
      <c r="E431" s="36"/>
    </row>
    <row r="432" spans="1:5" ht="12.75">
      <c r="A432" s="34"/>
      <c r="B432" s="20"/>
      <c r="C432" s="20"/>
      <c r="D432" s="35"/>
      <c r="E432" s="36"/>
    </row>
    <row r="433" spans="1:5" ht="12.75">
      <c r="A433" s="34"/>
      <c r="B433" s="20"/>
      <c r="C433" s="20"/>
      <c r="D433" s="35"/>
      <c r="E433" s="36"/>
    </row>
    <row r="434" spans="1:5" ht="12.75">
      <c r="A434" s="34"/>
      <c r="B434" s="20"/>
      <c r="C434" s="20"/>
      <c r="D434" s="35"/>
      <c r="E434" s="36"/>
    </row>
    <row r="435" spans="1:5" ht="12.75">
      <c r="A435" s="34"/>
      <c r="B435" s="20"/>
      <c r="C435" s="20"/>
      <c r="D435" s="35"/>
      <c r="E435" s="36"/>
    </row>
    <row r="436" spans="1:5" ht="12.75">
      <c r="A436" s="34"/>
      <c r="B436" s="20"/>
      <c r="C436" s="20"/>
      <c r="D436" s="35"/>
      <c r="E436" s="36"/>
    </row>
    <row r="437" spans="1:5" ht="12.75">
      <c r="A437" s="34"/>
      <c r="B437" s="20"/>
      <c r="C437" s="20"/>
      <c r="D437" s="35"/>
      <c r="E437" s="36"/>
    </row>
    <row r="438" spans="1:5" ht="12.75">
      <c r="A438" s="34"/>
      <c r="B438" s="20"/>
      <c r="C438" s="20"/>
      <c r="D438" s="35"/>
      <c r="E438" s="36"/>
    </row>
    <row r="439" spans="1:5" ht="12.75">
      <c r="A439" s="34"/>
      <c r="B439" s="20"/>
      <c r="C439" s="20"/>
      <c r="D439" s="35"/>
      <c r="E439" s="36"/>
    </row>
    <row r="440" spans="1:5" ht="12.75">
      <c r="A440" s="34"/>
      <c r="B440" s="20"/>
      <c r="C440" s="20"/>
      <c r="D440" s="35"/>
      <c r="E440" s="36"/>
    </row>
    <row r="441" spans="1:5" ht="12.75">
      <c r="A441" s="34"/>
      <c r="B441" s="20"/>
      <c r="C441" s="20"/>
      <c r="D441" s="35"/>
      <c r="E441" s="36"/>
    </row>
    <row r="442" spans="1:5" ht="12.75">
      <c r="A442" s="34"/>
      <c r="B442" s="20"/>
      <c r="C442" s="20"/>
      <c r="D442" s="35"/>
      <c r="E442" s="36"/>
    </row>
    <row r="443" spans="1:5" ht="12.75">
      <c r="A443" s="34"/>
      <c r="B443" s="20"/>
      <c r="C443" s="20"/>
      <c r="D443" s="35"/>
      <c r="E443" s="36"/>
    </row>
    <row r="444" spans="1:5" ht="12.75">
      <c r="A444" s="34"/>
      <c r="B444" s="20"/>
      <c r="C444" s="20"/>
      <c r="D444" s="35"/>
      <c r="E444" s="36"/>
    </row>
    <row r="445" spans="1:5" ht="12.75">
      <c r="A445" s="34"/>
      <c r="B445" s="20"/>
      <c r="C445" s="20"/>
      <c r="D445" s="35"/>
      <c r="E445" s="36"/>
    </row>
    <row r="446" spans="1:5" ht="12.75">
      <c r="A446" s="34"/>
      <c r="B446" s="20"/>
      <c r="C446" s="20"/>
      <c r="D446" s="35"/>
      <c r="E446" s="36"/>
    </row>
    <row r="447" spans="1:5" ht="12.75">
      <c r="A447" s="34"/>
      <c r="B447" s="20"/>
      <c r="C447" s="20"/>
      <c r="D447" s="35"/>
      <c r="E447" s="36"/>
    </row>
    <row r="448" spans="1:5" ht="12.75">
      <c r="A448" s="34"/>
      <c r="B448" s="20"/>
      <c r="C448" s="20"/>
      <c r="D448" s="35"/>
      <c r="E448" s="36"/>
    </row>
    <row r="449" spans="1:5" ht="12.75">
      <c r="A449" s="34"/>
      <c r="B449" s="20"/>
      <c r="C449" s="20"/>
      <c r="D449" s="35"/>
      <c r="E449" s="36"/>
    </row>
    <row r="450" spans="1:5" ht="12.75">
      <c r="A450" s="34"/>
      <c r="B450" s="20"/>
      <c r="C450" s="20"/>
      <c r="D450" s="35"/>
      <c r="E450" s="36"/>
    </row>
    <row r="451" spans="1:5" ht="12.75">
      <c r="A451" s="34"/>
      <c r="B451" s="20"/>
      <c r="C451" s="20"/>
      <c r="D451" s="35"/>
      <c r="E451" s="36"/>
    </row>
    <row r="452" spans="1:5" ht="12.75">
      <c r="A452" s="34"/>
      <c r="B452" s="20"/>
      <c r="C452" s="20"/>
      <c r="D452" s="35"/>
      <c r="E452" s="36"/>
    </row>
    <row r="453" spans="1:5" ht="12.75">
      <c r="A453" s="34"/>
      <c r="B453" s="20"/>
      <c r="C453" s="20"/>
      <c r="D453" s="35"/>
      <c r="E453" s="36"/>
    </row>
    <row r="454" spans="1:5" ht="12.75">
      <c r="A454" s="34"/>
      <c r="B454" s="20"/>
      <c r="C454" s="20"/>
      <c r="D454" s="35"/>
      <c r="E454" s="36"/>
    </row>
    <row r="455" spans="1:5" ht="12.75">
      <c r="A455" s="34"/>
      <c r="B455" s="20"/>
      <c r="C455" s="20"/>
      <c r="D455" s="35"/>
      <c r="E455" s="36"/>
    </row>
    <row r="456" spans="1:5" ht="12.75">
      <c r="A456" s="34"/>
      <c r="B456" s="20"/>
      <c r="C456" s="20"/>
      <c r="D456" s="35"/>
      <c r="E456" s="36"/>
    </row>
    <row r="457" spans="1:5" ht="12.75">
      <c r="A457" s="34"/>
      <c r="B457" s="20"/>
      <c r="C457" s="20"/>
      <c r="D457" s="35"/>
      <c r="E457" s="36"/>
    </row>
    <row r="458" spans="1:5" ht="12.75">
      <c r="A458" s="34"/>
      <c r="B458" s="20"/>
      <c r="C458" s="20"/>
      <c r="D458" s="35"/>
      <c r="E458" s="36"/>
    </row>
    <row r="459" spans="1:5" ht="12.75">
      <c r="A459" s="34"/>
      <c r="B459" s="20"/>
      <c r="C459" s="20"/>
      <c r="D459" s="35"/>
      <c r="E459" s="36"/>
    </row>
    <row r="460" spans="1:5" ht="12.75">
      <c r="A460" s="34"/>
      <c r="B460" s="20"/>
      <c r="C460" s="20"/>
      <c r="D460" s="35"/>
      <c r="E460" s="36"/>
    </row>
    <row r="461" spans="1:5" ht="12.75">
      <c r="A461" s="34"/>
      <c r="B461" s="20"/>
      <c r="C461" s="20"/>
      <c r="D461" s="35"/>
      <c r="E461" s="36"/>
    </row>
    <row r="462" spans="1:5" ht="12.75">
      <c r="A462" s="34"/>
      <c r="B462" s="20"/>
      <c r="C462" s="20"/>
      <c r="D462" s="35"/>
      <c r="E462" s="36"/>
    </row>
    <row r="463" spans="1:5" ht="12.75">
      <c r="A463" s="34"/>
      <c r="B463" s="20"/>
      <c r="C463" s="20"/>
      <c r="D463" s="35"/>
      <c r="E463" s="36"/>
    </row>
    <row r="464" spans="1:5" ht="12.75">
      <c r="A464" s="34"/>
      <c r="B464" s="20"/>
      <c r="C464" s="20"/>
      <c r="D464" s="35"/>
      <c r="E464" s="36"/>
    </row>
    <row r="465" spans="1:5" ht="12.75">
      <c r="A465" s="34"/>
      <c r="B465" s="20"/>
      <c r="C465" s="20"/>
      <c r="D465" s="35"/>
      <c r="E465" s="36"/>
    </row>
    <row r="466" spans="1:5" ht="12.75">
      <c r="A466" s="34"/>
      <c r="B466" s="20"/>
      <c r="C466" s="20"/>
      <c r="D466" s="35"/>
      <c r="E466" s="36"/>
    </row>
    <row r="467" spans="1:5" ht="12.75">
      <c r="A467" s="34"/>
      <c r="B467" s="20"/>
      <c r="C467" s="20"/>
      <c r="D467" s="35"/>
      <c r="E467" s="36"/>
    </row>
    <row r="468" spans="1:5" ht="12.75">
      <c r="A468" s="34"/>
      <c r="B468" s="20"/>
      <c r="C468" s="20"/>
      <c r="D468" s="35"/>
      <c r="E468" s="36"/>
    </row>
    <row r="469" spans="1:5" ht="12.75">
      <c r="A469" s="34"/>
      <c r="B469" s="20"/>
      <c r="C469" s="20"/>
      <c r="D469" s="35"/>
      <c r="E469" s="36"/>
    </row>
    <row r="470" spans="1:5" ht="12.75">
      <c r="A470" s="34"/>
      <c r="B470" s="20"/>
      <c r="C470" s="20"/>
      <c r="D470" s="35"/>
      <c r="E470" s="36"/>
    </row>
    <row r="471" spans="1:5" ht="12.75">
      <c r="A471" s="34"/>
      <c r="B471" s="20"/>
      <c r="C471" s="20"/>
      <c r="D471" s="35"/>
      <c r="E471" s="36"/>
    </row>
    <row r="472" spans="1:5" ht="12.75">
      <c r="A472" s="34"/>
      <c r="B472" s="20"/>
      <c r="C472" s="20"/>
      <c r="D472" s="35"/>
      <c r="E472" s="36"/>
    </row>
    <row r="473" spans="1:5" ht="12.75">
      <c r="A473" s="34"/>
      <c r="B473" s="20"/>
      <c r="C473" s="20"/>
      <c r="D473" s="35"/>
      <c r="E473" s="36"/>
    </row>
    <row r="474" spans="1:5" ht="12.75">
      <c r="A474" s="34"/>
      <c r="B474" s="20"/>
      <c r="C474" s="20"/>
      <c r="D474" s="35"/>
      <c r="E474" s="36"/>
    </row>
    <row r="475" spans="1:5" ht="12.75">
      <c r="A475" s="34"/>
      <c r="B475" s="20"/>
      <c r="C475" s="20"/>
      <c r="D475" s="35"/>
      <c r="E475" s="36"/>
    </row>
    <row r="476" spans="1:5" ht="12.75">
      <c r="A476" s="34"/>
      <c r="B476" s="20"/>
      <c r="C476" s="20"/>
      <c r="D476" s="35"/>
      <c r="E476" s="36"/>
    </row>
    <row r="477" spans="1:5" ht="12.75">
      <c r="A477" s="34"/>
      <c r="B477" s="20"/>
      <c r="C477" s="20"/>
      <c r="D477" s="35"/>
      <c r="E477" s="36"/>
    </row>
    <row r="478" spans="1:5" ht="12.75">
      <c r="A478" s="34"/>
      <c r="B478" s="20"/>
      <c r="C478" s="20"/>
      <c r="D478" s="35"/>
      <c r="E478" s="36"/>
    </row>
    <row r="479" spans="1:5" ht="12.75">
      <c r="A479" s="34"/>
      <c r="B479" s="20"/>
      <c r="C479" s="20"/>
      <c r="D479" s="35"/>
      <c r="E479" s="36"/>
    </row>
    <row r="480" spans="1:5" ht="12.75">
      <c r="A480" s="34"/>
      <c r="B480" s="20"/>
      <c r="C480" s="20"/>
      <c r="D480" s="35"/>
      <c r="E480" s="36"/>
    </row>
    <row r="481" spans="1:5" ht="12.75">
      <c r="A481" s="34"/>
      <c r="B481" s="20"/>
      <c r="C481" s="20"/>
      <c r="D481" s="35"/>
      <c r="E481" s="36"/>
    </row>
    <row r="482" spans="1:5" ht="12.75">
      <c r="A482" s="34"/>
      <c r="B482" s="20"/>
      <c r="C482" s="20"/>
      <c r="D482" s="35"/>
      <c r="E482" s="36"/>
    </row>
    <row r="483" spans="1:5" ht="12.75">
      <c r="A483" s="34"/>
      <c r="B483" s="20"/>
      <c r="C483" s="20"/>
      <c r="D483" s="35"/>
      <c r="E483" s="36"/>
    </row>
    <row r="484" spans="1:5" ht="12.75">
      <c r="A484" s="34"/>
      <c r="B484" s="20"/>
      <c r="C484" s="20"/>
      <c r="D484" s="35"/>
      <c r="E484" s="36"/>
    </row>
    <row r="485" spans="1:5" ht="12.75">
      <c r="A485" s="34"/>
      <c r="B485" s="20"/>
      <c r="C485" s="20"/>
      <c r="D485" s="35"/>
      <c r="E485" s="36"/>
    </row>
    <row r="486" spans="1:5" ht="12.75">
      <c r="A486" s="34"/>
      <c r="B486" s="20"/>
      <c r="C486" s="20"/>
      <c r="D486" s="35"/>
      <c r="E486" s="36"/>
    </row>
    <row r="487" spans="1:5" ht="12.75">
      <c r="A487" s="34"/>
      <c r="B487" s="20"/>
      <c r="C487" s="20"/>
      <c r="D487" s="35"/>
      <c r="E487" s="36"/>
    </row>
    <row r="488" spans="1:5" ht="12.75">
      <c r="A488" s="34"/>
      <c r="B488" s="20"/>
      <c r="C488" s="20"/>
      <c r="D488" s="35"/>
      <c r="E488" s="36"/>
    </row>
    <row r="489" spans="1:5" ht="12.75">
      <c r="A489" s="34"/>
      <c r="B489" s="20"/>
      <c r="C489" s="20"/>
      <c r="D489" s="35"/>
      <c r="E489" s="36"/>
    </row>
    <row r="490" spans="1:5" ht="12.75">
      <c r="A490" s="34"/>
      <c r="B490" s="20"/>
      <c r="C490" s="20"/>
      <c r="D490" s="35"/>
      <c r="E490" s="36"/>
    </row>
    <row r="491" spans="1:5" ht="12.75">
      <c r="A491" s="34"/>
      <c r="B491" s="20"/>
      <c r="C491" s="20"/>
      <c r="D491" s="35"/>
      <c r="E491" s="36"/>
    </row>
    <row r="492" spans="1:5" ht="12.75">
      <c r="A492" s="34"/>
      <c r="B492" s="20"/>
      <c r="C492" s="20"/>
      <c r="D492" s="35"/>
      <c r="E492" s="36"/>
    </row>
    <row r="493" spans="1:5" ht="12.75">
      <c r="A493" s="34"/>
      <c r="B493" s="20"/>
      <c r="C493" s="20"/>
      <c r="D493" s="35"/>
      <c r="E493" s="36"/>
    </row>
    <row r="494" spans="1:5" ht="12.75">
      <c r="A494" s="34"/>
      <c r="B494" s="20"/>
      <c r="C494" s="20"/>
      <c r="D494" s="35"/>
      <c r="E494" s="36"/>
    </row>
    <row r="495" spans="1:5" ht="12.75">
      <c r="A495" s="34"/>
      <c r="B495" s="20"/>
      <c r="C495" s="20"/>
      <c r="D495" s="35"/>
      <c r="E495" s="36"/>
    </row>
    <row r="496" spans="1:5" ht="12.75">
      <c r="A496" s="34"/>
      <c r="B496" s="20"/>
      <c r="C496" s="20"/>
      <c r="D496" s="35"/>
      <c r="E496" s="36"/>
    </row>
    <row r="497" spans="1:5" ht="12.75">
      <c r="A497" s="34"/>
      <c r="B497" s="20"/>
      <c r="C497" s="20"/>
      <c r="D497" s="35"/>
      <c r="E497" s="36"/>
    </row>
    <row r="498" spans="1:5" ht="12.75">
      <c r="A498" s="34"/>
      <c r="B498" s="20"/>
      <c r="C498" s="20"/>
      <c r="D498" s="35"/>
      <c r="E498" s="36"/>
    </row>
    <row r="499" spans="1:5" ht="12.75">
      <c r="A499" s="34"/>
      <c r="B499" s="20"/>
      <c r="C499" s="20"/>
      <c r="D499" s="35"/>
      <c r="E499" s="36"/>
    </row>
    <row r="500" spans="1:5" ht="12.75">
      <c r="A500" s="34"/>
      <c r="B500" s="20"/>
      <c r="C500" s="20"/>
      <c r="D500" s="35"/>
      <c r="E500" s="36"/>
    </row>
    <row r="501" spans="1:5" ht="12.75">
      <c r="A501" s="34"/>
      <c r="B501" s="20"/>
      <c r="C501" s="20"/>
      <c r="D501" s="35"/>
      <c r="E501" s="36"/>
    </row>
    <row r="502" spans="1:5" ht="12.75">
      <c r="A502" s="34"/>
      <c r="B502" s="20"/>
      <c r="C502" s="20"/>
      <c r="D502" s="35"/>
      <c r="E502" s="36"/>
    </row>
    <row r="503" spans="1:5" ht="12.75">
      <c r="A503" s="34"/>
      <c r="B503" s="20"/>
      <c r="C503" s="20"/>
      <c r="D503" s="35"/>
      <c r="E503" s="36"/>
    </row>
    <row r="504" spans="1:5" ht="12.75">
      <c r="A504" s="34"/>
      <c r="B504" s="20"/>
      <c r="C504" s="20"/>
      <c r="D504" s="35"/>
      <c r="E504" s="36"/>
    </row>
    <row r="505" spans="1:5" ht="12.75">
      <c r="A505" s="34"/>
      <c r="B505" s="20"/>
      <c r="C505" s="20"/>
      <c r="D505" s="35"/>
      <c r="E505" s="36"/>
    </row>
    <row r="506" spans="1:5" ht="12.75">
      <c r="A506" s="34"/>
      <c r="B506" s="20"/>
      <c r="C506" s="20"/>
      <c r="D506" s="35"/>
      <c r="E506" s="36"/>
    </row>
    <row r="507" spans="1:5" ht="12.75">
      <c r="A507" s="34"/>
      <c r="B507" s="20"/>
      <c r="C507" s="20"/>
      <c r="D507" s="35"/>
      <c r="E507" s="36"/>
    </row>
    <row r="508" spans="1:5" ht="12.75">
      <c r="A508" s="34"/>
      <c r="B508" s="20"/>
      <c r="C508" s="20"/>
      <c r="D508" s="35"/>
      <c r="E508" s="36"/>
    </row>
    <row r="509" spans="1:5" ht="12.75">
      <c r="A509" s="34"/>
      <c r="B509" s="20"/>
      <c r="C509" s="20"/>
      <c r="D509" s="35"/>
      <c r="E509" s="36"/>
    </row>
    <row r="510" spans="1:5" ht="12.75">
      <c r="A510" s="34"/>
      <c r="B510" s="20"/>
      <c r="C510" s="20"/>
      <c r="D510" s="35"/>
      <c r="E510" s="36"/>
    </row>
    <row r="511" spans="1:5" ht="12.75">
      <c r="A511" s="34"/>
      <c r="B511" s="20"/>
      <c r="C511" s="20"/>
      <c r="D511" s="35"/>
      <c r="E511" s="36"/>
    </row>
    <row r="512" spans="1:5" ht="12.75">
      <c r="A512" s="34"/>
      <c r="B512" s="20"/>
      <c r="C512" s="20"/>
      <c r="D512" s="35"/>
      <c r="E512" s="36"/>
    </row>
    <row r="513" spans="1:5" ht="12.75">
      <c r="A513" s="34"/>
      <c r="B513" s="20"/>
      <c r="C513" s="20"/>
      <c r="D513" s="35"/>
      <c r="E513" s="36"/>
    </row>
    <row r="514" spans="1:5" ht="12.75">
      <c r="A514" s="34"/>
      <c r="B514" s="20"/>
      <c r="C514" s="20"/>
      <c r="D514" s="35"/>
      <c r="E514" s="36"/>
    </row>
    <row r="515" spans="1:5" ht="12.75">
      <c r="A515" s="34"/>
      <c r="B515" s="20"/>
      <c r="C515" s="20"/>
      <c r="D515" s="35"/>
      <c r="E515" s="36"/>
    </row>
    <row r="516" spans="1:5" ht="12.75">
      <c r="A516" s="34"/>
      <c r="B516" s="20"/>
      <c r="C516" s="20"/>
      <c r="D516" s="35"/>
      <c r="E516" s="36"/>
    </row>
    <row r="517" spans="1:5" ht="12.75">
      <c r="A517" s="34"/>
      <c r="B517" s="20"/>
      <c r="C517" s="20"/>
      <c r="D517" s="35"/>
      <c r="E517" s="36"/>
    </row>
    <row r="518" spans="1:5" ht="12.75">
      <c r="A518" s="34"/>
      <c r="B518" s="20"/>
      <c r="C518" s="20"/>
      <c r="D518" s="35"/>
      <c r="E518" s="36"/>
    </row>
    <row r="519" spans="1:5" ht="12.75">
      <c r="A519" s="34"/>
      <c r="B519" s="20"/>
      <c r="C519" s="20"/>
      <c r="D519" s="35"/>
      <c r="E519" s="36"/>
    </row>
    <row r="520" spans="1:5" ht="12.75">
      <c r="A520" s="34"/>
      <c r="B520" s="20"/>
      <c r="C520" s="20"/>
      <c r="D520" s="35"/>
      <c r="E520" s="36"/>
    </row>
    <row r="521" spans="1:5" ht="12.75">
      <c r="A521" s="34"/>
      <c r="B521" s="20"/>
      <c r="C521" s="20"/>
      <c r="D521" s="35"/>
      <c r="E521" s="36"/>
    </row>
    <row r="522" spans="1:5" ht="12.75">
      <c r="A522" s="34"/>
      <c r="B522" s="20"/>
      <c r="C522" s="20"/>
      <c r="D522" s="35"/>
      <c r="E522" s="36"/>
    </row>
    <row r="523" spans="1:5" ht="12.75">
      <c r="A523" s="34"/>
      <c r="B523" s="20"/>
      <c r="C523" s="20"/>
      <c r="D523" s="35"/>
      <c r="E523" s="36"/>
    </row>
    <row r="524" spans="1:5" ht="12.75">
      <c r="A524" s="34"/>
      <c r="B524" s="20"/>
      <c r="C524" s="20"/>
      <c r="D524" s="35"/>
      <c r="E524" s="36"/>
    </row>
    <row r="525" spans="1:5" ht="12.75">
      <c r="A525" s="34"/>
      <c r="B525" s="20"/>
      <c r="C525" s="20"/>
      <c r="D525" s="35"/>
      <c r="E525" s="36"/>
    </row>
    <row r="526" spans="1:5" ht="12.75">
      <c r="A526" s="34"/>
      <c r="B526" s="20"/>
      <c r="C526" s="20"/>
      <c r="D526" s="35"/>
      <c r="E526" s="36"/>
    </row>
    <row r="527" spans="1:5" ht="12.75">
      <c r="A527" s="34"/>
      <c r="B527" s="20"/>
      <c r="C527" s="20"/>
      <c r="D527" s="35"/>
      <c r="E527" s="36"/>
    </row>
    <row r="528" spans="1:5" ht="12.75">
      <c r="A528" s="34"/>
      <c r="B528" s="20"/>
      <c r="C528" s="20"/>
      <c r="D528" s="35"/>
      <c r="E528" s="36"/>
    </row>
    <row r="529" spans="1:5" ht="12.75">
      <c r="A529" s="34"/>
      <c r="B529" s="20"/>
      <c r="C529" s="20"/>
      <c r="D529" s="35"/>
      <c r="E529" s="36"/>
    </row>
    <row r="530" spans="1:5" ht="12.75">
      <c r="A530" s="34"/>
      <c r="B530" s="20"/>
      <c r="C530" s="20"/>
      <c r="D530" s="35"/>
      <c r="E530" s="36"/>
    </row>
    <row r="531" spans="1:5" ht="12.75">
      <c r="A531" s="34"/>
      <c r="B531" s="20"/>
      <c r="C531" s="20"/>
      <c r="D531" s="35"/>
      <c r="E531" s="36"/>
    </row>
    <row r="532" spans="1:5" ht="12.75">
      <c r="A532" s="34"/>
      <c r="B532" s="20"/>
      <c r="C532" s="20"/>
      <c r="D532" s="35"/>
      <c r="E532" s="36"/>
    </row>
    <row r="533" spans="1:5" ht="12.75">
      <c r="A533" s="34"/>
      <c r="B533" s="20"/>
      <c r="C533" s="20"/>
      <c r="D533" s="35"/>
      <c r="E533" s="36"/>
    </row>
    <row r="534" spans="1:5" ht="12.75">
      <c r="A534" s="34"/>
      <c r="B534" s="20"/>
      <c r="C534" s="20"/>
      <c r="D534" s="35"/>
      <c r="E534" s="36"/>
    </row>
    <row r="535" spans="1:5" ht="12.75">
      <c r="A535" s="34"/>
      <c r="B535" s="20"/>
      <c r="C535" s="20"/>
      <c r="D535" s="35"/>
      <c r="E535" s="36"/>
    </row>
    <row r="536" spans="1:5" ht="12.75">
      <c r="A536" s="34"/>
      <c r="B536" s="20"/>
      <c r="C536" s="20"/>
      <c r="D536" s="35"/>
      <c r="E536" s="36"/>
    </row>
    <row r="537" spans="1:5" ht="12.75">
      <c r="A537" s="34"/>
      <c r="B537" s="20"/>
      <c r="C537" s="20"/>
      <c r="D537" s="35"/>
      <c r="E537" s="36"/>
    </row>
    <row r="538" spans="1:5" ht="12.75">
      <c r="A538" s="34"/>
      <c r="B538" s="20"/>
      <c r="C538" s="20"/>
      <c r="D538" s="35"/>
      <c r="E538" s="36"/>
    </row>
    <row r="539" spans="1:5" ht="12.75">
      <c r="A539" s="34"/>
      <c r="B539" s="20"/>
      <c r="C539" s="20"/>
      <c r="D539" s="35"/>
      <c r="E539" s="36"/>
    </row>
    <row r="540" spans="1:5" ht="12.75">
      <c r="A540" s="34"/>
      <c r="B540" s="20"/>
      <c r="C540" s="20"/>
      <c r="D540" s="35"/>
      <c r="E540" s="36"/>
    </row>
    <row r="541" spans="1:5" ht="12.75">
      <c r="A541" s="34"/>
      <c r="B541" s="20"/>
      <c r="C541" s="20"/>
      <c r="D541" s="35"/>
      <c r="E541" s="36"/>
    </row>
    <row r="542" spans="1:5" ht="12.75">
      <c r="A542" s="34"/>
      <c r="B542" s="20"/>
      <c r="C542" s="20"/>
      <c r="D542" s="35"/>
      <c r="E542" s="36"/>
    </row>
    <row r="543" spans="1:5" ht="12.75">
      <c r="A543" s="34"/>
      <c r="B543" s="20"/>
      <c r="C543" s="20"/>
      <c r="D543" s="35"/>
      <c r="E543" s="36"/>
    </row>
    <row r="544" spans="1:5" ht="12.75">
      <c r="A544" s="34"/>
      <c r="B544" s="20"/>
      <c r="C544" s="20"/>
      <c r="D544" s="35"/>
      <c r="E544" s="36"/>
    </row>
    <row r="545" spans="1:5" ht="12.75">
      <c r="A545" s="34"/>
      <c r="B545" s="20"/>
      <c r="C545" s="20"/>
      <c r="D545" s="35"/>
      <c r="E545" s="36"/>
    </row>
    <row r="546" spans="1:5" ht="12.75">
      <c r="A546" s="34"/>
      <c r="B546" s="20"/>
      <c r="C546" s="20"/>
      <c r="D546" s="35"/>
      <c r="E546" s="36"/>
    </row>
    <row r="547" spans="1:5" ht="12.75">
      <c r="A547" s="34"/>
      <c r="B547" s="20"/>
      <c r="C547" s="20"/>
      <c r="D547" s="35"/>
      <c r="E547" s="36"/>
    </row>
    <row r="548" spans="1:5" ht="12.75">
      <c r="A548" s="34"/>
      <c r="B548" s="20"/>
      <c r="C548" s="20"/>
      <c r="D548" s="35"/>
      <c r="E548" s="36"/>
    </row>
    <row r="549" spans="1:5" ht="12.75">
      <c r="A549" s="34"/>
      <c r="B549" s="20"/>
      <c r="C549" s="20"/>
      <c r="D549" s="35"/>
      <c r="E549" s="36"/>
    </row>
    <row r="550" spans="1:5" ht="12.75">
      <c r="A550" s="34"/>
      <c r="B550" s="20"/>
      <c r="C550" s="20"/>
      <c r="D550" s="35"/>
      <c r="E550" s="36"/>
    </row>
    <row r="551" spans="1:5" ht="12.75">
      <c r="A551" s="34"/>
      <c r="B551" s="20"/>
      <c r="C551" s="20"/>
      <c r="D551" s="35"/>
      <c r="E551" s="36"/>
    </row>
    <row r="552" spans="1:5" ht="12.75">
      <c r="A552" s="34"/>
      <c r="B552" s="20"/>
      <c r="C552" s="20"/>
      <c r="D552" s="35"/>
      <c r="E552" s="36"/>
    </row>
    <row r="553" spans="1:5" ht="12.75">
      <c r="A553" s="34"/>
      <c r="B553" s="20"/>
      <c r="C553" s="20"/>
      <c r="D553" s="35"/>
      <c r="E553" s="36"/>
    </row>
    <row r="554" spans="1:5" ht="12.75">
      <c r="A554" s="34"/>
      <c r="B554" s="20"/>
      <c r="C554" s="20"/>
      <c r="D554" s="35"/>
      <c r="E554" s="36"/>
    </row>
    <row r="555" spans="1:5" ht="12.75">
      <c r="A555" s="34"/>
      <c r="B555" s="20"/>
      <c r="C555" s="20"/>
      <c r="D555" s="35"/>
      <c r="E555" s="36"/>
    </row>
    <row r="556" spans="1:5" ht="12.75">
      <c r="A556" s="34"/>
      <c r="B556" s="20"/>
      <c r="C556" s="20"/>
      <c r="D556" s="35"/>
      <c r="E556" s="36"/>
    </row>
    <row r="557" spans="1:5" ht="12.75">
      <c r="A557" s="34"/>
      <c r="B557" s="20"/>
      <c r="C557" s="20"/>
      <c r="D557" s="35"/>
      <c r="E557" s="36"/>
    </row>
    <row r="558" spans="1:5" ht="12.75">
      <c r="A558" s="34"/>
      <c r="B558" s="20"/>
      <c r="C558" s="20"/>
      <c r="D558" s="35"/>
      <c r="E558" s="36"/>
    </row>
    <row r="559" spans="1:5" ht="12.75">
      <c r="A559" s="34"/>
      <c r="B559" s="20"/>
      <c r="C559" s="20"/>
      <c r="D559" s="35"/>
      <c r="E559" s="36"/>
    </row>
    <row r="560" spans="1:5" ht="12.75">
      <c r="A560" s="34"/>
      <c r="B560" s="20"/>
      <c r="C560" s="20"/>
      <c r="D560" s="35"/>
      <c r="E560" s="36"/>
    </row>
    <row r="561" spans="1:5" ht="12.75">
      <c r="A561" s="34"/>
      <c r="B561" s="20"/>
      <c r="C561" s="20"/>
      <c r="D561" s="35"/>
      <c r="E561" s="36"/>
    </row>
    <row r="562" spans="1:5" ht="12.75">
      <c r="A562" s="34"/>
      <c r="B562" s="20"/>
      <c r="C562" s="20"/>
      <c r="D562" s="35"/>
      <c r="E562" s="36"/>
    </row>
    <row r="563" spans="1:5" ht="12.75">
      <c r="A563" s="34"/>
      <c r="B563" s="20"/>
      <c r="C563" s="20"/>
      <c r="D563" s="35"/>
      <c r="E563" s="36"/>
    </row>
    <row r="564" spans="1:5" ht="12.75">
      <c r="A564" s="34"/>
      <c r="B564" s="20"/>
      <c r="C564" s="20"/>
      <c r="D564" s="35"/>
      <c r="E564" s="36"/>
    </row>
    <row r="565" spans="1:5" ht="12.75">
      <c r="A565" s="34"/>
      <c r="B565" s="20"/>
      <c r="C565" s="20"/>
      <c r="D565" s="35"/>
      <c r="E565" s="36"/>
    </row>
    <row r="566" spans="1:5" ht="12.75">
      <c r="A566" s="34"/>
      <c r="B566" s="20"/>
      <c r="C566" s="20"/>
      <c r="D566" s="35"/>
      <c r="E566" s="36"/>
    </row>
    <row r="567" spans="1:5" ht="12.75">
      <c r="A567" s="34"/>
      <c r="B567" s="20"/>
      <c r="C567" s="20"/>
      <c r="D567" s="35"/>
      <c r="E567" s="36"/>
    </row>
    <row r="568" spans="1:5" ht="12.75">
      <c r="A568" s="34"/>
      <c r="B568" s="20"/>
      <c r="C568" s="20"/>
      <c r="D568" s="35"/>
      <c r="E568" s="36"/>
    </row>
    <row r="569" spans="1:5" ht="12.75">
      <c r="A569" s="34"/>
      <c r="B569" s="20"/>
      <c r="C569" s="20"/>
      <c r="D569" s="35"/>
      <c r="E569" s="36"/>
    </row>
    <row r="570" spans="1:5" ht="12.75">
      <c r="A570" s="34"/>
      <c r="B570" s="20"/>
      <c r="C570" s="20"/>
      <c r="D570" s="35"/>
      <c r="E570" s="36"/>
    </row>
    <row r="571" spans="1:5" ht="12.75">
      <c r="A571" s="34"/>
      <c r="B571" s="20"/>
      <c r="C571" s="20"/>
      <c r="D571" s="35"/>
      <c r="E571" s="36"/>
    </row>
    <row r="572" spans="1:5" ht="12.75">
      <c r="A572" s="34"/>
      <c r="B572" s="20"/>
      <c r="C572" s="20"/>
      <c r="D572" s="35"/>
      <c r="E572" s="36"/>
    </row>
    <row r="573" spans="1:5" ht="12.75">
      <c r="A573" s="34"/>
      <c r="B573" s="20"/>
      <c r="C573" s="20"/>
      <c r="D573" s="35"/>
      <c r="E573" s="36"/>
    </row>
    <row r="574" spans="1:5" ht="12.75">
      <c r="A574" s="34"/>
      <c r="B574" s="20"/>
      <c r="C574" s="20"/>
      <c r="D574" s="35"/>
      <c r="E574" s="36"/>
    </row>
    <row r="575" spans="1:5" ht="12.75">
      <c r="A575" s="34"/>
      <c r="B575" s="20"/>
      <c r="C575" s="20"/>
      <c r="D575" s="35"/>
      <c r="E575" s="36"/>
    </row>
    <row r="576" spans="1:5" ht="12.75">
      <c r="A576" s="34"/>
      <c r="B576" s="20"/>
      <c r="C576" s="20"/>
      <c r="D576" s="35"/>
      <c r="E576" s="36"/>
    </row>
    <row r="577" spans="1:5" ht="12.75">
      <c r="A577" s="34"/>
      <c r="B577" s="20"/>
      <c r="C577" s="20"/>
      <c r="D577" s="35"/>
      <c r="E577" s="36"/>
    </row>
    <row r="578" spans="1:5" ht="12.75">
      <c r="A578" s="34"/>
      <c r="B578" s="20"/>
      <c r="C578" s="20"/>
      <c r="D578" s="35"/>
      <c r="E578" s="36"/>
    </row>
    <row r="579" spans="1:5" ht="12.75">
      <c r="A579" s="34"/>
      <c r="B579" s="20"/>
      <c r="C579" s="20"/>
      <c r="D579" s="35"/>
      <c r="E579" s="36"/>
    </row>
    <row r="580" spans="1:5" ht="12.75">
      <c r="A580" s="34"/>
      <c r="B580" s="20"/>
      <c r="C580" s="20"/>
      <c r="D580" s="35"/>
      <c r="E580" s="36"/>
    </row>
    <row r="581" spans="1:5" ht="12.75">
      <c r="A581" s="34"/>
      <c r="B581" s="20"/>
      <c r="C581" s="20"/>
      <c r="D581" s="35"/>
      <c r="E581" s="36"/>
    </row>
    <row r="582" spans="1:5" ht="12.75">
      <c r="A582" s="34"/>
      <c r="B582" s="20"/>
      <c r="C582" s="20"/>
      <c r="D582" s="35"/>
      <c r="E582" s="36"/>
    </row>
    <row r="583" spans="1:5" ht="12.75">
      <c r="A583" s="34"/>
      <c r="B583" s="20"/>
      <c r="C583" s="20"/>
      <c r="D583" s="35"/>
      <c r="E583" s="36"/>
    </row>
    <row r="584" spans="1:5" ht="12.75">
      <c r="A584" s="34"/>
      <c r="B584" s="20"/>
      <c r="C584" s="20"/>
      <c r="D584" s="35"/>
      <c r="E584" s="36"/>
    </row>
    <row r="585" spans="1:5" ht="12.75">
      <c r="A585" s="34"/>
      <c r="B585" s="20"/>
      <c r="C585" s="20"/>
      <c r="D585" s="35"/>
      <c r="E585" s="36"/>
    </row>
    <row r="586" spans="1:5" ht="12.75">
      <c r="A586" s="34"/>
      <c r="B586" s="20"/>
      <c r="C586" s="20"/>
      <c r="D586" s="35"/>
      <c r="E586" s="36"/>
    </row>
    <row r="587" spans="1:5" ht="12.75">
      <c r="A587" s="34"/>
      <c r="B587" s="20"/>
      <c r="C587" s="20"/>
      <c r="D587" s="35"/>
      <c r="E587" s="36"/>
    </row>
    <row r="588" spans="1:5" ht="12.75">
      <c r="A588" s="34"/>
      <c r="B588" s="20"/>
      <c r="C588" s="20"/>
      <c r="D588" s="35"/>
      <c r="E588" s="36"/>
    </row>
    <row r="589" spans="1:5" ht="12.75">
      <c r="A589" s="34"/>
      <c r="B589" s="20"/>
      <c r="C589" s="20"/>
      <c r="D589" s="35"/>
      <c r="E589" s="36"/>
    </row>
    <row r="590" spans="1:5" ht="12.75">
      <c r="A590" s="34"/>
      <c r="B590" s="20"/>
      <c r="C590" s="20"/>
      <c r="D590" s="35"/>
      <c r="E590" s="36"/>
    </row>
    <row r="591" spans="1:5" ht="12.75">
      <c r="A591" s="34"/>
      <c r="B591" s="20"/>
      <c r="C591" s="20"/>
      <c r="D591" s="35"/>
      <c r="E591" s="36"/>
    </row>
    <row r="592" spans="1:5" ht="12.75">
      <c r="A592" s="34"/>
      <c r="B592" s="20"/>
      <c r="C592" s="20"/>
      <c r="D592" s="35"/>
      <c r="E592" s="36"/>
    </row>
    <row r="593" spans="1:5" ht="12.75">
      <c r="A593" s="34"/>
      <c r="B593" s="20"/>
      <c r="C593" s="20"/>
      <c r="D593" s="35"/>
      <c r="E593" s="36"/>
    </row>
    <row r="594" spans="1:5" ht="12.75">
      <c r="A594" s="34"/>
      <c r="B594" s="20"/>
      <c r="C594" s="20"/>
      <c r="D594" s="35"/>
      <c r="E594" s="36"/>
    </row>
    <row r="595" spans="1:5" ht="12.75">
      <c r="A595" s="34"/>
      <c r="B595" s="20"/>
      <c r="C595" s="20"/>
      <c r="D595" s="35"/>
      <c r="E595" s="36"/>
    </row>
    <row r="596" spans="1:5" ht="12.75">
      <c r="A596" s="34"/>
      <c r="B596" s="20"/>
      <c r="C596" s="20"/>
      <c r="D596" s="35"/>
      <c r="E596" s="36"/>
    </row>
    <row r="597" spans="1:5" ht="12.75">
      <c r="A597" s="34"/>
      <c r="B597" s="20"/>
      <c r="C597" s="20"/>
      <c r="D597" s="35"/>
      <c r="E597" s="36"/>
    </row>
    <row r="598" spans="1:5" ht="12.75">
      <c r="A598" s="34"/>
      <c r="B598" s="20"/>
      <c r="C598" s="20"/>
      <c r="D598" s="35"/>
      <c r="E598" s="36"/>
    </row>
    <row r="599" spans="1:5" ht="12.75">
      <c r="A599" s="34"/>
      <c r="B599" s="20"/>
      <c r="C599" s="20"/>
      <c r="D599" s="35"/>
      <c r="E599" s="36"/>
    </row>
    <row r="600" spans="1:5" ht="12.75">
      <c r="A600" s="34"/>
      <c r="B600" s="20"/>
      <c r="C600" s="20"/>
      <c r="D600" s="35"/>
      <c r="E600" s="36"/>
    </row>
    <row r="601" spans="1:5" ht="12.75">
      <c r="A601" s="34"/>
      <c r="B601" s="20"/>
      <c r="C601" s="20"/>
      <c r="D601" s="35"/>
      <c r="E601" s="36"/>
    </row>
    <row r="602" spans="1:5" ht="12.75">
      <c r="A602" s="34"/>
      <c r="B602" s="20"/>
      <c r="C602" s="20"/>
      <c r="D602" s="35"/>
      <c r="E602" s="36"/>
    </row>
    <row r="603" spans="1:5" ht="12.75">
      <c r="A603" s="34"/>
      <c r="B603" s="20"/>
      <c r="C603" s="20"/>
      <c r="D603" s="35"/>
      <c r="E603" s="36"/>
    </row>
    <row r="604" spans="1:5" ht="12.75">
      <c r="A604" s="34"/>
      <c r="B604" s="20"/>
      <c r="C604" s="20"/>
      <c r="D604" s="35"/>
      <c r="E604" s="36"/>
    </row>
    <row r="605" spans="1:5" ht="12.75">
      <c r="A605" s="34"/>
      <c r="B605" s="20"/>
      <c r="C605" s="20"/>
      <c r="D605" s="35"/>
      <c r="E605" s="36"/>
    </row>
    <row r="606" spans="1:5" ht="12.75">
      <c r="A606" s="34"/>
      <c r="B606" s="20"/>
      <c r="C606" s="20"/>
      <c r="D606" s="35"/>
      <c r="E606" s="36"/>
    </row>
    <row r="607" spans="1:5" ht="12.75">
      <c r="A607" s="34"/>
      <c r="B607" s="20"/>
      <c r="C607" s="20"/>
      <c r="D607" s="35"/>
      <c r="E607" s="36"/>
    </row>
    <row r="608" spans="1:5" ht="12.75">
      <c r="A608" s="34"/>
      <c r="B608" s="20"/>
      <c r="C608" s="20"/>
      <c r="D608" s="35"/>
      <c r="E608" s="36"/>
    </row>
    <row r="609" spans="1:5" ht="12.75">
      <c r="A609" s="34"/>
      <c r="B609" s="20"/>
      <c r="C609" s="20"/>
      <c r="D609" s="35"/>
      <c r="E609" s="36"/>
    </row>
    <row r="610" spans="1:5" ht="12.75">
      <c r="A610" s="34"/>
      <c r="B610" s="20"/>
      <c r="C610" s="20"/>
      <c r="D610" s="35"/>
      <c r="E610" s="36"/>
    </row>
    <row r="611" spans="1:5" ht="12.75">
      <c r="A611" s="34"/>
      <c r="B611" s="20"/>
      <c r="C611" s="20"/>
      <c r="D611" s="35"/>
      <c r="E611" s="36"/>
    </row>
    <row r="612" spans="1:5" ht="12.75">
      <c r="A612" s="34"/>
      <c r="B612" s="20"/>
      <c r="C612" s="20"/>
      <c r="D612" s="35"/>
      <c r="E612" s="36"/>
    </row>
    <row r="613" spans="1:5" ht="12.75">
      <c r="A613" s="34"/>
      <c r="B613" s="20"/>
      <c r="C613" s="20"/>
      <c r="D613" s="35"/>
      <c r="E613" s="36"/>
    </row>
    <row r="614" spans="1:5" ht="12.75">
      <c r="A614" s="34"/>
      <c r="B614" s="20"/>
      <c r="C614" s="20"/>
      <c r="D614" s="35"/>
      <c r="E614" s="36"/>
    </row>
    <row r="615" spans="1:5" ht="12.75">
      <c r="A615" s="34"/>
      <c r="B615" s="20"/>
      <c r="C615" s="20"/>
      <c r="D615" s="35"/>
      <c r="E615" s="36"/>
    </row>
    <row r="616" spans="1:5" ht="12.75">
      <c r="A616" s="34"/>
      <c r="B616" s="20"/>
      <c r="C616" s="20"/>
      <c r="D616" s="35"/>
      <c r="E616" s="36"/>
    </row>
    <row r="617" spans="1:5" ht="12.75">
      <c r="A617" s="34"/>
      <c r="B617" s="20"/>
      <c r="C617" s="20"/>
      <c r="D617" s="35"/>
      <c r="E617" s="36"/>
    </row>
    <row r="618" spans="1:5" ht="12.75">
      <c r="A618" s="34"/>
      <c r="B618" s="20"/>
      <c r="C618" s="20"/>
      <c r="D618" s="35"/>
      <c r="E618" s="36"/>
    </row>
    <row r="619" spans="1:5" ht="12.75">
      <c r="A619" s="34"/>
      <c r="B619" s="20"/>
      <c r="C619" s="20"/>
      <c r="D619" s="35"/>
      <c r="E619" s="36"/>
    </row>
    <row r="620" spans="1:5" ht="12.75">
      <c r="A620" s="34"/>
      <c r="B620" s="20"/>
      <c r="C620" s="20"/>
      <c r="D620" s="35"/>
      <c r="E620" s="36"/>
    </row>
    <row r="621" spans="1:5" ht="12.75">
      <c r="A621" s="34"/>
      <c r="B621" s="20"/>
      <c r="C621" s="20"/>
      <c r="D621" s="35"/>
      <c r="E621" s="36"/>
    </row>
    <row r="622" spans="1:5" ht="12.75">
      <c r="A622" s="34"/>
      <c r="B622" s="20"/>
      <c r="C622" s="20"/>
      <c r="D622" s="35"/>
      <c r="E622" s="36"/>
    </row>
    <row r="623" spans="1:5" ht="12.75">
      <c r="A623" s="34"/>
      <c r="B623" s="20"/>
      <c r="C623" s="20"/>
      <c r="D623" s="35"/>
      <c r="E623" s="36"/>
    </row>
    <row r="624" spans="1:5" ht="12.75">
      <c r="A624" s="34"/>
      <c r="B624" s="20"/>
      <c r="C624" s="20"/>
      <c r="D624" s="35"/>
      <c r="E624" s="36"/>
    </row>
    <row r="625" spans="1:5" ht="12.75">
      <c r="A625" s="34"/>
      <c r="B625" s="20"/>
      <c r="C625" s="20"/>
      <c r="D625" s="35"/>
      <c r="E625" s="36"/>
    </row>
    <row r="626" spans="1:5" ht="12.75">
      <c r="A626" s="34"/>
      <c r="B626" s="20"/>
      <c r="C626" s="20"/>
      <c r="D626" s="35"/>
      <c r="E626" s="36"/>
    </row>
    <row r="627" spans="1:5" ht="12.75">
      <c r="A627" s="34"/>
      <c r="B627" s="20"/>
      <c r="C627" s="20"/>
      <c r="D627" s="35"/>
      <c r="E627" s="36"/>
    </row>
    <row r="628" spans="1:5" ht="12.75">
      <c r="A628" s="34"/>
      <c r="B628" s="20"/>
      <c r="C628" s="20"/>
      <c r="D628" s="35"/>
      <c r="E628" s="36"/>
    </row>
    <row r="629" spans="1:5" ht="12.75">
      <c r="A629" s="34"/>
      <c r="B629" s="20"/>
      <c r="C629" s="20"/>
      <c r="D629" s="35"/>
      <c r="E629" s="36"/>
    </row>
    <row r="630" spans="1:5" ht="12.75">
      <c r="A630" s="34"/>
      <c r="B630" s="20"/>
      <c r="C630" s="20"/>
      <c r="D630" s="35"/>
      <c r="E630" s="36"/>
    </row>
    <row r="631" spans="1:5" ht="12.75">
      <c r="A631" s="34"/>
      <c r="B631" s="20"/>
      <c r="C631" s="20"/>
      <c r="D631" s="35"/>
      <c r="E631" s="36"/>
    </row>
    <row r="632" spans="1:5" ht="12.75">
      <c r="A632" s="34"/>
      <c r="B632" s="20"/>
      <c r="C632" s="20"/>
      <c r="D632" s="35"/>
      <c r="E632" s="36"/>
    </row>
    <row r="633" spans="1:5" ht="12.75">
      <c r="A633" s="34"/>
      <c r="B633" s="20"/>
      <c r="C633" s="20"/>
      <c r="D633" s="35"/>
      <c r="E633" s="36"/>
    </row>
    <row r="634" spans="1:5" ht="12.75">
      <c r="A634" s="34"/>
      <c r="B634" s="20"/>
      <c r="C634" s="20"/>
      <c r="D634" s="35"/>
      <c r="E634" s="36"/>
    </row>
    <row r="635" spans="1:5" ht="12.75">
      <c r="A635" s="34"/>
      <c r="B635" s="20"/>
      <c r="C635" s="20"/>
      <c r="D635" s="35"/>
      <c r="E635" s="36"/>
    </row>
    <row r="636" spans="1:5" ht="12.75">
      <c r="A636" s="34"/>
      <c r="B636" s="20"/>
      <c r="C636" s="20"/>
      <c r="D636" s="35"/>
      <c r="E636" s="36"/>
    </row>
    <row r="637" spans="1:5" ht="12.75">
      <c r="A637" s="34"/>
      <c r="B637" s="20"/>
      <c r="C637" s="20"/>
      <c r="D637" s="35"/>
      <c r="E637" s="36"/>
    </row>
    <row r="638" spans="1:5" ht="12.75">
      <c r="A638" s="34"/>
      <c r="B638" s="20"/>
      <c r="C638" s="20"/>
      <c r="D638" s="35"/>
      <c r="E638" s="36"/>
    </row>
    <row r="639" spans="1:5" ht="12.75">
      <c r="A639" s="34"/>
      <c r="B639" s="20"/>
      <c r="C639" s="20"/>
      <c r="D639" s="35"/>
      <c r="E639" s="36"/>
    </row>
    <row r="640" spans="1:5" ht="12.75">
      <c r="A640" s="34"/>
      <c r="B640" s="20"/>
      <c r="C640" s="20"/>
      <c r="D640" s="35"/>
      <c r="E640" s="36"/>
    </row>
    <row r="641" spans="1:5" ht="12.75">
      <c r="A641" s="34"/>
      <c r="B641" s="20"/>
      <c r="C641" s="20"/>
      <c r="D641" s="35"/>
      <c r="E641" s="36"/>
    </row>
    <row r="642" spans="1:5" ht="12.75">
      <c r="A642" s="34"/>
      <c r="B642" s="20"/>
      <c r="C642" s="20"/>
      <c r="D642" s="35"/>
      <c r="E642" s="36"/>
    </row>
    <row r="643" spans="1:5" ht="12.75">
      <c r="A643" s="34"/>
      <c r="B643" s="20"/>
      <c r="C643" s="20"/>
      <c r="D643" s="35"/>
      <c r="E643" s="36"/>
    </row>
    <row r="644" spans="1:5" ht="12.75">
      <c r="A644" s="34"/>
      <c r="B644" s="20"/>
      <c r="C644" s="20"/>
      <c r="D644" s="35"/>
      <c r="E644" s="36"/>
    </row>
    <row r="645" spans="1:5" ht="12.75">
      <c r="A645" s="34"/>
      <c r="B645" s="20"/>
      <c r="C645" s="20"/>
      <c r="D645" s="35"/>
      <c r="E645" s="36"/>
    </row>
    <row r="646" spans="1:5" ht="12.75">
      <c r="A646" s="34"/>
      <c r="B646" s="20"/>
      <c r="C646" s="20"/>
      <c r="D646" s="35"/>
      <c r="E646" s="36"/>
    </row>
    <row r="647" spans="1:5" ht="12.75">
      <c r="A647" s="34"/>
      <c r="B647" s="20"/>
      <c r="C647" s="20"/>
      <c r="D647" s="35"/>
      <c r="E647" s="36"/>
    </row>
    <row r="648" spans="1:5" ht="12.75">
      <c r="A648" s="34"/>
      <c r="B648" s="20"/>
      <c r="C648" s="20"/>
      <c r="D648" s="35"/>
      <c r="E648" s="36"/>
    </row>
    <row r="649" spans="1:5" ht="12.75">
      <c r="A649" s="34"/>
      <c r="B649" s="20"/>
      <c r="C649" s="20"/>
      <c r="D649" s="35"/>
      <c r="E649" s="36"/>
    </row>
    <row r="650" spans="1:5" ht="12.75">
      <c r="A650" s="34"/>
      <c r="B650" s="20"/>
      <c r="C650" s="20"/>
      <c r="D650" s="35"/>
      <c r="E650" s="36"/>
    </row>
    <row r="651" spans="1:5" ht="12.75">
      <c r="A651" s="34"/>
      <c r="B651" s="20"/>
      <c r="C651" s="20"/>
      <c r="D651" s="35"/>
      <c r="E651" s="36"/>
    </row>
    <row r="652" spans="1:5" ht="12.75">
      <c r="A652" s="34"/>
      <c r="B652" s="20"/>
      <c r="C652" s="20"/>
      <c r="D652" s="35"/>
      <c r="E652" s="36"/>
    </row>
    <row r="653" spans="1:5" ht="12.75">
      <c r="A653" s="34"/>
      <c r="B653" s="20"/>
      <c r="C653" s="20"/>
      <c r="D653" s="35"/>
      <c r="E653" s="36"/>
    </row>
    <row r="654" spans="1:5" ht="12.75">
      <c r="A654" s="34"/>
      <c r="B654" s="20"/>
      <c r="C654" s="20"/>
      <c r="D654" s="35"/>
      <c r="E654" s="36"/>
    </row>
    <row r="655" spans="1:5" ht="12.75">
      <c r="A655" s="34"/>
      <c r="B655" s="20"/>
      <c r="C655" s="20"/>
      <c r="D655" s="35"/>
      <c r="E655" s="36"/>
    </row>
    <row r="656" spans="1:5" ht="12.75">
      <c r="A656" s="34"/>
      <c r="B656" s="20"/>
      <c r="C656" s="20"/>
      <c r="D656" s="35"/>
      <c r="E656" s="36"/>
    </row>
    <row r="657" spans="1:5" ht="12.75">
      <c r="A657" s="34"/>
      <c r="B657" s="20"/>
      <c r="C657" s="20"/>
      <c r="D657" s="35"/>
      <c r="E657" s="36"/>
    </row>
    <row r="658" spans="1:5" ht="12.75">
      <c r="A658" s="34"/>
      <c r="B658" s="20"/>
      <c r="C658" s="20"/>
      <c r="D658" s="35"/>
      <c r="E658" s="36"/>
    </row>
    <row r="659" spans="1:5" ht="12.75">
      <c r="A659" s="34"/>
      <c r="B659" s="20"/>
      <c r="C659" s="20"/>
      <c r="D659" s="35"/>
      <c r="E659" s="36"/>
    </row>
    <row r="660" spans="1:5" ht="12.75">
      <c r="A660" s="34"/>
      <c r="B660" s="20"/>
      <c r="C660" s="20"/>
      <c r="D660" s="35"/>
      <c r="E660" s="36"/>
    </row>
    <row r="661" spans="1:5" ht="12.75">
      <c r="A661" s="34"/>
      <c r="B661" s="20"/>
      <c r="C661" s="20"/>
      <c r="D661" s="35"/>
      <c r="E661" s="36"/>
    </row>
    <row r="662" spans="1:5" ht="12.75">
      <c r="A662" s="34"/>
      <c r="B662" s="20"/>
      <c r="C662" s="20"/>
      <c r="D662" s="35"/>
      <c r="E662" s="36"/>
    </row>
    <row r="663" spans="1:5" ht="12.75">
      <c r="A663" s="34"/>
      <c r="B663" s="20"/>
      <c r="C663" s="20"/>
      <c r="D663" s="35"/>
      <c r="E663" s="36"/>
    </row>
    <row r="664" spans="1:5" ht="12.75">
      <c r="A664" s="34"/>
      <c r="B664" s="20"/>
      <c r="C664" s="20"/>
      <c r="D664" s="35"/>
      <c r="E664" s="36"/>
    </row>
    <row r="665" spans="1:5" ht="12.75">
      <c r="A665" s="34"/>
      <c r="B665" s="20"/>
      <c r="C665" s="20"/>
      <c r="D665" s="35"/>
      <c r="E665" s="36"/>
    </row>
    <row r="666" spans="1:5" ht="12.75">
      <c r="A666" s="34"/>
      <c r="B666" s="20"/>
      <c r="C666" s="20"/>
      <c r="D666" s="35"/>
      <c r="E666" s="36"/>
    </row>
    <row r="667" spans="1:5" ht="12.75">
      <c r="A667" s="34"/>
      <c r="B667" s="20"/>
      <c r="C667" s="20"/>
      <c r="D667" s="35"/>
      <c r="E667" s="36"/>
    </row>
    <row r="668" spans="1:5" ht="12.75">
      <c r="A668" s="34"/>
      <c r="B668" s="20"/>
      <c r="C668" s="20"/>
      <c r="D668" s="35"/>
      <c r="E668" s="36"/>
    </row>
    <row r="669" spans="1:5" ht="12.75">
      <c r="A669" s="34"/>
      <c r="B669" s="20"/>
      <c r="C669" s="20"/>
      <c r="D669" s="35"/>
      <c r="E669" s="36"/>
    </row>
    <row r="670" spans="1:5" ht="12.75">
      <c r="A670" s="34"/>
      <c r="B670" s="20"/>
      <c r="C670" s="20"/>
      <c r="D670" s="35"/>
      <c r="E670" s="36"/>
    </row>
    <row r="671" spans="1:5" ht="12.75">
      <c r="A671" s="34"/>
      <c r="B671" s="20"/>
      <c r="C671" s="20"/>
      <c r="D671" s="35"/>
      <c r="E671" s="36"/>
    </row>
    <row r="672" spans="1:5" ht="12.75">
      <c r="A672" s="34"/>
      <c r="B672" s="20"/>
      <c r="C672" s="20"/>
      <c r="D672" s="35"/>
      <c r="E672" s="36"/>
    </row>
    <row r="673" spans="1:5" ht="12.75">
      <c r="A673" s="34"/>
      <c r="B673" s="20"/>
      <c r="C673" s="20"/>
      <c r="D673" s="35"/>
      <c r="E673" s="36"/>
    </row>
    <row r="674" spans="1:5" ht="12.75">
      <c r="A674" s="34"/>
      <c r="B674" s="20"/>
      <c r="C674" s="20"/>
      <c r="D674" s="35"/>
      <c r="E674" s="36"/>
    </row>
    <row r="675" spans="1:5" ht="12.75">
      <c r="A675" s="34"/>
      <c r="B675" s="20"/>
      <c r="C675" s="20"/>
      <c r="D675" s="35"/>
      <c r="E675" s="36"/>
    </row>
    <row r="676" spans="1:5" ht="12.75">
      <c r="A676" s="34"/>
      <c r="B676" s="20"/>
      <c r="C676" s="20"/>
      <c r="D676" s="35"/>
      <c r="E676" s="36"/>
    </row>
    <row r="677" spans="1:5" ht="12.75">
      <c r="A677" s="34"/>
      <c r="B677" s="20"/>
      <c r="C677" s="20"/>
      <c r="D677" s="35"/>
      <c r="E677" s="36"/>
    </row>
    <row r="678" spans="1:5" ht="12.75">
      <c r="A678" s="34"/>
      <c r="B678" s="20"/>
      <c r="C678" s="20"/>
      <c r="D678" s="35"/>
      <c r="E678" s="36"/>
    </row>
    <row r="679" spans="1:5" ht="12.75">
      <c r="A679" s="34"/>
      <c r="B679" s="20"/>
      <c r="C679" s="20"/>
      <c r="D679" s="35"/>
      <c r="E679" s="36"/>
    </row>
    <row r="680" spans="1:5" ht="12.75">
      <c r="A680" s="34"/>
      <c r="B680" s="20"/>
      <c r="C680" s="20"/>
      <c r="D680" s="35"/>
      <c r="E680" s="36"/>
    </row>
    <row r="681" spans="1:5" ht="12.75">
      <c r="A681" s="34"/>
      <c r="B681" s="20"/>
      <c r="C681" s="20"/>
      <c r="D681" s="35"/>
      <c r="E681" s="36"/>
    </row>
    <row r="682" spans="1:5" ht="12.75">
      <c r="A682" s="34"/>
      <c r="B682" s="20"/>
      <c r="C682" s="20"/>
      <c r="D682" s="35"/>
      <c r="E682" s="36"/>
    </row>
    <row r="683" spans="1:5" ht="12.75">
      <c r="A683" s="34"/>
      <c r="B683" s="20"/>
      <c r="C683" s="20"/>
      <c r="D683" s="35"/>
      <c r="E683" s="36"/>
    </row>
    <row r="684" spans="1:5" ht="12.75">
      <c r="A684" s="34"/>
      <c r="B684" s="20"/>
      <c r="C684" s="20"/>
      <c r="D684" s="35"/>
      <c r="E684" s="36"/>
    </row>
    <row r="685" spans="1:5" ht="12.75">
      <c r="A685" s="34"/>
      <c r="B685" s="20"/>
      <c r="C685" s="20"/>
      <c r="D685" s="35"/>
      <c r="E685" s="36"/>
    </row>
    <row r="686" spans="1:5" ht="12.75">
      <c r="A686" s="34"/>
      <c r="B686" s="20"/>
      <c r="C686" s="20"/>
      <c r="D686" s="35"/>
      <c r="E686" s="36"/>
    </row>
    <row r="687" spans="1:5" ht="12.75">
      <c r="A687" s="34"/>
      <c r="B687" s="20"/>
      <c r="C687" s="20"/>
      <c r="D687" s="35"/>
      <c r="E687" s="36"/>
    </row>
    <row r="688" spans="1:5" ht="12.75">
      <c r="A688" s="34"/>
      <c r="B688" s="20"/>
      <c r="C688" s="20"/>
      <c r="D688" s="35"/>
      <c r="E688" s="36"/>
    </row>
    <row r="689" spans="1:5" ht="12.75">
      <c r="A689" s="34"/>
      <c r="B689" s="20"/>
      <c r="C689" s="20"/>
      <c r="D689" s="35"/>
      <c r="E689" s="36"/>
    </row>
    <row r="690" spans="1:5" ht="12.75">
      <c r="A690" s="34"/>
      <c r="B690" s="20"/>
      <c r="C690" s="20"/>
      <c r="D690" s="35"/>
      <c r="E690" s="36"/>
    </row>
    <row r="691" spans="1:5" ht="12.75">
      <c r="A691" s="34"/>
      <c r="B691" s="20"/>
      <c r="C691" s="20"/>
      <c r="D691" s="35"/>
      <c r="E691" s="36"/>
    </row>
    <row r="692" spans="1:5" ht="12.75">
      <c r="A692" s="34"/>
      <c r="B692" s="20"/>
      <c r="C692" s="20"/>
      <c r="D692" s="35"/>
      <c r="E692" s="36"/>
    </row>
    <row r="693" spans="1:5" ht="12.75">
      <c r="A693" s="34"/>
      <c r="B693" s="20"/>
      <c r="C693" s="20"/>
      <c r="D693" s="35"/>
      <c r="E693" s="36"/>
    </row>
    <row r="694" spans="1:5" ht="12.75">
      <c r="A694" s="34"/>
      <c r="B694" s="20"/>
      <c r="C694" s="20"/>
      <c r="D694" s="35"/>
      <c r="E694" s="36"/>
    </row>
    <row r="695" spans="1:5" ht="12.75">
      <c r="A695" s="34"/>
      <c r="B695" s="20"/>
      <c r="C695" s="20"/>
      <c r="D695" s="35"/>
      <c r="E695" s="36"/>
    </row>
    <row r="696" spans="1:5" ht="12.75">
      <c r="A696" s="34"/>
      <c r="B696" s="20"/>
      <c r="C696" s="20"/>
      <c r="D696" s="35"/>
      <c r="E696" s="36"/>
    </row>
    <row r="697" spans="1:5" ht="12.75">
      <c r="A697" s="34"/>
      <c r="B697" s="20"/>
      <c r="C697" s="20"/>
      <c r="D697" s="35"/>
      <c r="E697" s="36"/>
    </row>
    <row r="698" spans="1:5" ht="12.75">
      <c r="A698" s="34"/>
      <c r="B698" s="20"/>
      <c r="C698" s="20"/>
      <c r="D698" s="35"/>
      <c r="E698" s="36"/>
    </row>
    <row r="699" spans="1:5" ht="12.75">
      <c r="A699" s="34"/>
      <c r="B699" s="20"/>
      <c r="C699" s="20"/>
      <c r="D699" s="35"/>
      <c r="E699" s="36"/>
    </row>
    <row r="700" spans="1:5" ht="12.75">
      <c r="A700" s="34"/>
      <c r="B700" s="20"/>
      <c r="C700" s="20"/>
      <c r="D700" s="35"/>
      <c r="E700" s="36"/>
    </row>
    <row r="701" spans="1:5" ht="12.75">
      <c r="A701" s="34"/>
      <c r="B701" s="20"/>
      <c r="C701" s="20"/>
      <c r="D701" s="35"/>
      <c r="E701" s="36"/>
    </row>
    <row r="702" spans="1:5" ht="12.75">
      <c r="A702" s="34"/>
      <c r="B702" s="20"/>
      <c r="C702" s="20"/>
      <c r="D702" s="35"/>
      <c r="E702" s="36"/>
    </row>
    <row r="703" spans="1:5" ht="12.75">
      <c r="A703" s="34"/>
      <c r="B703" s="20"/>
      <c r="C703" s="20"/>
      <c r="D703" s="35"/>
      <c r="E703" s="36"/>
    </row>
    <row r="704" spans="1:5" ht="12.75">
      <c r="A704" s="34"/>
      <c r="B704" s="20"/>
      <c r="C704" s="20"/>
      <c r="D704" s="35"/>
      <c r="E704" s="36"/>
    </row>
    <row r="705" spans="1:5" ht="12.75">
      <c r="A705" s="34"/>
      <c r="B705" s="20"/>
      <c r="C705" s="20"/>
      <c r="D705" s="35"/>
      <c r="E705" s="36"/>
    </row>
    <row r="706" spans="1:5" ht="12.75">
      <c r="A706" s="34"/>
      <c r="B706" s="20"/>
      <c r="C706" s="20"/>
      <c r="D706" s="35"/>
      <c r="E706" s="36"/>
    </row>
    <row r="707" spans="1:5" ht="12.75">
      <c r="A707" s="34"/>
      <c r="B707" s="20"/>
      <c r="C707" s="20"/>
      <c r="D707" s="35"/>
      <c r="E707" s="36"/>
    </row>
    <row r="708" spans="1:5" ht="12.75">
      <c r="A708" s="34"/>
      <c r="B708" s="20"/>
      <c r="C708" s="20"/>
      <c r="D708" s="35"/>
      <c r="E708" s="36"/>
    </row>
    <row r="709" spans="1:5" ht="12.75">
      <c r="A709" s="34"/>
      <c r="B709" s="20"/>
      <c r="C709" s="20"/>
      <c r="D709" s="35"/>
      <c r="E709" s="36"/>
    </row>
    <row r="710" spans="1:5" ht="12.75">
      <c r="A710" s="34"/>
      <c r="B710" s="20"/>
      <c r="C710" s="20"/>
      <c r="D710" s="35"/>
      <c r="E710" s="36"/>
    </row>
    <row r="711" spans="1:5" ht="12.75">
      <c r="A711" s="34"/>
      <c r="B711" s="20"/>
      <c r="C711" s="20"/>
      <c r="D711" s="35"/>
      <c r="E711" s="36"/>
    </row>
    <row r="712" spans="1:5" ht="12.75">
      <c r="A712" s="34"/>
      <c r="B712" s="20"/>
      <c r="C712" s="20"/>
      <c r="D712" s="35"/>
      <c r="E712" s="36"/>
    </row>
    <row r="713" spans="1:5" ht="12.75">
      <c r="A713" s="34"/>
      <c r="B713" s="20"/>
      <c r="C713" s="20"/>
      <c r="D713" s="35"/>
      <c r="E713" s="36"/>
    </row>
    <row r="714" spans="1:5" ht="12.75">
      <c r="A714" s="34"/>
      <c r="B714" s="20"/>
      <c r="C714" s="20"/>
      <c r="D714" s="35"/>
      <c r="E714" s="36"/>
    </row>
    <row r="715" spans="1:5" ht="12.75">
      <c r="A715" s="34"/>
      <c r="B715" s="20"/>
      <c r="C715" s="20"/>
      <c r="D715" s="35"/>
      <c r="E715" s="36"/>
    </row>
    <row r="716" spans="1:5" ht="12.75">
      <c r="A716" s="34"/>
      <c r="B716" s="20"/>
      <c r="C716" s="20"/>
      <c r="D716" s="35"/>
      <c r="E716" s="36"/>
    </row>
    <row r="717" spans="1:5" ht="12.75">
      <c r="A717" s="34"/>
      <c r="B717" s="20"/>
      <c r="C717" s="20"/>
      <c r="D717" s="35"/>
      <c r="E717" s="36"/>
    </row>
    <row r="718" spans="1:5" ht="12.75">
      <c r="A718" s="34"/>
      <c r="B718" s="20"/>
      <c r="C718" s="20"/>
      <c r="D718" s="35"/>
      <c r="E718" s="36"/>
    </row>
    <row r="719" spans="1:5" ht="12.75">
      <c r="A719" s="34"/>
      <c r="B719" s="20"/>
      <c r="C719" s="20"/>
      <c r="D719" s="35"/>
      <c r="E719" s="36"/>
    </row>
    <row r="720" spans="1:5" ht="12.75">
      <c r="A720" s="34"/>
      <c r="B720" s="20"/>
      <c r="C720" s="20"/>
      <c r="D720" s="35"/>
      <c r="E720" s="36"/>
    </row>
    <row r="721" spans="1:5" ht="12.75">
      <c r="A721" s="34"/>
      <c r="B721" s="20"/>
      <c r="C721" s="20"/>
      <c r="D721" s="35"/>
      <c r="E721" s="36"/>
    </row>
    <row r="722" spans="1:5" ht="12.75">
      <c r="A722" s="34"/>
      <c r="B722" s="20"/>
      <c r="C722" s="20"/>
      <c r="D722" s="35"/>
      <c r="E722" s="36"/>
    </row>
    <row r="723" spans="1:5" ht="12.75">
      <c r="A723" s="34"/>
      <c r="B723" s="20"/>
      <c r="C723" s="20"/>
      <c r="D723" s="35"/>
      <c r="E723" s="36"/>
    </row>
    <row r="724" spans="1:5" ht="12.75">
      <c r="A724" s="34"/>
      <c r="B724" s="20"/>
      <c r="C724" s="20"/>
      <c r="D724" s="35"/>
      <c r="E724" s="36"/>
    </row>
    <row r="725" spans="1:5" ht="12.75">
      <c r="A725" s="34"/>
      <c r="B725" s="20"/>
      <c r="C725" s="20"/>
      <c r="D725" s="35"/>
      <c r="E725" s="36"/>
    </row>
    <row r="726" spans="1:5" ht="12.75">
      <c r="A726" s="34"/>
      <c r="B726" s="20"/>
      <c r="C726" s="20"/>
      <c r="D726" s="35"/>
      <c r="E726" s="36"/>
    </row>
    <row r="727" spans="1:5" ht="12.75">
      <c r="A727" s="34"/>
      <c r="B727" s="20"/>
      <c r="C727" s="20"/>
      <c r="D727" s="35"/>
      <c r="E727" s="36"/>
    </row>
    <row r="728" spans="1:5" ht="12.75">
      <c r="A728" s="34"/>
      <c r="B728" s="20"/>
      <c r="C728" s="20"/>
      <c r="D728" s="35"/>
      <c r="E728" s="36"/>
    </row>
    <row r="729" spans="1:5" ht="12.75">
      <c r="A729" s="34"/>
      <c r="B729" s="20"/>
      <c r="C729" s="20"/>
      <c r="D729" s="35"/>
      <c r="E729" s="36"/>
    </row>
    <row r="730" spans="1:5" ht="12.75">
      <c r="A730" s="34"/>
      <c r="B730" s="20"/>
      <c r="C730" s="20"/>
      <c r="D730" s="35"/>
      <c r="E730" s="36"/>
    </row>
    <row r="731" spans="1:5" ht="12.75">
      <c r="A731" s="34"/>
      <c r="B731" s="20"/>
      <c r="C731" s="20"/>
      <c r="D731" s="35"/>
      <c r="E731" s="36"/>
    </row>
    <row r="732" spans="1:5" ht="12.75">
      <c r="A732" s="34"/>
      <c r="B732" s="20"/>
      <c r="C732" s="20"/>
      <c r="D732" s="35"/>
      <c r="E732" s="36"/>
    </row>
    <row r="733" spans="1:5" ht="12.75">
      <c r="A733" s="34"/>
      <c r="B733" s="20"/>
      <c r="C733" s="20"/>
      <c r="D733" s="35"/>
      <c r="E733" s="36"/>
    </row>
    <row r="734" spans="1:5" ht="12.75">
      <c r="A734" s="34"/>
      <c r="B734" s="20"/>
      <c r="C734" s="20"/>
      <c r="D734" s="35"/>
      <c r="E734" s="36"/>
    </row>
    <row r="735" spans="1:5" ht="12.75">
      <c r="A735" s="34"/>
      <c r="B735" s="20"/>
      <c r="C735" s="20"/>
      <c r="D735" s="35"/>
      <c r="E735" s="36"/>
    </row>
    <row r="736" spans="1:5" ht="12.75">
      <c r="A736" s="34"/>
      <c r="B736" s="20"/>
      <c r="C736" s="20"/>
      <c r="D736" s="35"/>
      <c r="E736" s="36"/>
    </row>
    <row r="737" spans="1:5" ht="12.75">
      <c r="A737" s="34"/>
      <c r="B737" s="20"/>
      <c r="C737" s="20"/>
      <c r="D737" s="35"/>
      <c r="E737" s="36"/>
    </row>
    <row r="738" spans="1:5" ht="12.75">
      <c r="A738" s="34"/>
      <c r="B738" s="20"/>
      <c r="C738" s="20"/>
      <c r="D738" s="35"/>
      <c r="E738" s="36"/>
    </row>
    <row r="739" spans="1:5" ht="12.75">
      <c r="A739" s="34"/>
      <c r="B739" s="20"/>
      <c r="C739" s="20"/>
      <c r="D739" s="35"/>
      <c r="E739" s="36"/>
    </row>
    <row r="740" spans="1:5" ht="12.75">
      <c r="A740" s="34"/>
      <c r="B740" s="20"/>
      <c r="C740" s="20"/>
      <c r="D740" s="35"/>
      <c r="E740" s="36"/>
    </row>
    <row r="741" spans="1:5" ht="12.75">
      <c r="A741" s="34"/>
      <c r="B741" s="20"/>
      <c r="C741" s="20"/>
      <c r="D741" s="35"/>
      <c r="E741" s="36"/>
    </row>
    <row r="742" spans="1:5" ht="12.75">
      <c r="A742" s="34"/>
      <c r="B742" s="20"/>
      <c r="C742" s="20"/>
      <c r="D742" s="35"/>
      <c r="E742" s="36"/>
    </row>
    <row r="743" spans="1:5" ht="12.75">
      <c r="A743" s="34"/>
      <c r="B743" s="20"/>
      <c r="C743" s="20"/>
      <c r="D743" s="35"/>
      <c r="E743" s="36"/>
    </row>
    <row r="744" spans="1:5" ht="12.75">
      <c r="A744" s="34"/>
      <c r="B744" s="20"/>
      <c r="C744" s="20"/>
      <c r="D744" s="35"/>
      <c r="E744" s="36"/>
    </row>
    <row r="745" spans="1:5" ht="12.75">
      <c r="A745" s="34"/>
      <c r="B745" s="20"/>
      <c r="C745" s="20"/>
      <c r="D745" s="35"/>
      <c r="E745" s="36"/>
    </row>
    <row r="746" spans="1:5" ht="12.75">
      <c r="A746" s="34"/>
      <c r="B746" s="20"/>
      <c r="C746" s="20"/>
      <c r="D746" s="35"/>
      <c r="E746" s="36"/>
    </row>
    <row r="747" spans="1:5" ht="12.75">
      <c r="A747" s="34"/>
      <c r="B747" s="20"/>
      <c r="C747" s="20"/>
      <c r="D747" s="35"/>
      <c r="E747" s="36"/>
    </row>
    <row r="748" spans="1:5" ht="12.75">
      <c r="A748" s="34"/>
      <c r="B748" s="20"/>
      <c r="C748" s="20"/>
      <c r="D748" s="35"/>
      <c r="E748" s="36"/>
    </row>
    <row r="749" spans="1:5" ht="12.75">
      <c r="A749" s="34"/>
      <c r="B749" s="20"/>
      <c r="C749" s="20"/>
      <c r="D749" s="35"/>
      <c r="E749" s="36"/>
    </row>
    <row r="750" spans="1:5" ht="12.75">
      <c r="A750" s="34"/>
      <c r="B750" s="20"/>
      <c r="C750" s="20"/>
      <c r="D750" s="35"/>
      <c r="E750" s="36"/>
    </row>
    <row r="751" spans="1:5" ht="12.75">
      <c r="A751" s="34"/>
      <c r="B751" s="20"/>
      <c r="C751" s="20"/>
      <c r="D751" s="35"/>
      <c r="E751" s="36"/>
    </row>
    <row r="752" spans="1:5" ht="12.75">
      <c r="A752" s="34"/>
      <c r="B752" s="20"/>
      <c r="C752" s="20"/>
      <c r="D752" s="35"/>
      <c r="E752" s="36"/>
    </row>
    <row r="753" spans="1:5" ht="12.75">
      <c r="A753" s="34"/>
      <c r="B753" s="20"/>
      <c r="C753" s="20"/>
      <c r="D753" s="35"/>
      <c r="E753" s="36"/>
    </row>
    <row r="754" spans="1:5" ht="12.75">
      <c r="A754" s="34"/>
      <c r="B754" s="20"/>
      <c r="C754" s="20"/>
      <c r="D754" s="35"/>
      <c r="E754" s="36"/>
    </row>
    <row r="755" spans="1:5" ht="12.75">
      <c r="A755" s="34"/>
      <c r="B755" s="20"/>
      <c r="C755" s="20"/>
      <c r="D755" s="35"/>
      <c r="E755" s="36"/>
    </row>
    <row r="756" spans="1:5" ht="12.75">
      <c r="A756" s="34"/>
      <c r="B756" s="20"/>
      <c r="C756" s="20"/>
      <c r="D756" s="35"/>
      <c r="E756" s="36"/>
    </row>
    <row r="757" spans="1:5" ht="12.75">
      <c r="A757" s="34"/>
      <c r="B757" s="20"/>
      <c r="C757" s="20"/>
      <c r="D757" s="35"/>
      <c r="E757" s="36"/>
    </row>
    <row r="758" spans="1:5" ht="12.75">
      <c r="A758" s="34"/>
      <c r="B758" s="20"/>
      <c r="C758" s="20"/>
      <c r="D758" s="35"/>
      <c r="E758" s="36"/>
    </row>
    <row r="759" spans="1:5" ht="12.75">
      <c r="A759" s="34"/>
      <c r="B759" s="20"/>
      <c r="C759" s="20"/>
      <c r="D759" s="35"/>
      <c r="E759" s="36"/>
    </row>
    <row r="760" spans="1:5" ht="12.75">
      <c r="A760" s="34"/>
      <c r="B760" s="20"/>
      <c r="C760" s="20"/>
      <c r="D760" s="35"/>
      <c r="E760" s="36"/>
    </row>
    <row r="761" spans="1:5" ht="12.75">
      <c r="A761" s="34"/>
      <c r="B761" s="20"/>
      <c r="C761" s="20"/>
      <c r="D761" s="35"/>
      <c r="E761" s="36"/>
    </row>
    <row r="762" spans="1:5" ht="12.75">
      <c r="A762" s="34"/>
      <c r="B762" s="20"/>
      <c r="C762" s="20"/>
      <c r="D762" s="35"/>
      <c r="E762" s="36"/>
    </row>
    <row r="763" spans="1:5" ht="12.75">
      <c r="A763" s="34"/>
      <c r="B763" s="20"/>
      <c r="C763" s="20"/>
      <c r="D763" s="35"/>
      <c r="E763" s="36"/>
    </row>
    <row r="764" spans="1:5" ht="12.75">
      <c r="A764" s="34"/>
      <c r="B764" s="20"/>
      <c r="C764" s="20"/>
      <c r="D764" s="35"/>
      <c r="E764" s="36"/>
    </row>
    <row r="765" spans="1:5" ht="12.75">
      <c r="A765" s="34"/>
      <c r="B765" s="20"/>
      <c r="C765" s="20"/>
      <c r="D765" s="35"/>
      <c r="E765" s="36"/>
    </row>
    <row r="766" spans="1:5" ht="12.75">
      <c r="A766" s="34"/>
      <c r="B766" s="20"/>
      <c r="C766" s="20"/>
      <c r="D766" s="35"/>
      <c r="E766" s="36"/>
    </row>
    <row r="767" spans="1:5" ht="12.75">
      <c r="A767" s="34"/>
      <c r="B767" s="20"/>
      <c r="C767" s="20"/>
      <c r="D767" s="35"/>
      <c r="E767" s="36"/>
    </row>
    <row r="768" spans="1:5" ht="12.75">
      <c r="A768" s="34"/>
      <c r="B768" s="20"/>
      <c r="C768" s="20"/>
      <c r="D768" s="35"/>
      <c r="E768" s="36"/>
    </row>
    <row r="769" spans="1:5" ht="12.75">
      <c r="A769" s="34"/>
      <c r="B769" s="20"/>
      <c r="C769" s="20"/>
      <c r="D769" s="35"/>
      <c r="E769" s="36"/>
    </row>
    <row r="770" spans="1:5" ht="12.75">
      <c r="A770" s="34"/>
      <c r="B770" s="20"/>
      <c r="C770" s="20"/>
      <c r="D770" s="35"/>
      <c r="E770" s="36"/>
    </row>
    <row r="771" spans="1:5" ht="12.75">
      <c r="A771" s="34"/>
      <c r="B771" s="20"/>
      <c r="C771" s="20"/>
      <c r="D771" s="35"/>
      <c r="E771" s="36"/>
    </row>
    <row r="772" spans="1:5" ht="12.75">
      <c r="A772" s="34"/>
      <c r="B772" s="20"/>
      <c r="C772" s="20"/>
      <c r="D772" s="35"/>
      <c r="E772" s="36"/>
    </row>
    <row r="773" spans="1:5" ht="12.75">
      <c r="A773" s="34"/>
      <c r="B773" s="20"/>
      <c r="C773" s="20"/>
      <c r="D773" s="35"/>
      <c r="E773" s="36"/>
    </row>
    <row r="774" spans="1:5" ht="12.75">
      <c r="A774" s="34"/>
      <c r="B774" s="20"/>
      <c r="C774" s="20"/>
      <c r="D774" s="35"/>
      <c r="E774" s="36"/>
    </row>
    <row r="775" spans="1:5" ht="12.75">
      <c r="A775" s="34"/>
      <c r="B775" s="20"/>
      <c r="C775" s="20"/>
      <c r="D775" s="35"/>
      <c r="E775" s="36"/>
    </row>
    <row r="776" spans="1:5" ht="12.75">
      <c r="A776" s="34"/>
      <c r="B776" s="20"/>
      <c r="C776" s="20"/>
      <c r="D776" s="35"/>
      <c r="E776" s="36"/>
    </row>
    <row r="777" spans="1:5" ht="12.75">
      <c r="A777" s="34"/>
      <c r="B777" s="20"/>
      <c r="C777" s="20"/>
      <c r="D777" s="35"/>
      <c r="E777" s="36"/>
    </row>
    <row r="778" spans="1:5" ht="12.75">
      <c r="A778" s="34"/>
      <c r="B778" s="20"/>
      <c r="C778" s="20"/>
      <c r="D778" s="35"/>
      <c r="E778" s="36"/>
    </row>
    <row r="779" spans="1:5" ht="12.75">
      <c r="A779" s="34"/>
      <c r="B779" s="20"/>
      <c r="C779" s="20"/>
      <c r="D779" s="35"/>
      <c r="E779" s="36"/>
    </row>
    <row r="780" spans="1:5" ht="12.75">
      <c r="A780" s="34"/>
      <c r="B780" s="20"/>
      <c r="C780" s="20"/>
      <c r="D780" s="35"/>
      <c r="E780" s="36"/>
    </row>
    <row r="781" spans="1:5" ht="12.75">
      <c r="A781" s="34"/>
      <c r="B781" s="20"/>
      <c r="C781" s="20"/>
      <c r="D781" s="35"/>
      <c r="E781" s="36"/>
    </row>
    <row r="782" spans="1:5" ht="12.75">
      <c r="A782" s="34"/>
      <c r="B782" s="20"/>
      <c r="C782" s="20"/>
      <c r="D782" s="35"/>
      <c r="E782" s="36"/>
    </row>
    <row r="783" spans="1:5" ht="12.75">
      <c r="A783" s="34"/>
      <c r="B783" s="20"/>
      <c r="C783" s="20"/>
      <c r="D783" s="35"/>
      <c r="E783" s="36"/>
    </row>
    <row r="784" spans="1:5" ht="12.75">
      <c r="A784" s="34"/>
      <c r="B784" s="20"/>
      <c r="C784" s="20"/>
      <c r="D784" s="35"/>
      <c r="E784" s="36"/>
    </row>
    <row r="785" spans="1:5" ht="12.75">
      <c r="A785" s="34"/>
      <c r="B785" s="20"/>
      <c r="C785" s="20"/>
      <c r="D785" s="35"/>
      <c r="E785" s="36"/>
    </row>
    <row r="786" spans="1:5" ht="12.75">
      <c r="A786" s="34"/>
      <c r="B786" s="20"/>
      <c r="C786" s="20"/>
      <c r="D786" s="35"/>
      <c r="E786" s="36"/>
    </row>
    <row r="787" spans="1:5" ht="12.75">
      <c r="A787" s="34"/>
      <c r="B787" s="20"/>
      <c r="C787" s="20"/>
      <c r="D787" s="35"/>
      <c r="E787" s="36"/>
    </row>
    <row r="788" spans="1:5" ht="12.75">
      <c r="A788" s="34"/>
      <c r="B788" s="20"/>
      <c r="C788" s="20"/>
      <c r="D788" s="35"/>
      <c r="E788" s="36"/>
    </row>
    <row r="789" spans="1:5" ht="12.75">
      <c r="A789" s="34"/>
      <c r="B789" s="20"/>
      <c r="C789" s="20"/>
      <c r="D789" s="35"/>
      <c r="E789" s="36"/>
    </row>
    <row r="790" spans="1:5" ht="12.75">
      <c r="A790" s="34"/>
      <c r="B790" s="20"/>
      <c r="C790" s="20"/>
      <c r="D790" s="35"/>
      <c r="E790" s="36"/>
    </row>
    <row r="791" spans="1:5" ht="12.75">
      <c r="A791" s="34"/>
      <c r="B791" s="20"/>
      <c r="C791" s="20"/>
      <c r="D791" s="35"/>
      <c r="E791" s="36"/>
    </row>
    <row r="792" spans="1:5" ht="12.75">
      <c r="A792" s="34"/>
      <c r="B792" s="20"/>
      <c r="C792" s="20"/>
      <c r="D792" s="35"/>
      <c r="E792" s="36"/>
    </row>
    <row r="793" spans="1:5" ht="12.75">
      <c r="A793" s="34"/>
      <c r="B793" s="20"/>
      <c r="C793" s="20"/>
      <c r="D793" s="35"/>
      <c r="E793" s="36"/>
    </row>
    <row r="794" spans="1:5" ht="12.75">
      <c r="A794" s="34"/>
      <c r="B794" s="20"/>
      <c r="C794" s="20"/>
      <c r="D794" s="35"/>
      <c r="E794" s="36"/>
    </row>
    <row r="795" spans="1:5" ht="12.75">
      <c r="A795" s="34"/>
      <c r="B795" s="20"/>
      <c r="C795" s="20"/>
      <c r="D795" s="35"/>
      <c r="E795" s="36"/>
    </row>
    <row r="796" spans="1:5" ht="12.75">
      <c r="A796" s="34"/>
      <c r="B796" s="20"/>
      <c r="C796" s="20"/>
      <c r="D796" s="35"/>
      <c r="E796" s="36"/>
    </row>
    <row r="797" spans="1:5" ht="12.75">
      <c r="A797" s="34"/>
      <c r="B797" s="20"/>
      <c r="C797" s="20"/>
      <c r="D797" s="35"/>
      <c r="E797" s="36"/>
    </row>
    <row r="798" spans="1:5" ht="12.75">
      <c r="A798" s="34"/>
      <c r="B798" s="20"/>
      <c r="C798" s="20"/>
      <c r="D798" s="35"/>
      <c r="E798" s="36"/>
    </row>
    <row r="799" spans="1:5" ht="12.75">
      <c r="A799" s="34"/>
      <c r="B799" s="20"/>
      <c r="C799" s="20"/>
      <c r="D799" s="35"/>
      <c r="E799" s="36"/>
    </row>
    <row r="800" spans="1:5" ht="12.75">
      <c r="A800" s="34"/>
      <c r="B800" s="20"/>
      <c r="C800" s="20"/>
      <c r="D800" s="35"/>
      <c r="E800" s="36"/>
    </row>
    <row r="801" spans="1:5" ht="12.75">
      <c r="A801" s="34"/>
      <c r="B801" s="20"/>
      <c r="C801" s="20"/>
      <c r="D801" s="35"/>
      <c r="E801" s="36"/>
    </row>
    <row r="802" spans="1:5" ht="12.75">
      <c r="A802" s="34"/>
      <c r="B802" s="20"/>
      <c r="C802" s="20"/>
      <c r="D802" s="35"/>
      <c r="E802" s="36"/>
    </row>
    <row r="803" spans="1:5" ht="12.75">
      <c r="A803" s="34"/>
      <c r="B803" s="20"/>
      <c r="C803" s="20"/>
      <c r="D803" s="35"/>
      <c r="E803" s="36"/>
    </row>
    <row r="804" spans="1:5" ht="12.75">
      <c r="A804" s="34"/>
      <c r="B804" s="20"/>
      <c r="C804" s="20"/>
      <c r="D804" s="35"/>
      <c r="E804" s="36"/>
    </row>
    <row r="805" spans="1:5" ht="12.75">
      <c r="A805" s="34"/>
      <c r="B805" s="20"/>
      <c r="C805" s="20"/>
      <c r="D805" s="35"/>
      <c r="E805" s="36"/>
    </row>
    <row r="806" spans="1:5" ht="12.75">
      <c r="A806" s="34"/>
      <c r="B806" s="20"/>
      <c r="C806" s="20"/>
      <c r="D806" s="35"/>
      <c r="E806" s="36"/>
    </row>
    <row r="807" spans="1:5" ht="12.75">
      <c r="A807" s="34"/>
      <c r="B807" s="20"/>
      <c r="C807" s="20"/>
      <c r="D807" s="35"/>
      <c r="E807" s="36"/>
    </row>
    <row r="808" spans="1:5" ht="12.75">
      <c r="A808" s="34"/>
      <c r="B808" s="20"/>
      <c r="C808" s="20"/>
      <c r="D808" s="35"/>
      <c r="E808" s="36"/>
    </row>
    <row r="809" spans="1:5" ht="12.75">
      <c r="A809" s="34"/>
      <c r="B809" s="20"/>
      <c r="C809" s="20"/>
      <c r="D809" s="35"/>
      <c r="E809" s="36"/>
    </row>
    <row r="810" spans="1:5" ht="12.75">
      <c r="A810" s="34"/>
      <c r="B810" s="20"/>
      <c r="C810" s="20"/>
      <c r="D810" s="35"/>
      <c r="E810" s="36"/>
    </row>
    <row r="811" spans="1:5" ht="12.75">
      <c r="A811" s="34"/>
      <c r="B811" s="20"/>
      <c r="C811" s="20"/>
      <c r="D811" s="35"/>
      <c r="E811" s="36"/>
    </row>
    <row r="812" spans="1:5" ht="12.75">
      <c r="A812" s="34"/>
      <c r="B812" s="20"/>
      <c r="C812" s="20"/>
      <c r="D812" s="35"/>
      <c r="E812" s="36"/>
    </row>
    <row r="813" spans="1:5" ht="12.75">
      <c r="A813" s="34"/>
      <c r="B813" s="20"/>
      <c r="C813" s="20"/>
      <c r="D813" s="35"/>
      <c r="E813" s="36"/>
    </row>
    <row r="814" spans="1:5" ht="12.75">
      <c r="A814" s="34"/>
      <c r="B814" s="20"/>
      <c r="C814" s="20"/>
      <c r="D814" s="35"/>
      <c r="E814" s="36"/>
    </row>
    <row r="815" spans="1:5" ht="12.75">
      <c r="A815" s="34"/>
      <c r="B815" s="20"/>
      <c r="C815" s="20"/>
      <c r="D815" s="35"/>
      <c r="E815" s="36"/>
    </row>
    <row r="816" spans="1:5" ht="12.75">
      <c r="A816" s="34"/>
      <c r="B816" s="20"/>
      <c r="C816" s="20"/>
      <c r="D816" s="35"/>
      <c r="E816" s="36"/>
    </row>
    <row r="817" spans="1:5" ht="12.75">
      <c r="A817" s="34"/>
      <c r="B817" s="20"/>
      <c r="C817" s="20"/>
      <c r="D817" s="35"/>
      <c r="E817" s="36"/>
    </row>
    <row r="818" spans="1:5" ht="12.75">
      <c r="A818" s="34"/>
      <c r="B818" s="20"/>
      <c r="C818" s="20"/>
      <c r="D818" s="35"/>
      <c r="E818" s="36"/>
    </row>
    <row r="819" spans="1:5" ht="12.75">
      <c r="A819" s="34"/>
      <c r="B819" s="20"/>
      <c r="C819" s="20"/>
      <c r="D819" s="35"/>
      <c r="E819" s="36"/>
    </row>
    <row r="820" spans="1:5" ht="12.75">
      <c r="A820" s="34"/>
      <c r="B820" s="20"/>
      <c r="C820" s="20"/>
      <c r="D820" s="35"/>
      <c r="E820" s="36"/>
    </row>
    <row r="821" spans="1:5" ht="12.75">
      <c r="A821" s="34"/>
      <c r="B821" s="20"/>
      <c r="C821" s="20"/>
      <c r="D821" s="35"/>
      <c r="E821" s="36"/>
    </row>
    <row r="822" spans="1:5" ht="12.75">
      <c r="A822" s="34"/>
      <c r="B822" s="20"/>
      <c r="C822" s="20"/>
      <c r="D822" s="35"/>
      <c r="E822" s="36"/>
    </row>
    <row r="823" spans="1:5" ht="12.75">
      <c r="A823" s="34"/>
      <c r="B823" s="20"/>
      <c r="C823" s="20"/>
      <c r="D823" s="35"/>
      <c r="E823" s="36"/>
    </row>
    <row r="824" spans="1:5" ht="12.75">
      <c r="A824" s="34"/>
      <c r="B824" s="20"/>
      <c r="C824" s="20"/>
      <c r="D824" s="35"/>
      <c r="E824" s="36"/>
    </row>
    <row r="825" spans="1:5" ht="12.75">
      <c r="A825" s="34"/>
      <c r="B825" s="20"/>
      <c r="C825" s="20"/>
      <c r="D825" s="35"/>
      <c r="E825" s="36"/>
    </row>
    <row r="826" spans="1:5" ht="12.75">
      <c r="A826" s="34"/>
      <c r="B826" s="20"/>
      <c r="C826" s="20"/>
      <c r="D826" s="35"/>
      <c r="E826" s="36"/>
    </row>
    <row r="827" spans="1:5" ht="12.75">
      <c r="A827" s="34"/>
      <c r="B827" s="20"/>
      <c r="C827" s="20"/>
      <c r="D827" s="35"/>
      <c r="E827" s="36"/>
    </row>
    <row r="828" spans="1:5" ht="12.75">
      <c r="A828" s="34"/>
      <c r="B828" s="20"/>
      <c r="C828" s="20"/>
      <c r="D828" s="35"/>
      <c r="E828" s="36"/>
    </row>
    <row r="829" spans="1:5" ht="12.75">
      <c r="A829" s="34"/>
      <c r="B829" s="20"/>
      <c r="C829" s="20"/>
      <c r="D829" s="35"/>
      <c r="E829" s="36"/>
    </row>
    <row r="830" spans="1:5" ht="12.75">
      <c r="A830" s="34"/>
      <c r="B830" s="20"/>
      <c r="C830" s="20"/>
      <c r="D830" s="35"/>
      <c r="E830" s="36"/>
    </row>
    <row r="831" spans="1:5" ht="12.75">
      <c r="A831" s="34"/>
      <c r="B831" s="20"/>
      <c r="C831" s="20"/>
      <c r="D831" s="35"/>
      <c r="E831" s="36"/>
    </row>
    <row r="832" spans="1:5" ht="12.75">
      <c r="A832" s="34"/>
      <c r="B832" s="20"/>
      <c r="C832" s="20"/>
      <c r="D832" s="35"/>
      <c r="E832" s="36"/>
    </row>
    <row r="833" spans="1:5" ht="12.75">
      <c r="A833" s="34"/>
      <c r="B833" s="20"/>
      <c r="C833" s="20"/>
      <c r="D833" s="35"/>
      <c r="E833" s="36"/>
    </row>
    <row r="834" spans="1:5" ht="12.75">
      <c r="A834" s="34"/>
      <c r="B834" s="20"/>
      <c r="C834" s="20"/>
      <c r="D834" s="35"/>
      <c r="E834" s="36"/>
    </row>
    <row r="835" spans="1:5" ht="12.75">
      <c r="A835" s="34"/>
      <c r="B835" s="20"/>
      <c r="C835" s="20"/>
      <c r="D835" s="35"/>
      <c r="E835" s="36"/>
    </row>
    <row r="836" spans="1:5" ht="12.75">
      <c r="A836" s="34"/>
      <c r="B836" s="20"/>
      <c r="C836" s="20"/>
      <c r="D836" s="35"/>
      <c r="E836" s="36"/>
    </row>
    <row r="837" spans="1:5" ht="12.75">
      <c r="A837" s="34"/>
      <c r="B837" s="20"/>
      <c r="C837" s="20"/>
      <c r="D837" s="35"/>
      <c r="E837" s="36"/>
    </row>
    <row r="838" spans="1:5" ht="12.75">
      <c r="A838" s="34"/>
      <c r="B838" s="20"/>
      <c r="C838" s="20"/>
      <c r="D838" s="35"/>
      <c r="E838" s="36"/>
    </row>
    <row r="839" spans="1:5" ht="12.75">
      <c r="A839" s="34"/>
      <c r="B839" s="20"/>
      <c r="C839" s="20"/>
      <c r="D839" s="35"/>
      <c r="E839" s="36"/>
    </row>
    <row r="840" spans="1:5" ht="12.75">
      <c r="A840" s="34"/>
      <c r="B840" s="20"/>
      <c r="C840" s="20"/>
      <c r="D840" s="35"/>
      <c r="E840" s="36"/>
    </row>
    <row r="841" spans="1:5" ht="12.75">
      <c r="A841" s="34"/>
      <c r="B841" s="20"/>
      <c r="C841" s="20"/>
      <c r="D841" s="35"/>
      <c r="E841" s="36"/>
    </row>
    <row r="842" spans="1:5" ht="12.75">
      <c r="A842" s="34"/>
      <c r="B842" s="20"/>
      <c r="C842" s="20"/>
      <c r="D842" s="35"/>
      <c r="E842" s="36"/>
    </row>
    <row r="843" spans="1:5" ht="12.75">
      <c r="A843" s="34"/>
      <c r="B843" s="20"/>
      <c r="C843" s="20"/>
      <c r="D843" s="35"/>
      <c r="E843" s="36"/>
    </row>
    <row r="844" spans="1:5" ht="12.75">
      <c r="A844" s="34"/>
      <c r="B844" s="20"/>
      <c r="C844" s="20"/>
      <c r="D844" s="35"/>
      <c r="E844" s="36"/>
    </row>
    <row r="845" spans="1:5" ht="12.75">
      <c r="A845" s="34"/>
      <c r="B845" s="20"/>
      <c r="C845" s="20"/>
      <c r="D845" s="35"/>
      <c r="E845" s="36"/>
    </row>
    <row r="846" spans="1:5" ht="12.75">
      <c r="A846" s="34"/>
      <c r="B846" s="20"/>
      <c r="C846" s="20"/>
      <c r="D846" s="35"/>
      <c r="E846" s="36"/>
    </row>
    <row r="847" spans="1:5" ht="12.75">
      <c r="A847" s="34"/>
      <c r="B847" s="20"/>
      <c r="C847" s="20"/>
      <c r="D847" s="35"/>
      <c r="E847" s="36"/>
    </row>
    <row r="848" spans="1:5" ht="12.75">
      <c r="A848" s="34"/>
      <c r="B848" s="20"/>
      <c r="C848" s="20"/>
      <c r="D848" s="35"/>
      <c r="E848" s="36"/>
    </row>
    <row r="849" spans="1:5" ht="12.75">
      <c r="A849" s="34"/>
      <c r="B849" s="20"/>
      <c r="C849" s="20"/>
      <c r="D849" s="35"/>
      <c r="E849" s="36"/>
    </row>
    <row r="850" spans="1:5" ht="12.75">
      <c r="A850" s="34"/>
      <c r="B850" s="20"/>
      <c r="C850" s="20"/>
      <c r="D850" s="35"/>
      <c r="E850" s="36"/>
    </row>
    <row r="851" spans="1:5" ht="12.75">
      <c r="A851" s="34"/>
      <c r="B851" s="20"/>
      <c r="C851" s="20"/>
      <c r="D851" s="35"/>
      <c r="E851" s="36"/>
    </row>
    <row r="852" spans="1:5" ht="12.75">
      <c r="A852" s="34"/>
      <c r="B852" s="20"/>
      <c r="C852" s="20"/>
      <c r="D852" s="35"/>
      <c r="E852" s="36"/>
    </row>
    <row r="853" spans="1:5" ht="12.75">
      <c r="A853" s="34"/>
      <c r="B853" s="20"/>
      <c r="C853" s="20"/>
      <c r="D853" s="35"/>
      <c r="E853" s="36"/>
    </row>
    <row r="854" spans="1:5" ht="12.75">
      <c r="A854" s="34"/>
      <c r="B854" s="20"/>
      <c r="C854" s="20"/>
      <c r="D854" s="35"/>
      <c r="E854" s="36"/>
    </row>
    <row r="855" spans="1:5" ht="12.75">
      <c r="A855" s="34"/>
      <c r="B855" s="20"/>
      <c r="C855" s="20"/>
      <c r="D855" s="35"/>
      <c r="E855" s="36"/>
    </row>
    <row r="856" spans="1:5" ht="12.75">
      <c r="A856" s="34"/>
      <c r="B856" s="20"/>
      <c r="C856" s="20"/>
      <c r="D856" s="35"/>
      <c r="E856" s="36"/>
    </row>
    <row r="857" spans="1:5" ht="12.75">
      <c r="A857" s="34"/>
      <c r="B857" s="20"/>
      <c r="C857" s="20"/>
      <c r="D857" s="35"/>
      <c r="E857" s="36"/>
    </row>
    <row r="858" spans="1:5" ht="12.75">
      <c r="A858" s="34"/>
      <c r="B858" s="20"/>
      <c r="C858" s="20"/>
      <c r="D858" s="35"/>
      <c r="E858" s="36"/>
    </row>
    <row r="859" spans="1:5" ht="12.75">
      <c r="A859" s="34"/>
      <c r="B859" s="20"/>
      <c r="C859" s="20"/>
      <c r="D859" s="35"/>
      <c r="E859" s="36"/>
    </row>
    <row r="860" spans="1:5" ht="12.75">
      <c r="A860" s="34"/>
      <c r="B860" s="20"/>
      <c r="C860" s="20"/>
      <c r="D860" s="35"/>
      <c r="E860" s="36"/>
    </row>
    <row r="861" spans="1:5" ht="12.75">
      <c r="A861" s="34"/>
      <c r="B861" s="20"/>
      <c r="C861" s="20"/>
      <c r="D861" s="35"/>
      <c r="E861" s="36"/>
    </row>
    <row r="862" spans="1:5" ht="12.75">
      <c r="A862" s="34"/>
      <c r="B862" s="20"/>
      <c r="C862" s="20"/>
      <c r="D862" s="35"/>
      <c r="E862" s="36"/>
    </row>
    <row r="863" spans="1:5" ht="12.75">
      <c r="A863" s="34"/>
      <c r="B863" s="20"/>
      <c r="C863" s="20"/>
      <c r="D863" s="35"/>
      <c r="E863" s="36"/>
    </row>
    <row r="864" spans="1:5" ht="12.75">
      <c r="A864" s="34"/>
      <c r="B864" s="20"/>
      <c r="C864" s="20"/>
      <c r="D864" s="35"/>
      <c r="E864" s="36"/>
    </row>
    <row r="865" spans="1:5" ht="12.75">
      <c r="A865" s="34"/>
      <c r="B865" s="20"/>
      <c r="C865" s="20"/>
      <c r="D865" s="35"/>
      <c r="E865" s="36"/>
    </row>
    <row r="866" spans="1:5" ht="12.75">
      <c r="A866" s="34"/>
      <c r="B866" s="20"/>
      <c r="C866" s="20"/>
      <c r="D866" s="35"/>
      <c r="E866" s="36"/>
    </row>
    <row r="867" spans="1:5" ht="12.75">
      <c r="A867" s="34"/>
      <c r="B867" s="20"/>
      <c r="C867" s="20"/>
      <c r="D867" s="35"/>
      <c r="E867" s="36"/>
    </row>
    <row r="868" spans="1:5" ht="12.75">
      <c r="A868" s="34"/>
      <c r="B868" s="20"/>
      <c r="C868" s="20"/>
      <c r="D868" s="35"/>
      <c r="E868" s="36"/>
    </row>
    <row r="869" spans="1:5" ht="12.75">
      <c r="A869" s="34"/>
      <c r="B869" s="20"/>
      <c r="C869" s="20"/>
      <c r="D869" s="35"/>
      <c r="E869" s="36"/>
    </row>
    <row r="870" spans="1:5" ht="12.75">
      <c r="A870" s="34"/>
      <c r="B870" s="20"/>
      <c r="C870" s="20"/>
      <c r="D870" s="35"/>
      <c r="E870" s="36"/>
    </row>
    <row r="871" spans="1:5" ht="12.75">
      <c r="A871" s="34"/>
      <c r="B871" s="20"/>
      <c r="C871" s="20"/>
      <c r="D871" s="35"/>
      <c r="E871" s="36"/>
    </row>
    <row r="872" spans="1:5" ht="12.75">
      <c r="A872" s="34"/>
      <c r="B872" s="20"/>
      <c r="C872" s="20"/>
      <c r="D872" s="35"/>
      <c r="E872" s="36"/>
    </row>
    <row r="873" spans="1:5" ht="12.75">
      <c r="A873" s="34"/>
      <c r="B873" s="20"/>
      <c r="C873" s="20"/>
      <c r="D873" s="35"/>
      <c r="E873" s="36"/>
    </row>
    <row r="874" spans="1:5" ht="12.75">
      <c r="A874" s="34"/>
      <c r="B874" s="20"/>
      <c r="C874" s="20"/>
      <c r="D874" s="35"/>
      <c r="E874" s="36"/>
    </row>
    <row r="875" spans="1:5" ht="12.75">
      <c r="A875" s="34"/>
      <c r="B875" s="20"/>
      <c r="C875" s="20"/>
      <c r="D875" s="35"/>
      <c r="E875" s="36"/>
    </row>
    <row r="876" spans="1:5" ht="12.75">
      <c r="A876" s="34"/>
      <c r="B876" s="20"/>
      <c r="C876" s="20"/>
      <c r="D876" s="35"/>
      <c r="E876" s="36"/>
    </row>
    <row r="877" spans="1:5" ht="12.75">
      <c r="A877" s="34"/>
      <c r="B877" s="20"/>
      <c r="C877" s="20"/>
      <c r="D877" s="35"/>
      <c r="E877" s="36"/>
    </row>
    <row r="878" spans="1:5" ht="12.75">
      <c r="A878" s="34"/>
      <c r="B878" s="20"/>
      <c r="C878" s="20"/>
      <c r="D878" s="35"/>
      <c r="E878" s="36"/>
    </row>
    <row r="879" spans="1:5" ht="12.75">
      <c r="A879" s="34"/>
      <c r="B879" s="20"/>
      <c r="C879" s="20"/>
      <c r="D879" s="35"/>
      <c r="E879" s="36"/>
    </row>
    <row r="880" spans="1:5" ht="12.75">
      <c r="A880" s="34"/>
      <c r="B880" s="20"/>
      <c r="C880" s="20"/>
      <c r="D880" s="35"/>
      <c r="E880" s="36"/>
    </row>
    <row r="881" spans="1:5" ht="12.75">
      <c r="A881" s="34"/>
      <c r="B881" s="20"/>
      <c r="C881" s="20"/>
      <c r="D881" s="35"/>
      <c r="E881" s="36"/>
    </row>
    <row r="882" spans="1:5" ht="12.75">
      <c r="A882" s="34"/>
      <c r="B882" s="20"/>
      <c r="C882" s="20"/>
      <c r="D882" s="35"/>
      <c r="E882" s="36"/>
    </row>
    <row r="883" spans="1:5" ht="12.75">
      <c r="A883" s="34"/>
      <c r="B883" s="20"/>
      <c r="C883" s="20"/>
      <c r="D883" s="35"/>
      <c r="E883" s="36"/>
    </row>
    <row r="884" spans="1:5" ht="12.75">
      <c r="A884" s="34"/>
      <c r="B884" s="20"/>
      <c r="C884" s="20"/>
      <c r="D884" s="35"/>
      <c r="E884" s="36"/>
    </row>
    <row r="885" spans="1:5" ht="12.75">
      <c r="A885" s="34"/>
      <c r="B885" s="20"/>
      <c r="C885" s="20"/>
      <c r="D885" s="35"/>
      <c r="E885" s="36"/>
    </row>
    <row r="886" spans="1:5" ht="12.75">
      <c r="A886" s="34"/>
      <c r="B886" s="20"/>
      <c r="C886" s="20"/>
      <c r="D886" s="35"/>
      <c r="E886" s="36"/>
    </row>
    <row r="887" spans="1:5" ht="12.75">
      <c r="A887" s="34"/>
      <c r="B887" s="20"/>
      <c r="C887" s="20"/>
      <c r="D887" s="35"/>
      <c r="E887" s="36"/>
    </row>
    <row r="888" spans="1:5" ht="12.75">
      <c r="A888" s="34"/>
      <c r="B888" s="20"/>
      <c r="C888" s="20"/>
      <c r="D888" s="35"/>
      <c r="E888" s="36"/>
    </row>
    <row r="889" spans="1:5" ht="12.75">
      <c r="A889" s="34"/>
      <c r="B889" s="20"/>
      <c r="C889" s="20"/>
      <c r="D889" s="35"/>
      <c r="E889" s="36"/>
    </row>
    <row r="890" spans="1:5" ht="12.75">
      <c r="A890" s="34"/>
      <c r="B890" s="20"/>
      <c r="C890" s="20"/>
      <c r="D890" s="35"/>
      <c r="E890" s="36"/>
    </row>
    <row r="891" spans="1:5" ht="12.75">
      <c r="A891" s="34"/>
      <c r="B891" s="20"/>
      <c r="C891" s="20"/>
      <c r="D891" s="35"/>
      <c r="E891" s="36"/>
    </row>
    <row r="892" spans="1:5" ht="12.75">
      <c r="A892" s="34"/>
      <c r="B892" s="20"/>
      <c r="C892" s="20"/>
      <c r="D892" s="35"/>
      <c r="E892" s="36"/>
    </row>
    <row r="893" spans="1:5" ht="12.75">
      <c r="A893" s="34"/>
      <c r="B893" s="20"/>
      <c r="C893" s="20"/>
      <c r="D893" s="35"/>
      <c r="E893" s="36"/>
    </row>
    <row r="894" spans="1:5" ht="12.75">
      <c r="A894" s="34"/>
      <c r="B894" s="20"/>
      <c r="C894" s="20"/>
      <c r="D894" s="35"/>
      <c r="E894" s="36"/>
    </row>
    <row r="895" spans="1:5" ht="12.75">
      <c r="A895" s="34"/>
      <c r="B895" s="20"/>
      <c r="C895" s="20"/>
      <c r="D895" s="35"/>
      <c r="E895" s="36"/>
    </row>
    <row r="896" spans="1:5" ht="12.75">
      <c r="A896" s="34"/>
      <c r="B896" s="20"/>
      <c r="C896" s="20"/>
      <c r="D896" s="35"/>
      <c r="E896" s="36"/>
    </row>
    <row r="897" spans="1:5" ht="12.75">
      <c r="A897" s="34"/>
      <c r="B897" s="20"/>
      <c r="C897" s="20"/>
      <c r="D897" s="35"/>
      <c r="E897" s="36"/>
    </row>
    <row r="898" spans="1:5" ht="12.75">
      <c r="A898" s="34"/>
      <c r="B898" s="20"/>
      <c r="C898" s="20"/>
      <c r="D898" s="35"/>
      <c r="E898" s="36"/>
    </row>
    <row r="899" spans="1:5" ht="12.75">
      <c r="A899" s="34"/>
      <c r="B899" s="20"/>
      <c r="C899" s="20"/>
      <c r="D899" s="35"/>
      <c r="E899" s="36"/>
    </row>
    <row r="900" spans="1:5" ht="12.75">
      <c r="A900" s="34"/>
      <c r="B900" s="20"/>
      <c r="C900" s="20"/>
      <c r="D900" s="35"/>
      <c r="E900" s="36"/>
    </row>
    <row r="901" spans="1:5" ht="12.75">
      <c r="A901" s="34"/>
      <c r="B901" s="20"/>
      <c r="C901" s="20"/>
      <c r="D901" s="35"/>
      <c r="E901" s="36"/>
    </row>
    <row r="902" spans="1:5" ht="12.75">
      <c r="A902" s="34"/>
      <c r="B902" s="20"/>
      <c r="C902" s="20"/>
      <c r="D902" s="35"/>
      <c r="E902" s="36"/>
    </row>
    <row r="903" spans="1:5" ht="12.75">
      <c r="A903" s="34"/>
      <c r="B903" s="20"/>
      <c r="C903" s="20"/>
      <c r="D903" s="35"/>
      <c r="E903" s="36"/>
    </row>
    <row r="904" spans="1:5" ht="12.75">
      <c r="A904" s="34"/>
      <c r="B904" s="20"/>
      <c r="C904" s="20"/>
      <c r="D904" s="35"/>
      <c r="E904" s="36"/>
    </row>
    <row r="905" spans="1:5" ht="12.75">
      <c r="A905" s="34"/>
      <c r="B905" s="20"/>
      <c r="C905" s="20"/>
      <c r="D905" s="35"/>
      <c r="E905" s="36"/>
    </row>
    <row r="906" spans="1:5" ht="12.75">
      <c r="A906" s="34"/>
      <c r="B906" s="20"/>
      <c r="C906" s="20"/>
      <c r="D906" s="35"/>
      <c r="E906" s="36"/>
    </row>
    <row r="907" spans="1:5" ht="12.75">
      <c r="A907" s="34"/>
      <c r="B907" s="20"/>
      <c r="C907" s="20"/>
      <c r="D907" s="35"/>
      <c r="E907" s="36"/>
    </row>
    <row r="908" spans="1:5" ht="12.75">
      <c r="A908" s="34"/>
      <c r="B908" s="20"/>
      <c r="C908" s="20"/>
      <c r="D908" s="35"/>
      <c r="E908" s="36"/>
    </row>
    <row r="909" spans="1:5" ht="12.75">
      <c r="A909" s="34"/>
      <c r="B909" s="20"/>
      <c r="C909" s="20"/>
      <c r="D909" s="35"/>
      <c r="E909" s="36"/>
    </row>
    <row r="910" spans="1:5" ht="12.75">
      <c r="A910" s="34"/>
      <c r="B910" s="20"/>
      <c r="C910" s="20"/>
      <c r="D910" s="35"/>
      <c r="E910" s="36"/>
    </row>
    <row r="911" spans="1:5" ht="12.75">
      <c r="A911" s="34"/>
      <c r="B911" s="20"/>
      <c r="C911" s="20"/>
      <c r="D911" s="35"/>
      <c r="E911" s="36"/>
    </row>
    <row r="912" spans="1:5" ht="12.75">
      <c r="A912" s="34"/>
      <c r="B912" s="20"/>
      <c r="C912" s="20"/>
      <c r="D912" s="35"/>
      <c r="E912" s="36"/>
    </row>
    <row r="913" spans="1:5" ht="12.75">
      <c r="A913" s="34"/>
      <c r="B913" s="20"/>
      <c r="C913" s="20"/>
      <c r="D913" s="35"/>
      <c r="E913" s="36"/>
    </row>
    <row r="914" spans="1:5" ht="12.75">
      <c r="A914" s="34"/>
      <c r="B914" s="20"/>
      <c r="C914" s="20"/>
      <c r="D914" s="35"/>
      <c r="E914" s="36"/>
    </row>
    <row r="915" spans="1:5" ht="12.75">
      <c r="A915" s="34"/>
      <c r="B915" s="20"/>
      <c r="C915" s="20"/>
      <c r="D915" s="35"/>
      <c r="E915" s="36"/>
    </row>
    <row r="916" spans="1:5" ht="12.75">
      <c r="A916" s="34"/>
      <c r="B916" s="20"/>
      <c r="C916" s="20"/>
      <c r="D916" s="35"/>
      <c r="E916" s="36"/>
    </row>
    <row r="917" spans="1:5" ht="12.75">
      <c r="A917" s="34"/>
      <c r="B917" s="20"/>
      <c r="C917" s="20"/>
      <c r="D917" s="35"/>
      <c r="E917" s="36"/>
    </row>
    <row r="918" spans="1:5" ht="12.75">
      <c r="A918" s="34"/>
      <c r="B918" s="20"/>
      <c r="C918" s="20"/>
      <c r="D918" s="35"/>
      <c r="E918" s="36"/>
    </row>
    <row r="919" spans="1:5" ht="12.75">
      <c r="A919" s="34"/>
      <c r="B919" s="20"/>
      <c r="C919" s="20"/>
      <c r="D919" s="35"/>
      <c r="E919" s="36"/>
    </row>
    <row r="920" spans="1:5" ht="12.75">
      <c r="A920" s="34"/>
      <c r="B920" s="20"/>
      <c r="C920" s="20"/>
      <c r="D920" s="35"/>
      <c r="E920" s="36"/>
    </row>
    <row r="921" spans="1:5" ht="12.75">
      <c r="A921" s="34"/>
      <c r="B921" s="20"/>
      <c r="C921" s="20"/>
      <c r="D921" s="35"/>
      <c r="E921" s="36"/>
    </row>
    <row r="922" spans="1:5" ht="12.75">
      <c r="A922" s="34"/>
      <c r="B922" s="20"/>
      <c r="C922" s="20"/>
      <c r="D922" s="35"/>
      <c r="E922" s="36"/>
    </row>
    <row r="923" spans="1:5" ht="12.75">
      <c r="A923" s="34"/>
      <c r="B923" s="20"/>
      <c r="C923" s="20"/>
      <c r="D923" s="35"/>
      <c r="E923" s="36"/>
    </row>
    <row r="924" spans="1:5" ht="12.75">
      <c r="A924" s="34"/>
      <c r="B924" s="20"/>
      <c r="C924" s="20"/>
      <c r="D924" s="35"/>
      <c r="E924" s="36"/>
    </row>
    <row r="925" spans="1:5" ht="12.75">
      <c r="A925" s="34"/>
      <c r="B925" s="20"/>
      <c r="C925" s="20"/>
      <c r="D925" s="35"/>
      <c r="E925" s="36"/>
    </row>
    <row r="926" spans="1:5" ht="12.75">
      <c r="A926" s="34"/>
      <c r="B926" s="20"/>
      <c r="C926" s="20"/>
      <c r="D926" s="35"/>
      <c r="E926" s="36"/>
    </row>
    <row r="927" spans="1:5" ht="12.75">
      <c r="A927" s="34"/>
      <c r="B927" s="20"/>
      <c r="C927" s="20"/>
      <c r="D927" s="35"/>
      <c r="E927" s="36"/>
    </row>
    <row r="928" spans="1:5" ht="12.75">
      <c r="A928" s="34"/>
      <c r="B928" s="20"/>
      <c r="C928" s="20"/>
      <c r="D928" s="35"/>
      <c r="E928" s="36"/>
    </row>
    <row r="929" spans="1:5" ht="12.75">
      <c r="A929" s="34"/>
      <c r="B929" s="20"/>
      <c r="C929" s="20"/>
      <c r="D929" s="35"/>
      <c r="E929" s="36"/>
    </row>
    <row r="930" spans="1:5" ht="12.75">
      <c r="A930" s="34"/>
      <c r="B930" s="20"/>
      <c r="C930" s="20"/>
      <c r="D930" s="35"/>
      <c r="E930" s="36"/>
    </row>
    <row r="931" spans="1:5" ht="12.75">
      <c r="A931" s="34"/>
      <c r="B931" s="20"/>
      <c r="C931" s="20"/>
      <c r="D931" s="35"/>
      <c r="E931" s="36"/>
    </row>
    <row r="932" spans="1:5" ht="12.75">
      <c r="A932" s="34"/>
      <c r="B932" s="20"/>
      <c r="C932" s="20"/>
      <c r="D932" s="35"/>
      <c r="E932" s="36"/>
    </row>
    <row r="933" spans="1:5" ht="12.75">
      <c r="A933" s="34"/>
      <c r="B933" s="20"/>
      <c r="C933" s="20"/>
      <c r="D933" s="35"/>
      <c r="E933" s="36"/>
    </row>
    <row r="934" spans="1:5" ht="12.75">
      <c r="A934" s="34"/>
      <c r="B934" s="20"/>
      <c r="C934" s="20"/>
      <c r="D934" s="35"/>
      <c r="E934" s="36"/>
    </row>
    <row r="935" spans="1:5" ht="12.75">
      <c r="A935" s="34"/>
      <c r="B935" s="20"/>
      <c r="C935" s="20"/>
      <c r="D935" s="35"/>
      <c r="E935" s="36"/>
    </row>
    <row r="936" spans="1:5" ht="12.75">
      <c r="A936" s="34"/>
      <c r="B936" s="20"/>
      <c r="C936" s="20"/>
      <c r="D936" s="35"/>
      <c r="E936" s="36"/>
    </row>
    <row r="937" spans="1:5" ht="12.75">
      <c r="A937" s="34"/>
      <c r="B937" s="20"/>
      <c r="C937" s="20"/>
      <c r="D937" s="35"/>
      <c r="E937" s="36"/>
    </row>
    <row r="938" spans="1:5" ht="12.75">
      <c r="A938" s="34"/>
      <c r="B938" s="20"/>
      <c r="C938" s="20"/>
      <c r="D938" s="35"/>
      <c r="E938" s="36"/>
    </row>
    <row r="939" spans="1:5" ht="12.75">
      <c r="A939" s="34"/>
      <c r="B939" s="20"/>
      <c r="C939" s="20"/>
      <c r="D939" s="35"/>
      <c r="E939" s="36"/>
    </row>
    <row r="940" spans="1:5" ht="12.75">
      <c r="A940" s="34"/>
      <c r="B940" s="20"/>
      <c r="C940" s="20"/>
      <c r="D940" s="35"/>
      <c r="E940" s="36"/>
    </row>
    <row r="941" spans="1:5" ht="12.75">
      <c r="A941" s="34"/>
      <c r="B941" s="20"/>
      <c r="C941" s="20"/>
      <c r="D941" s="35"/>
      <c r="E941" s="36"/>
    </row>
    <row r="942" spans="1:5" ht="12.75">
      <c r="A942" s="34"/>
      <c r="B942" s="20"/>
      <c r="C942" s="20"/>
      <c r="D942" s="35"/>
      <c r="E942" s="36"/>
    </row>
    <row r="943" spans="1:5" ht="12.75">
      <c r="A943" s="34"/>
      <c r="B943" s="20"/>
      <c r="C943" s="20"/>
      <c r="D943" s="35"/>
      <c r="E943" s="36"/>
    </row>
    <row r="944" spans="1:5" ht="12.75">
      <c r="A944" s="34"/>
      <c r="B944" s="20"/>
      <c r="C944" s="20"/>
      <c r="D944" s="35"/>
      <c r="E944" s="36"/>
    </row>
    <row r="945" spans="1:5" ht="12.75">
      <c r="A945" s="34"/>
      <c r="B945" s="20"/>
      <c r="C945" s="20"/>
      <c r="D945" s="35"/>
      <c r="E945" s="36"/>
    </row>
    <row r="946" spans="1:5" ht="12.75">
      <c r="A946" s="34"/>
      <c r="B946" s="20"/>
      <c r="C946" s="20"/>
      <c r="D946" s="35"/>
      <c r="E946" s="36"/>
    </row>
    <row r="947" spans="1:5" ht="12.75">
      <c r="A947" s="34"/>
      <c r="B947" s="20"/>
      <c r="C947" s="20"/>
      <c r="D947" s="35"/>
      <c r="E947" s="36"/>
    </row>
    <row r="948" spans="1:5" ht="12.75">
      <c r="A948" s="34"/>
      <c r="B948" s="20"/>
      <c r="C948" s="20"/>
      <c r="D948" s="35"/>
      <c r="E948" s="36"/>
    </row>
    <row r="949" spans="1:5" ht="12.75">
      <c r="A949" s="34"/>
      <c r="B949" s="20"/>
      <c r="C949" s="20"/>
      <c r="D949" s="35"/>
      <c r="E949" s="36"/>
    </row>
    <row r="950" spans="1:5" ht="12.75">
      <c r="A950" s="34"/>
      <c r="B950" s="20"/>
      <c r="C950" s="20"/>
      <c r="D950" s="35"/>
      <c r="E950" s="36"/>
    </row>
    <row r="951" spans="1:5" ht="12.75">
      <c r="A951" s="34"/>
      <c r="B951" s="20"/>
      <c r="C951" s="20"/>
      <c r="D951" s="35"/>
      <c r="E951" s="36"/>
    </row>
    <row r="952" spans="1:5" ht="12.75">
      <c r="A952" s="34"/>
      <c r="B952" s="20"/>
      <c r="C952" s="20"/>
      <c r="D952" s="35"/>
      <c r="E952" s="36"/>
    </row>
    <row r="953" spans="1:5" ht="12.75">
      <c r="A953" s="34"/>
      <c r="B953" s="20"/>
      <c r="C953" s="20"/>
      <c r="D953" s="35"/>
      <c r="E953" s="36"/>
    </row>
    <row r="954" spans="1:5" ht="12.75">
      <c r="A954" s="34"/>
      <c r="B954" s="20"/>
      <c r="C954" s="20"/>
      <c r="D954" s="35"/>
      <c r="E954" s="36"/>
    </row>
    <row r="955" spans="1:5" ht="12.75">
      <c r="A955" s="34"/>
      <c r="B955" s="20"/>
      <c r="C955" s="20"/>
      <c r="D955" s="35"/>
      <c r="E955" s="36"/>
    </row>
    <row r="956" spans="1:5" ht="12.75">
      <c r="A956" s="34"/>
      <c r="B956" s="20"/>
      <c r="C956" s="20"/>
      <c r="D956" s="35"/>
      <c r="E956" s="36"/>
    </row>
    <row r="957" spans="1:5" ht="12.75">
      <c r="A957" s="34"/>
      <c r="B957" s="20"/>
      <c r="C957" s="20"/>
      <c r="D957" s="35"/>
      <c r="E957" s="36"/>
    </row>
    <row r="958" spans="1:5" ht="12.75">
      <c r="A958" s="34"/>
      <c r="B958" s="20"/>
      <c r="C958" s="20"/>
      <c r="D958" s="35"/>
      <c r="E958" s="36"/>
    </row>
    <row r="959" spans="1:5" ht="12.75">
      <c r="A959" s="34"/>
      <c r="B959" s="20"/>
      <c r="C959" s="20"/>
      <c r="D959" s="35"/>
      <c r="E959" s="36"/>
    </row>
    <row r="960" spans="1:5" ht="12.75">
      <c r="A960" s="34"/>
      <c r="B960" s="20"/>
      <c r="C960" s="20"/>
      <c r="D960" s="35"/>
      <c r="E960" s="36"/>
    </row>
    <row r="961" spans="1:5" ht="12.75">
      <c r="A961" s="34"/>
      <c r="B961" s="20"/>
      <c r="C961" s="20"/>
      <c r="D961" s="35"/>
      <c r="E961" s="36"/>
    </row>
    <row r="962" spans="1:5" ht="12.75">
      <c r="A962" s="34"/>
      <c r="B962" s="20"/>
      <c r="C962" s="20"/>
      <c r="D962" s="35"/>
      <c r="E962" s="36"/>
    </row>
    <row r="963" spans="1:5" ht="12.75">
      <c r="A963" s="34"/>
      <c r="B963" s="20"/>
      <c r="C963" s="20"/>
      <c r="D963" s="35"/>
      <c r="E963" s="36"/>
    </row>
    <row r="964" spans="1:5" ht="12.75">
      <c r="A964" s="34"/>
      <c r="B964" s="20"/>
      <c r="C964" s="20"/>
      <c r="D964" s="35"/>
      <c r="E964" s="36"/>
    </row>
    <row r="965" spans="1:5" ht="12.75">
      <c r="A965" s="34"/>
      <c r="B965" s="20"/>
      <c r="C965" s="20"/>
      <c r="D965" s="35"/>
      <c r="E965" s="36"/>
    </row>
    <row r="966" spans="1:5" ht="12.75">
      <c r="A966" s="34"/>
      <c r="B966" s="20"/>
      <c r="C966" s="20"/>
      <c r="D966" s="35"/>
      <c r="E966" s="36"/>
    </row>
    <row r="967" spans="1:5" ht="12.75">
      <c r="A967" s="34"/>
      <c r="B967" s="20"/>
      <c r="C967" s="20"/>
      <c r="D967" s="35"/>
      <c r="E967" s="36"/>
    </row>
    <row r="968" spans="1:5" ht="12.75">
      <c r="A968" s="34"/>
      <c r="B968" s="20"/>
      <c r="C968" s="20"/>
      <c r="D968" s="35"/>
      <c r="E968" s="36"/>
    </row>
    <row r="969" spans="1:5" ht="12.75">
      <c r="A969" s="34"/>
      <c r="B969" s="20"/>
      <c r="C969" s="20"/>
      <c r="D969" s="35"/>
      <c r="E969" s="36"/>
    </row>
    <row r="970" spans="1:5" ht="12.75">
      <c r="A970" s="34"/>
      <c r="B970" s="20"/>
      <c r="C970" s="20"/>
      <c r="D970" s="35"/>
      <c r="E970" s="36"/>
    </row>
    <row r="971" spans="1:5" ht="12.75">
      <c r="A971" s="34"/>
      <c r="B971" s="20"/>
      <c r="C971" s="20"/>
      <c r="D971" s="35"/>
      <c r="E971" s="36"/>
    </row>
    <row r="972" spans="1:5" ht="12.75">
      <c r="A972" s="34"/>
      <c r="B972" s="20"/>
      <c r="C972" s="20"/>
      <c r="D972" s="35"/>
      <c r="E972" s="36"/>
    </row>
    <row r="973" spans="1:5" ht="12.75">
      <c r="A973" s="34"/>
      <c r="B973" s="20"/>
      <c r="C973" s="20"/>
      <c r="D973" s="35"/>
      <c r="E973" s="36"/>
    </row>
    <row r="974" spans="1:5" ht="12.75">
      <c r="A974" s="34"/>
      <c r="B974" s="20"/>
      <c r="C974" s="20"/>
      <c r="D974" s="35"/>
      <c r="E974" s="36"/>
    </row>
    <row r="975" spans="1:5" ht="12.75">
      <c r="A975" s="34"/>
      <c r="B975" s="20"/>
      <c r="C975" s="20"/>
      <c r="D975" s="35"/>
      <c r="E975" s="36"/>
    </row>
    <row r="976" spans="1:5" ht="12.75">
      <c r="A976" s="34"/>
      <c r="B976" s="20"/>
      <c r="C976" s="20"/>
      <c r="D976" s="35"/>
      <c r="E976" s="36"/>
    </row>
    <row r="977" spans="1:5" ht="12.75">
      <c r="A977" s="34"/>
      <c r="B977" s="20"/>
      <c r="C977" s="20"/>
      <c r="D977" s="35"/>
      <c r="E977" s="36"/>
    </row>
    <row r="978" spans="1:5" ht="12.75">
      <c r="A978" s="34"/>
      <c r="B978" s="20"/>
      <c r="C978" s="20"/>
      <c r="D978" s="35"/>
      <c r="E978" s="36"/>
    </row>
    <row r="979" spans="1:5" ht="12.75">
      <c r="A979" s="34"/>
      <c r="B979" s="20"/>
      <c r="C979" s="20"/>
      <c r="D979" s="35"/>
      <c r="E979" s="36"/>
    </row>
    <row r="980" spans="1:5" ht="12.75">
      <c r="A980" s="34"/>
      <c r="B980" s="20"/>
      <c r="C980" s="20"/>
      <c r="D980" s="35"/>
      <c r="E980" s="36"/>
    </row>
    <row r="981" spans="1:5" ht="12.75">
      <c r="A981" s="34"/>
      <c r="B981" s="20"/>
      <c r="C981" s="20"/>
      <c r="D981" s="35"/>
      <c r="E981" s="36"/>
    </row>
    <row r="982" spans="1:5" ht="12.75">
      <c r="A982" s="34"/>
      <c r="B982" s="20"/>
      <c r="C982" s="20"/>
      <c r="D982" s="35"/>
      <c r="E982" s="36"/>
    </row>
    <row r="983" spans="1:5" ht="12.75">
      <c r="A983" s="34"/>
      <c r="B983" s="20"/>
      <c r="C983" s="20"/>
      <c r="D983" s="35"/>
      <c r="E983" s="36"/>
    </row>
    <row r="984" spans="1:5" ht="12.75">
      <c r="A984" s="34"/>
      <c r="B984" s="20"/>
      <c r="C984" s="20"/>
      <c r="D984" s="35"/>
      <c r="E984" s="36"/>
    </row>
    <row r="985" spans="1:5" ht="12.75">
      <c r="A985" s="34"/>
      <c r="B985" s="20"/>
      <c r="C985" s="20"/>
      <c r="D985" s="35"/>
      <c r="E985" s="36"/>
    </row>
    <row r="986" spans="1:5" ht="12.75">
      <c r="A986" s="34"/>
      <c r="B986" s="20"/>
      <c r="C986" s="20"/>
      <c r="D986" s="35"/>
      <c r="E986" s="36"/>
    </row>
    <row r="987" spans="1:5" ht="12.75">
      <c r="A987" s="34"/>
      <c r="B987" s="20"/>
      <c r="C987" s="20"/>
      <c r="D987" s="35"/>
      <c r="E987" s="36"/>
    </row>
    <row r="988" spans="1:5" ht="12.75">
      <c r="A988" s="34"/>
      <c r="B988" s="20"/>
      <c r="C988" s="20"/>
      <c r="D988" s="35"/>
      <c r="E988" s="36"/>
    </row>
    <row r="989" spans="1:5" ht="12.75">
      <c r="A989" s="34"/>
      <c r="B989" s="20"/>
      <c r="C989" s="20"/>
      <c r="D989" s="35"/>
      <c r="E989" s="36"/>
    </row>
    <row r="990" spans="1:5" ht="12.75">
      <c r="A990" s="34"/>
      <c r="B990" s="20"/>
      <c r="C990" s="20"/>
      <c r="D990" s="35"/>
      <c r="E990" s="36"/>
    </row>
    <row r="991" spans="1:5" ht="12.75">
      <c r="A991" s="34"/>
      <c r="B991" s="20"/>
      <c r="C991" s="20"/>
      <c r="D991" s="35"/>
      <c r="E991" s="36"/>
    </row>
    <row r="992" spans="1:5" ht="12.75">
      <c r="A992" s="34"/>
      <c r="B992" s="20"/>
      <c r="C992" s="20"/>
      <c r="D992" s="35"/>
      <c r="E992" s="36"/>
    </row>
    <row r="993" spans="1:5" ht="12.75">
      <c r="A993" s="34"/>
      <c r="B993" s="20"/>
      <c r="C993" s="20"/>
      <c r="D993" s="35"/>
      <c r="E993" s="36"/>
    </row>
    <row r="994" spans="1:5" ht="12.75">
      <c r="A994" s="34"/>
      <c r="B994" s="20"/>
      <c r="C994" s="20"/>
      <c r="D994" s="35"/>
      <c r="E994" s="36"/>
    </row>
    <row r="995" spans="1:5" ht="12.75">
      <c r="A995" s="34"/>
      <c r="B995" s="20"/>
      <c r="C995" s="20"/>
      <c r="D995" s="35"/>
      <c r="E995" s="36"/>
    </row>
    <row r="996" spans="1:5" ht="12.75">
      <c r="A996" s="34"/>
      <c r="B996" s="20"/>
      <c r="C996" s="20"/>
      <c r="D996" s="35"/>
      <c r="E996" s="36"/>
    </row>
    <row r="997" spans="1:5" ht="12.75">
      <c r="A997" s="34"/>
      <c r="B997" s="20"/>
      <c r="C997" s="20"/>
      <c r="D997" s="35"/>
      <c r="E997" s="36"/>
    </row>
    <row r="998" spans="1:5" ht="12.75">
      <c r="A998" s="34"/>
      <c r="B998" s="20"/>
      <c r="C998" s="20"/>
      <c r="D998" s="35"/>
      <c r="E998" s="36"/>
    </row>
    <row r="999" spans="1:5" ht="12.75">
      <c r="A999" s="34"/>
      <c r="B999" s="20"/>
      <c r="C999" s="20"/>
      <c r="D999" s="35"/>
      <c r="E999" s="36"/>
    </row>
    <row r="1000" spans="1:5" ht="12.75">
      <c r="A1000" s="34"/>
      <c r="B1000" s="20"/>
      <c r="C1000" s="20"/>
      <c r="D1000" s="35"/>
      <c r="E1000" s="3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0"/>
  <sheetViews>
    <sheetView workbookViewId="0"/>
  </sheetViews>
  <sheetFormatPr defaultColWidth="14.42578125" defaultRowHeight="15.75" customHeight="1"/>
  <cols>
    <col min="7" max="7" width="18.85546875" customWidth="1"/>
  </cols>
  <sheetData>
    <row r="1" spans="1:10" ht="12.75">
      <c r="A1" s="37" t="s">
        <v>12</v>
      </c>
      <c r="B1" s="38" t="s">
        <v>6</v>
      </c>
      <c r="C1" s="39" t="s">
        <v>7</v>
      </c>
      <c r="D1" s="39" t="s">
        <v>8</v>
      </c>
      <c r="E1" s="40" t="s">
        <v>9</v>
      </c>
      <c r="F1" s="41" t="s">
        <v>10</v>
      </c>
      <c r="G1" s="1" t="s">
        <v>13</v>
      </c>
      <c r="H1" s="3" t="s">
        <v>14</v>
      </c>
      <c r="I1" s="18"/>
      <c r="J1" s="3"/>
    </row>
    <row r="2" spans="1:10" ht="14.25">
      <c r="A2" s="42">
        <v>0</v>
      </c>
      <c r="B2" s="43">
        <v>40513</v>
      </c>
      <c r="C2" s="44">
        <v>1661702.5</v>
      </c>
      <c r="D2" s="45">
        <v>12433668</v>
      </c>
      <c r="E2" s="46">
        <v>133.64539730000001</v>
      </c>
      <c r="F2" s="47">
        <v>0.92530715149999998</v>
      </c>
      <c r="G2" s="48"/>
      <c r="I2" s="19"/>
      <c r="J2" s="3"/>
    </row>
    <row r="3" spans="1:10" ht="14.25">
      <c r="A3" s="42">
        <v>1</v>
      </c>
      <c r="B3" s="43">
        <v>40513</v>
      </c>
      <c r="C3" s="44">
        <v>68097</v>
      </c>
      <c r="D3" s="45">
        <v>569686</v>
      </c>
      <c r="E3" s="46">
        <v>119.5342698</v>
      </c>
      <c r="F3" s="47">
        <v>0.8641466538</v>
      </c>
      <c r="G3" s="48"/>
    </row>
    <row r="4" spans="1:10" ht="14.25">
      <c r="A4" s="42">
        <v>0</v>
      </c>
      <c r="B4" s="43">
        <v>40544</v>
      </c>
      <c r="C4" s="44">
        <v>1680608.5</v>
      </c>
      <c r="D4" s="45">
        <v>12462282</v>
      </c>
      <c r="E4" s="46">
        <v>134.8555987</v>
      </c>
      <c r="F4" s="47">
        <v>0.9336861005</v>
      </c>
      <c r="G4" s="48"/>
    </row>
    <row r="5" spans="1:10" ht="14.25">
      <c r="A5" s="42">
        <v>1</v>
      </c>
      <c r="B5" s="43">
        <v>40544</v>
      </c>
      <c r="C5" s="44">
        <v>71310.5</v>
      </c>
      <c r="D5" s="45">
        <v>571955</v>
      </c>
      <c r="E5" s="46">
        <v>124.6785149</v>
      </c>
      <c r="F5" s="47">
        <v>0.90133584020000002</v>
      </c>
      <c r="G5" s="48"/>
    </row>
    <row r="6" spans="1:10" ht="14.25">
      <c r="A6" s="42">
        <v>0</v>
      </c>
      <c r="B6" s="43">
        <v>40575</v>
      </c>
      <c r="C6" s="44">
        <v>1672926</v>
      </c>
      <c r="D6" s="45">
        <v>12462282</v>
      </c>
      <c r="E6" s="46">
        <v>134.2391385</v>
      </c>
      <c r="F6" s="47">
        <v>0.92941797770000001</v>
      </c>
      <c r="G6" s="48"/>
    </row>
    <row r="7" spans="1:10" ht="14.25">
      <c r="A7" s="42">
        <v>1</v>
      </c>
      <c r="B7" s="43">
        <v>40575</v>
      </c>
      <c r="C7" s="44">
        <v>69813.5</v>
      </c>
      <c r="D7" s="45">
        <v>571955</v>
      </c>
      <c r="E7" s="46">
        <v>122.0611761</v>
      </c>
      <c r="F7" s="47">
        <v>0.88241436650000005</v>
      </c>
      <c r="G7" s="48"/>
      <c r="H7" s="48"/>
    </row>
    <row r="8" spans="1:10" ht="12.75">
      <c r="A8" s="42">
        <v>0</v>
      </c>
      <c r="B8" s="43">
        <v>40603</v>
      </c>
      <c r="C8" s="44">
        <v>1836601.5</v>
      </c>
      <c r="D8" s="45">
        <v>12462282</v>
      </c>
      <c r="E8" s="46">
        <v>147.37280860000001</v>
      </c>
      <c r="F8" s="47">
        <v>1.0203502440000001</v>
      </c>
      <c r="G8" s="20"/>
    </row>
    <row r="9" spans="1:10" ht="12.75">
      <c r="A9" s="42">
        <v>1</v>
      </c>
      <c r="B9" s="43">
        <v>40603</v>
      </c>
      <c r="C9" s="44">
        <v>79011</v>
      </c>
      <c r="D9" s="45">
        <v>571955</v>
      </c>
      <c r="E9" s="46">
        <v>138.14198669999999</v>
      </c>
      <c r="F9" s="47">
        <v>0.99866704159999997</v>
      </c>
      <c r="G9" s="20"/>
    </row>
    <row r="10" spans="1:10" ht="12.75">
      <c r="A10" s="42">
        <v>0</v>
      </c>
      <c r="B10" s="43">
        <v>40634</v>
      </c>
      <c r="C10" s="44">
        <v>1654417.5</v>
      </c>
      <c r="D10" s="45">
        <v>12498445</v>
      </c>
      <c r="E10" s="46">
        <v>132.36986680000001</v>
      </c>
      <c r="F10" s="47">
        <v>0.91647588960000004</v>
      </c>
      <c r="G10" s="20"/>
      <c r="I10" s="3" t="s">
        <v>15</v>
      </c>
    </row>
    <row r="11" spans="1:10" ht="15">
      <c r="A11" s="42">
        <v>1</v>
      </c>
      <c r="B11" s="43">
        <v>40634</v>
      </c>
      <c r="C11" s="44">
        <v>69875</v>
      </c>
      <c r="D11" s="45">
        <v>572037</v>
      </c>
      <c r="E11" s="46">
        <v>122.1511895</v>
      </c>
      <c r="F11" s="47">
        <v>0.88306509840000003</v>
      </c>
      <c r="H11" s="49">
        <f>AVERAGEIF('tamoxifen - Greater Manchester'!A2:A11,A11,'tamoxifen - Greater Manchester'!C2:C11)</f>
        <v>71621.399999999994</v>
      </c>
      <c r="I11" s="27">
        <f>136*30</f>
        <v>4080</v>
      </c>
      <c r="J11" s="19">
        <f>I11/H11</f>
        <v>5.6966214008662218E-2</v>
      </c>
    </row>
    <row r="12" spans="1:10" ht="14.25">
      <c r="A12" s="50">
        <v>0</v>
      </c>
      <c r="B12" s="51">
        <v>40664</v>
      </c>
      <c r="C12" s="52">
        <v>1771121</v>
      </c>
      <c r="D12" s="53">
        <v>12498445</v>
      </c>
      <c r="E12" s="54">
        <v>141.70730839999999</v>
      </c>
      <c r="F12" s="55">
        <v>0.98112459169999999</v>
      </c>
      <c r="G12" s="48">
        <f>AVERAGEIF('tamoxifen - Greater Manchester'!A1:A12,A12,'tamoxifen - Greater Manchester'!C1:C12)/30</f>
        <v>57096.538888888892</v>
      </c>
    </row>
    <row r="13" spans="1:10" ht="14.25">
      <c r="A13" s="50">
        <v>1</v>
      </c>
      <c r="B13" s="51">
        <v>40664</v>
      </c>
      <c r="C13" s="52">
        <v>74617.5</v>
      </c>
      <c r="D13" s="53">
        <v>572037</v>
      </c>
      <c r="E13" s="54">
        <v>130.44173720000001</v>
      </c>
      <c r="F13" s="55">
        <v>0.94299978500000003</v>
      </c>
      <c r="G13" s="56">
        <f>AVERAGEIF('tamoxifen - Greater Manchester'!A2:A13,A13,'tamoxifen - Greater Manchester'!C2:C13)/30</f>
        <v>2404.0250000000001</v>
      </c>
      <c r="I13" s="3" t="s">
        <v>16</v>
      </c>
    </row>
    <row r="14" spans="1:10" ht="14.25">
      <c r="A14" s="50">
        <v>0</v>
      </c>
      <c r="B14" s="51">
        <v>40695</v>
      </c>
      <c r="C14" s="52">
        <v>1793627.5</v>
      </c>
      <c r="D14" s="53">
        <v>12498445</v>
      </c>
      <c r="E14" s="54">
        <v>143.5080524</v>
      </c>
      <c r="F14" s="55">
        <v>0.99359222130000002</v>
      </c>
      <c r="G14" s="48">
        <f>AVERAGEIF('tamoxifen - Greater Manchester'!A3:A14,A14,'tamoxifen - Greater Manchester'!C3:C14)/30</f>
        <v>57829.455555555556</v>
      </c>
      <c r="I14" s="20">
        <f>G61-G13</f>
        <v>238.94999999999982</v>
      </c>
    </row>
    <row r="15" spans="1:10" ht="14.25">
      <c r="A15" s="50">
        <v>1</v>
      </c>
      <c r="B15" s="51">
        <v>40695</v>
      </c>
      <c r="C15" s="52">
        <v>78257</v>
      </c>
      <c r="D15" s="53">
        <v>572037</v>
      </c>
      <c r="E15" s="54">
        <v>136.80408779999999</v>
      </c>
      <c r="F15" s="55">
        <v>0.98899499680000003</v>
      </c>
      <c r="G15" s="48">
        <f>AVERAGEIF('tamoxifen - Greater Manchester'!A4:A15,A15,'tamoxifen - Greater Manchester'!C4:C15)/30</f>
        <v>2460.4694444444444</v>
      </c>
    </row>
    <row r="16" spans="1:10" ht="14.25">
      <c r="A16" s="50">
        <v>0</v>
      </c>
      <c r="B16" s="51">
        <v>40725</v>
      </c>
      <c r="C16" s="52">
        <v>1763054.5</v>
      </c>
      <c r="D16" s="53">
        <v>12544777</v>
      </c>
      <c r="E16" s="54">
        <v>140.54091990000001</v>
      </c>
      <c r="F16" s="55">
        <v>0.97304898569999998</v>
      </c>
      <c r="G16" s="48">
        <f>AVERAGEIF('tamoxifen - Greater Manchester'!A5:A16,A16,'tamoxifen - Greater Manchester'!C5:C16)/30</f>
        <v>58287.488888888889</v>
      </c>
    </row>
    <row r="17" spans="1:7" ht="14.25">
      <c r="A17" s="50">
        <v>1</v>
      </c>
      <c r="B17" s="51">
        <v>40725</v>
      </c>
      <c r="C17" s="52">
        <v>77926</v>
      </c>
      <c r="D17" s="53">
        <v>573567</v>
      </c>
      <c r="E17" s="54">
        <v>135.86207020000001</v>
      </c>
      <c r="F17" s="55">
        <v>0.98218488770000001</v>
      </c>
      <c r="G17" s="48">
        <f>AVERAGEIF('tamoxifen - Greater Manchester'!A6:A17,A17,'tamoxifen - Greater Manchester'!C6:C17)/30</f>
        <v>2497.2222222222222</v>
      </c>
    </row>
    <row r="18" spans="1:7" ht="14.25">
      <c r="A18" s="50">
        <v>0</v>
      </c>
      <c r="B18" s="51">
        <v>40756</v>
      </c>
      <c r="C18" s="52">
        <v>1780485.5</v>
      </c>
      <c r="D18" s="53">
        <v>12544777</v>
      </c>
      <c r="E18" s="54">
        <v>141.93042249999999</v>
      </c>
      <c r="F18" s="55">
        <v>0.98266934439999998</v>
      </c>
      <c r="G18" s="48">
        <f>AVERAGEIF('tamoxifen - Greater Manchester'!A7:A18,A18,'tamoxifen - Greater Manchester'!C7:C18)/30</f>
        <v>58885.041666666664</v>
      </c>
    </row>
    <row r="19" spans="1:7" ht="14.25">
      <c r="A19" s="50">
        <v>1</v>
      </c>
      <c r="B19" s="51">
        <v>40756</v>
      </c>
      <c r="C19" s="52">
        <v>76461</v>
      </c>
      <c r="D19" s="53">
        <v>573567</v>
      </c>
      <c r="E19" s="54">
        <v>133.30787860000001</v>
      </c>
      <c r="F19" s="55">
        <v>0.96371992269999995</v>
      </c>
      <c r="G19" s="48">
        <f>AVERAGEIF('tamoxifen - Greater Manchester'!A8:A19,A19,'tamoxifen - Greater Manchester'!C8:C19)/30</f>
        <v>2534.1527777777778</v>
      </c>
    </row>
    <row r="20" spans="1:7" ht="14.25">
      <c r="A20" s="50">
        <v>0</v>
      </c>
      <c r="B20" s="51">
        <v>40787</v>
      </c>
      <c r="C20" s="52">
        <v>1823416.5</v>
      </c>
      <c r="D20" s="53">
        <v>12544777</v>
      </c>
      <c r="E20" s="54">
        <v>145.35264359999999</v>
      </c>
      <c r="F20" s="55">
        <v>1.006363431</v>
      </c>
      <c r="G20" s="48">
        <f>AVERAGEIF('tamoxifen - Greater Manchester'!A9:A20,A20,'tamoxifen - Greater Manchester'!C9:C20)/30</f>
        <v>58811.791666666664</v>
      </c>
    </row>
    <row r="21" spans="1:7" ht="14.25">
      <c r="A21" s="50">
        <v>1</v>
      </c>
      <c r="B21" s="51">
        <v>40787</v>
      </c>
      <c r="C21" s="52">
        <v>78852</v>
      </c>
      <c r="D21" s="53">
        <v>573567</v>
      </c>
      <c r="E21" s="54">
        <v>137.4765285</v>
      </c>
      <c r="F21" s="55">
        <v>0.99385625799999999</v>
      </c>
      <c r="G21" s="48">
        <f>AVERAGEIF('tamoxifen - Greater Manchester'!A10:A21,A21,'tamoxifen - Greater Manchester'!C10:C21)/30</f>
        <v>2533.2694444444442</v>
      </c>
    </row>
    <row r="22" spans="1:7" ht="14.25">
      <c r="A22" s="50">
        <v>0</v>
      </c>
      <c r="B22" s="51">
        <v>40817</v>
      </c>
      <c r="C22" s="52">
        <v>1723245</v>
      </c>
      <c r="D22" s="53">
        <v>12591327</v>
      </c>
      <c r="E22" s="54">
        <v>136.85968130000001</v>
      </c>
      <c r="F22" s="55">
        <v>0.94756156499999999</v>
      </c>
      <c r="G22" s="48">
        <f>AVERAGEIF('tamoxifen - Greater Manchester'!A11:A22,A22,'tamoxifen - Greater Manchester'!C11:C22)/30</f>
        <v>59194.166666666664</v>
      </c>
    </row>
    <row r="23" spans="1:7" ht="14.25">
      <c r="A23" s="50">
        <v>1</v>
      </c>
      <c r="B23" s="51">
        <v>40817</v>
      </c>
      <c r="C23" s="52">
        <v>73815</v>
      </c>
      <c r="D23" s="53">
        <v>574589</v>
      </c>
      <c r="E23" s="54">
        <v>128.46573810000001</v>
      </c>
      <c r="F23" s="55">
        <v>0.92871473550000005</v>
      </c>
      <c r="G23" s="48">
        <f>AVERAGEIF('tamoxifen - Greater Manchester'!A12:A23,A23,'tamoxifen - Greater Manchester'!C12:C23)/30</f>
        <v>2555.1583333333333</v>
      </c>
    </row>
    <row r="24" spans="1:7" ht="14.25">
      <c r="A24" s="50">
        <v>0</v>
      </c>
      <c r="B24" s="51">
        <v>40848</v>
      </c>
      <c r="C24" s="52">
        <v>1778093.5</v>
      </c>
      <c r="D24" s="53">
        <v>12591327</v>
      </c>
      <c r="E24" s="54">
        <v>141.21573520000001</v>
      </c>
      <c r="F24" s="55">
        <v>0.97772113630000002</v>
      </c>
      <c r="G24" s="48">
        <f>AVERAGEIF('tamoxifen - Greater Manchester'!A13:A24,A24,'tamoxifen - Greater Manchester'!C13:C24)/30</f>
        <v>59232.902777777774</v>
      </c>
    </row>
    <row r="25" spans="1:7" ht="14.25">
      <c r="A25" s="50">
        <v>1</v>
      </c>
      <c r="B25" s="51">
        <v>40848</v>
      </c>
      <c r="C25" s="52">
        <v>75916</v>
      </c>
      <c r="D25" s="53">
        <v>574589</v>
      </c>
      <c r="E25" s="54">
        <v>132.12226480000001</v>
      </c>
      <c r="F25" s="55">
        <v>0.955148789</v>
      </c>
      <c r="G25" s="48">
        <f>AVERAGEIF('tamoxifen - Greater Manchester'!A14:A25,A25,'tamoxifen - Greater Manchester'!C14:C25)/30</f>
        <v>2562.3722222222223</v>
      </c>
    </row>
    <row r="26" spans="1:7" ht="14.25">
      <c r="A26" s="50">
        <v>0</v>
      </c>
      <c r="B26" s="51">
        <v>40878</v>
      </c>
      <c r="C26" s="52">
        <v>1868083</v>
      </c>
      <c r="D26" s="53">
        <v>12591327</v>
      </c>
      <c r="E26" s="54">
        <v>148.36267849999999</v>
      </c>
      <c r="F26" s="55">
        <v>1.0272037060000001</v>
      </c>
      <c r="G26" s="48">
        <f>AVERAGEIF('tamoxifen - Greater Manchester'!A15:A26,A26,'tamoxifen - Greater Manchester'!C15:C26)/30</f>
        <v>59646.544444444444</v>
      </c>
    </row>
    <row r="27" spans="1:7" ht="14.25">
      <c r="A27" s="50">
        <v>1</v>
      </c>
      <c r="B27" s="51">
        <v>40878</v>
      </c>
      <c r="C27" s="52">
        <v>81658.600000000006</v>
      </c>
      <c r="D27" s="53">
        <v>574589</v>
      </c>
      <c r="E27" s="54">
        <v>142.11653899999999</v>
      </c>
      <c r="F27" s="55">
        <v>1.0274001909999999</v>
      </c>
      <c r="G27" s="48">
        <f>AVERAGEIF('tamoxifen - Greater Manchester'!A16:A27,A27,'tamoxifen - Greater Manchester'!C16:C27)/30</f>
        <v>2581.2699999999995</v>
      </c>
    </row>
    <row r="28" spans="1:7" ht="14.25">
      <c r="A28" s="50">
        <v>0</v>
      </c>
      <c r="B28" s="51">
        <v>40909</v>
      </c>
      <c r="C28" s="52">
        <v>1714362</v>
      </c>
      <c r="D28" s="53">
        <v>12628786</v>
      </c>
      <c r="E28" s="54">
        <v>135.75034049999999</v>
      </c>
      <c r="F28" s="55">
        <v>0.93988093439999998</v>
      </c>
      <c r="G28" s="48">
        <f>AVERAGEIF('tamoxifen - Greater Manchester'!A17:A28,A28,'tamoxifen - Greater Manchester'!C17:C28)/30</f>
        <v>59376.030555555561</v>
      </c>
    </row>
    <row r="29" spans="1:7" ht="14.25">
      <c r="A29" s="50">
        <v>1</v>
      </c>
      <c r="B29" s="51">
        <v>40909</v>
      </c>
      <c r="C29" s="52">
        <v>75022</v>
      </c>
      <c r="D29" s="53">
        <v>575832</v>
      </c>
      <c r="E29" s="54">
        <v>130.2845274</v>
      </c>
      <c r="F29" s="55">
        <v>0.94186327189999997</v>
      </c>
      <c r="G29" s="48">
        <f>AVERAGEIF('tamoxifen - Greater Manchester'!A18:A29,A29,'tamoxifen - Greater Manchester'!C18:C29)/30</f>
        <v>2565.1366666666663</v>
      </c>
    </row>
    <row r="30" spans="1:7" ht="14.25">
      <c r="A30" s="50">
        <v>0</v>
      </c>
      <c r="B30" s="51">
        <v>40940</v>
      </c>
      <c r="C30" s="52">
        <v>1688861.5</v>
      </c>
      <c r="D30" s="53">
        <v>12628768</v>
      </c>
      <c r="E30" s="54">
        <v>133.73129510000001</v>
      </c>
      <c r="F30" s="55">
        <v>0.92590187319999995</v>
      </c>
      <c r="G30" s="48">
        <f>AVERAGEIF('tamoxifen - Greater Manchester'!A19:A30,A30,'tamoxifen - Greater Manchester'!C19:C30)/30</f>
        <v>58867.008333333331</v>
      </c>
    </row>
    <row r="31" spans="1:7" ht="14.25">
      <c r="A31" s="50">
        <v>1</v>
      </c>
      <c r="B31" s="51">
        <v>40940</v>
      </c>
      <c r="C31" s="52">
        <v>74232.5</v>
      </c>
      <c r="D31" s="53">
        <v>575832</v>
      </c>
      <c r="E31" s="54">
        <v>128.91346780000001</v>
      </c>
      <c r="F31" s="55">
        <v>0.93195149870000005</v>
      </c>
      <c r="G31" s="48">
        <f>AVERAGEIF('tamoxifen - Greater Manchester'!A20:A31,A31,'tamoxifen - Greater Manchester'!C20:C31)/30</f>
        <v>2552.7561111111113</v>
      </c>
    </row>
    <row r="32" spans="1:7" ht="14.25">
      <c r="A32" s="50">
        <v>0</v>
      </c>
      <c r="B32" s="51">
        <v>40969</v>
      </c>
      <c r="C32" s="52">
        <v>1830614.5</v>
      </c>
      <c r="D32" s="53">
        <v>12628768</v>
      </c>
      <c r="E32" s="54">
        <v>144.95590540000001</v>
      </c>
      <c r="F32" s="55">
        <v>1.0036165749999999</v>
      </c>
      <c r="G32" s="48">
        <f>AVERAGEIF('tamoxifen - Greater Manchester'!A21:A32,A32,'tamoxifen - Greater Manchester'!C21:C32)/30</f>
        <v>58906.997222222228</v>
      </c>
    </row>
    <row r="33" spans="1:7" ht="14.25">
      <c r="A33" s="50">
        <v>1</v>
      </c>
      <c r="B33" s="51">
        <v>40969</v>
      </c>
      <c r="C33" s="52">
        <v>77893.5</v>
      </c>
      <c r="D33" s="53">
        <v>575832</v>
      </c>
      <c r="E33" s="54">
        <v>135.27122489999999</v>
      </c>
      <c r="F33" s="55">
        <v>0.97791350229999996</v>
      </c>
      <c r="G33" s="48">
        <f>AVERAGEIF('tamoxifen - Greater Manchester'!A22:A33,A33,'tamoxifen - Greater Manchester'!C22:C33)/30</f>
        <v>2547.431111111111</v>
      </c>
    </row>
    <row r="34" spans="1:7" ht="14.25">
      <c r="A34" s="50">
        <v>0</v>
      </c>
      <c r="B34" s="51">
        <v>41000</v>
      </c>
      <c r="C34" s="52">
        <v>1684314</v>
      </c>
      <c r="D34" s="53">
        <v>12662292</v>
      </c>
      <c r="E34" s="54">
        <v>133.0180981</v>
      </c>
      <c r="F34" s="55">
        <v>0.92096398349999997</v>
      </c>
      <c r="G34" s="48">
        <f>AVERAGEIF('tamoxifen - Greater Manchester'!A23:A34,A34,'tamoxifen - Greater Manchester'!C23:C34)/30</f>
        <v>58690.713888888895</v>
      </c>
    </row>
    <row r="35" spans="1:7" ht="14.25">
      <c r="A35" s="50">
        <v>1</v>
      </c>
      <c r="B35" s="51">
        <v>41000</v>
      </c>
      <c r="C35" s="52">
        <v>75078.5</v>
      </c>
      <c r="D35" s="53">
        <v>577475</v>
      </c>
      <c r="E35" s="54">
        <v>130.0116888</v>
      </c>
      <c r="F35" s="55">
        <v>0.9398908453</v>
      </c>
      <c r="G35" s="48">
        <f>AVERAGEIF('tamoxifen - Greater Manchester'!A24:A35,A35,'tamoxifen - Greater Manchester'!C24:C35)/30</f>
        <v>2554.4505555555556</v>
      </c>
    </row>
    <row r="36" spans="1:7" ht="14.25">
      <c r="A36" s="50">
        <v>0</v>
      </c>
      <c r="B36" s="51">
        <v>41030</v>
      </c>
      <c r="C36" s="52">
        <v>1860259.5</v>
      </c>
      <c r="D36" s="53">
        <v>12661212</v>
      </c>
      <c r="E36" s="54">
        <v>146.92586299999999</v>
      </c>
      <c r="F36" s="55">
        <v>1.0172557719999999</v>
      </c>
      <c r="G36" s="48">
        <f>AVERAGEIF('tamoxifen - Greater Manchester'!A25:A36,A36,'tamoxifen - Greater Manchester'!C25:C36)/30</f>
        <v>59147.191666666666</v>
      </c>
    </row>
    <row r="37" spans="1:7" ht="14.25">
      <c r="A37" s="50">
        <v>1</v>
      </c>
      <c r="B37" s="51">
        <v>41030</v>
      </c>
      <c r="C37" s="52">
        <v>81213</v>
      </c>
      <c r="D37" s="53">
        <v>577475</v>
      </c>
      <c r="E37" s="54">
        <v>140.6346595</v>
      </c>
      <c r="F37" s="55">
        <v>1.01668727</v>
      </c>
      <c r="G37" s="48">
        <f>AVERAGEIF('tamoxifen - Greater Manchester'!A26:A37,A37,'tamoxifen - Greater Manchester'!C26:C37)/30</f>
        <v>2583.8783333333331</v>
      </c>
    </row>
    <row r="38" spans="1:7" ht="14.25">
      <c r="A38" s="50">
        <v>0</v>
      </c>
      <c r="B38" s="51">
        <v>41061</v>
      </c>
      <c r="C38" s="52">
        <v>1710333.5</v>
      </c>
      <c r="D38" s="53">
        <v>12661659</v>
      </c>
      <c r="E38" s="54">
        <v>135.0797317</v>
      </c>
      <c r="F38" s="55">
        <v>0.93523790740000001</v>
      </c>
      <c r="G38" s="48">
        <f>AVERAGEIF('tamoxifen - Greater Manchester'!A27:A38,A38,'tamoxifen - Greater Manchester'!C27:C38)/30</f>
        <v>58270.805555555555</v>
      </c>
    </row>
    <row r="39" spans="1:7" ht="14.25">
      <c r="A39" s="50">
        <v>1</v>
      </c>
      <c r="B39" s="51">
        <v>41061</v>
      </c>
      <c r="C39" s="52">
        <v>76950</v>
      </c>
      <c r="D39" s="53">
        <v>577475</v>
      </c>
      <c r="E39" s="54">
        <v>133.25252180000001</v>
      </c>
      <c r="F39" s="55">
        <v>0.96331973260000003</v>
      </c>
      <c r="G39" s="48">
        <f>AVERAGEIF('tamoxifen - Greater Manchester'!A28:A39,A39,'tamoxifen - Greater Manchester'!C28:C39)/30</f>
        <v>2557.7194444444444</v>
      </c>
    </row>
    <row r="40" spans="1:7" ht="14.25">
      <c r="A40" s="50">
        <v>0</v>
      </c>
      <c r="B40" s="51">
        <v>41091</v>
      </c>
      <c r="C40" s="52">
        <v>1781782.8</v>
      </c>
      <c r="D40" s="53">
        <v>12701680</v>
      </c>
      <c r="E40" s="54">
        <v>140.2793016</v>
      </c>
      <c r="F40" s="55">
        <v>0.97123764540000002</v>
      </c>
      <c r="G40" s="48">
        <f>AVERAGEIF('tamoxifen - Greater Manchester'!A29:A40,A40,'tamoxifen - Greater Manchester'!C29:C40)/30</f>
        <v>58645.36555555556</v>
      </c>
    </row>
    <row r="41" spans="1:7" ht="14.25">
      <c r="A41" s="50">
        <v>1</v>
      </c>
      <c r="B41" s="51">
        <v>41091</v>
      </c>
      <c r="C41" s="52">
        <v>79984.5</v>
      </c>
      <c r="D41" s="53">
        <v>581318</v>
      </c>
      <c r="E41" s="54">
        <v>137.59164519999999</v>
      </c>
      <c r="F41" s="55">
        <v>0.99468846899999996</v>
      </c>
      <c r="G41" s="48">
        <f>AVERAGEIF('tamoxifen - Greater Manchester'!A30:A41,A41,'tamoxifen - Greater Manchester'!C30:C41)/30</f>
        <v>2585.2888888888892</v>
      </c>
    </row>
    <row r="42" spans="1:7" ht="14.25">
      <c r="A42" s="50">
        <v>0</v>
      </c>
      <c r="B42" s="51">
        <v>41122</v>
      </c>
      <c r="C42" s="52">
        <v>1820770.6</v>
      </c>
      <c r="D42" s="53">
        <v>12701680</v>
      </c>
      <c r="E42" s="54">
        <v>143.3488011</v>
      </c>
      <c r="F42" s="55">
        <v>0.99248962910000005</v>
      </c>
      <c r="G42" s="48">
        <f>AVERAGEIF('tamoxifen - Greater Manchester'!A31:A42,A42,'tamoxifen - Greater Manchester'!C31:C42)/30</f>
        <v>59378.193888888891</v>
      </c>
    </row>
    <row r="43" spans="1:7" ht="14.25">
      <c r="A43" s="50">
        <v>1</v>
      </c>
      <c r="B43" s="51">
        <v>41122</v>
      </c>
      <c r="C43" s="52">
        <v>78638.5</v>
      </c>
      <c r="D43" s="53">
        <v>581318</v>
      </c>
      <c r="E43" s="54">
        <v>135.2762171</v>
      </c>
      <c r="F43" s="55">
        <v>0.97794959240000001</v>
      </c>
      <c r="G43" s="48">
        <f>AVERAGEIF('tamoxifen - Greater Manchester'!A32:A43,A43,'tamoxifen - Greater Manchester'!C32:C43)/30</f>
        <v>2609.7666666666669</v>
      </c>
    </row>
    <row r="44" spans="1:7" ht="14.25">
      <c r="A44" s="50">
        <v>0</v>
      </c>
      <c r="B44" s="51">
        <v>41153</v>
      </c>
      <c r="C44" s="52">
        <v>1705858.5</v>
      </c>
      <c r="D44" s="53">
        <v>12701676</v>
      </c>
      <c r="E44" s="54">
        <v>134.3018433</v>
      </c>
      <c r="F44" s="55">
        <v>0.92985212039999998</v>
      </c>
      <c r="G44" s="48">
        <f>AVERAGEIF('tamoxifen - Greater Manchester'!A33:A44,A44,'tamoxifen - Greater Manchester'!C33:C44)/30</f>
        <v>58685.105000000003</v>
      </c>
    </row>
    <row r="45" spans="1:7" ht="14.25">
      <c r="A45" s="50">
        <v>1</v>
      </c>
      <c r="B45" s="51">
        <v>41153</v>
      </c>
      <c r="C45" s="52">
        <v>76863</v>
      </c>
      <c r="D45" s="53">
        <v>581318</v>
      </c>
      <c r="E45" s="54">
        <v>132.2219508</v>
      </c>
      <c r="F45" s="55">
        <v>0.9558694472</v>
      </c>
      <c r="G45" s="48">
        <f>AVERAGEIF('tamoxifen - Greater Manchester'!A34:A45,A45,'tamoxifen - Greater Manchester'!C34:C45)/30</f>
        <v>2604.0416666666665</v>
      </c>
    </row>
    <row r="46" spans="1:7" ht="14.25">
      <c r="A46" s="50">
        <v>0</v>
      </c>
      <c r="B46" s="51">
        <v>41183</v>
      </c>
      <c r="C46" s="52">
        <v>1803637.5</v>
      </c>
      <c r="D46" s="53">
        <v>12741359</v>
      </c>
      <c r="E46" s="54">
        <v>141.55770200000001</v>
      </c>
      <c r="F46" s="55">
        <v>0.98008877679999995</v>
      </c>
      <c r="G46" s="48">
        <f>AVERAGEIF('tamoxifen - Greater Manchester'!A35:A46,A46,'tamoxifen - Greater Manchester'!C35:C46)/30</f>
        <v>59348.013333333336</v>
      </c>
    </row>
    <row r="47" spans="1:7" ht="14.25">
      <c r="A47" s="50">
        <v>1</v>
      </c>
      <c r="B47" s="51">
        <v>41183</v>
      </c>
      <c r="C47" s="52">
        <v>83846</v>
      </c>
      <c r="D47" s="53">
        <v>582562</v>
      </c>
      <c r="E47" s="54">
        <v>143.92631170000001</v>
      </c>
      <c r="F47" s="55">
        <v>1.040483544</v>
      </c>
      <c r="G47" s="48">
        <f>AVERAGEIF('tamoxifen - Greater Manchester'!A36:A47,A47,'tamoxifen - Greater Manchester'!C36:C47)/30</f>
        <v>2652.75</v>
      </c>
    </row>
    <row r="48" spans="1:7" ht="14.25">
      <c r="A48" s="50">
        <v>0</v>
      </c>
      <c r="B48" s="51">
        <v>41214</v>
      </c>
      <c r="C48" s="52">
        <v>1793724.5</v>
      </c>
      <c r="D48" s="53">
        <v>12741358</v>
      </c>
      <c r="E48" s="54">
        <v>140.7796955</v>
      </c>
      <c r="F48" s="55">
        <v>0.97470217219999999</v>
      </c>
      <c r="G48" s="48">
        <f>AVERAGEIF('tamoxifen - Greater Manchester'!A37:A48,A48,'tamoxifen - Greater Manchester'!C37:C48)/30</f>
        <v>58978.374444444446</v>
      </c>
    </row>
    <row r="49" spans="1:7" ht="14.25">
      <c r="A49" s="50">
        <v>1</v>
      </c>
      <c r="B49" s="51">
        <v>41214</v>
      </c>
      <c r="C49" s="52">
        <v>77784.5</v>
      </c>
      <c r="D49" s="53">
        <v>582562</v>
      </c>
      <c r="E49" s="54">
        <v>133.5214106</v>
      </c>
      <c r="F49" s="55">
        <v>0.96526360519999999</v>
      </c>
      <c r="G49" s="48">
        <f>AVERAGEIF('tamoxifen - Greater Manchester'!A38:A49,A49,'tamoxifen - Greater Manchester'!C38:C49)/30</f>
        <v>2633.7027777777776</v>
      </c>
    </row>
    <row r="50" spans="1:7" ht="14.25">
      <c r="A50" s="50">
        <v>0</v>
      </c>
      <c r="B50" s="51">
        <v>41244</v>
      </c>
      <c r="C50" s="52">
        <v>1777022</v>
      </c>
      <c r="D50" s="53">
        <v>12741154</v>
      </c>
      <c r="E50" s="54">
        <v>139.47104010000001</v>
      </c>
      <c r="F50" s="55">
        <v>0.96564156629999998</v>
      </c>
      <c r="G50" s="48">
        <f>AVERAGEIF('tamoxifen - Greater Manchester'!A39:A50,A50,'tamoxifen - Greater Manchester'!C39:C50)/30</f>
        <v>59348.866111111114</v>
      </c>
    </row>
    <row r="51" spans="1:7" ht="14.25">
      <c r="A51" s="50">
        <v>1</v>
      </c>
      <c r="B51" s="51">
        <v>41244</v>
      </c>
      <c r="C51" s="52">
        <v>81532</v>
      </c>
      <c r="D51" s="53">
        <v>582562</v>
      </c>
      <c r="E51" s="54">
        <v>139.95420229999999</v>
      </c>
      <c r="F51" s="55">
        <v>1.0117680550000001</v>
      </c>
      <c r="G51" s="48">
        <f>AVERAGEIF('tamoxifen - Greater Manchester'!A40:A51,A51,'tamoxifen - Greater Manchester'!C40:C51)/30</f>
        <v>2659.1583333333333</v>
      </c>
    </row>
    <row r="52" spans="1:7" ht="14.25">
      <c r="A52" s="50">
        <v>0</v>
      </c>
      <c r="B52" s="51">
        <v>41275</v>
      </c>
      <c r="C52" s="52">
        <v>1797335.6</v>
      </c>
      <c r="D52" s="53">
        <v>12766509</v>
      </c>
      <c r="E52" s="54">
        <v>140.78520599999999</v>
      </c>
      <c r="F52" s="55">
        <v>0.97474032470000005</v>
      </c>
      <c r="G52" s="48">
        <f>AVERAGEIF('tamoxifen - Greater Manchester'!A41:A52,A52,'tamoxifen - Greater Manchester'!C41:C52)/30</f>
        <v>59435.270555555551</v>
      </c>
    </row>
    <row r="53" spans="1:7" ht="14.25">
      <c r="A53" s="50">
        <v>1</v>
      </c>
      <c r="B53" s="51">
        <v>41275</v>
      </c>
      <c r="C53" s="52">
        <v>80083.5</v>
      </c>
      <c r="D53" s="53">
        <v>583222</v>
      </c>
      <c r="E53" s="54">
        <v>137.312207</v>
      </c>
      <c r="F53" s="55">
        <v>0.99266833229999996</v>
      </c>
      <c r="G53" s="48">
        <f>AVERAGEIF('tamoxifen - Greater Manchester'!A42:A53,A53,'tamoxifen - Greater Manchester'!C42:C53)/30</f>
        <v>2659.7083333333335</v>
      </c>
    </row>
    <row r="54" spans="1:7" ht="14.25">
      <c r="A54" s="50">
        <v>0</v>
      </c>
      <c r="B54" s="51">
        <v>41306</v>
      </c>
      <c r="C54" s="52">
        <v>1631186.5</v>
      </c>
      <c r="D54" s="53">
        <v>12766509</v>
      </c>
      <c r="E54" s="54">
        <v>127.77075550000001</v>
      </c>
      <c r="F54" s="55">
        <v>0.88463348669999997</v>
      </c>
      <c r="G54" s="48">
        <f>AVERAGEIF('tamoxifen - Greater Manchester'!A43:A54,A54,'tamoxifen - Greater Manchester'!C43:C54)/30</f>
        <v>58382.025555555556</v>
      </c>
    </row>
    <row r="55" spans="1:7" ht="14.25">
      <c r="A55" s="50">
        <v>1</v>
      </c>
      <c r="B55" s="51">
        <v>41306</v>
      </c>
      <c r="C55" s="52">
        <v>72243</v>
      </c>
      <c r="D55" s="53">
        <v>582596</v>
      </c>
      <c r="E55" s="54">
        <v>124.0018812</v>
      </c>
      <c r="F55" s="55">
        <v>0.89644426619999995</v>
      </c>
      <c r="G55" s="48">
        <f>AVERAGEIF('tamoxifen - Greater Manchester'!A44:A55,A55,'tamoxifen - Greater Manchester'!C44:C55)/30</f>
        <v>2624.1777777777775</v>
      </c>
    </row>
    <row r="56" spans="1:7" ht="14.25">
      <c r="A56" s="50">
        <v>0</v>
      </c>
      <c r="B56" s="51">
        <v>41334</v>
      </c>
      <c r="C56" s="52">
        <v>1764208.5</v>
      </c>
      <c r="D56" s="53">
        <v>12766444</v>
      </c>
      <c r="E56" s="54">
        <v>138.1910656</v>
      </c>
      <c r="F56" s="55">
        <v>0.95677953609999999</v>
      </c>
      <c r="G56" s="48">
        <f>AVERAGEIF('tamoxifen - Greater Manchester'!A45:A56,A56,'tamoxifen - Greater Manchester'!C45:C56)/30</f>
        <v>58706.19222222222</v>
      </c>
    </row>
    <row r="57" spans="1:7" ht="14.25">
      <c r="A57" s="50">
        <v>1</v>
      </c>
      <c r="B57" s="51">
        <v>41334</v>
      </c>
      <c r="C57" s="52">
        <v>80003.5</v>
      </c>
      <c r="D57" s="53">
        <v>582596</v>
      </c>
      <c r="E57" s="54">
        <v>137.32243270000001</v>
      </c>
      <c r="F57" s="55">
        <v>0.99274225670000005</v>
      </c>
      <c r="G57" s="48">
        <f>AVERAGEIF('tamoxifen - Greater Manchester'!A46:A57,A57,'tamoxifen - Greater Manchester'!C46:C57)/30</f>
        <v>2641.625</v>
      </c>
    </row>
    <row r="58" spans="1:7" ht="14.25">
      <c r="A58" s="50">
        <v>0</v>
      </c>
      <c r="B58" s="51">
        <v>41365</v>
      </c>
      <c r="C58" s="52">
        <v>1783432</v>
      </c>
      <c r="D58" s="53">
        <v>12779439</v>
      </c>
      <c r="E58" s="54">
        <v>139.55479579999999</v>
      </c>
      <c r="F58" s="55">
        <v>0.96622145739999998</v>
      </c>
      <c r="G58" s="48">
        <f>AVERAGEIF('tamoxifen - Greater Manchester'!A47:A58,A58,'tamoxifen - Greater Manchester'!C47:C58)/30</f>
        <v>58593.939444444448</v>
      </c>
    </row>
    <row r="59" spans="1:7" ht="14.25">
      <c r="A59" s="50">
        <v>1</v>
      </c>
      <c r="B59" s="51">
        <v>41365</v>
      </c>
      <c r="C59" s="52">
        <v>80957</v>
      </c>
      <c r="D59" s="53">
        <v>584968</v>
      </c>
      <c r="E59" s="54">
        <v>138.39560449999999</v>
      </c>
      <c r="F59" s="55">
        <v>1.000500516</v>
      </c>
      <c r="G59" s="48">
        <f>AVERAGEIF('tamoxifen - Greater Manchester'!A48:A59,A59,'tamoxifen - Greater Manchester'!C48:C59)/30</f>
        <v>2625.5749999999998</v>
      </c>
    </row>
    <row r="60" spans="1:7" ht="14.25">
      <c r="A60" s="50">
        <v>0</v>
      </c>
      <c r="B60" s="51">
        <v>41395</v>
      </c>
      <c r="C60" s="52">
        <v>1845704.5</v>
      </c>
      <c r="D60" s="53">
        <v>12778918</v>
      </c>
      <c r="E60" s="54">
        <v>144.43355059999999</v>
      </c>
      <c r="F60" s="55">
        <v>1</v>
      </c>
      <c r="G60" s="48">
        <f>AVERAGEIF('tamoxifen - Greater Manchester'!A49:A60,A60,'tamoxifen - Greater Manchester'!C49:C60)/30</f>
        <v>58882.717222222222</v>
      </c>
    </row>
    <row r="61" spans="1:7" ht="14.25">
      <c r="A61" s="50">
        <v>1</v>
      </c>
      <c r="B61" s="51">
        <v>41395</v>
      </c>
      <c r="C61" s="52">
        <v>80916.5</v>
      </c>
      <c r="D61" s="53">
        <v>584968</v>
      </c>
      <c r="E61" s="54">
        <v>138.32637</v>
      </c>
      <c r="F61" s="55">
        <v>1</v>
      </c>
      <c r="G61" s="56">
        <f>AVERAGEIF('tamoxifen - Greater Manchester'!A50:A61,A61,'tamoxifen - Greater Manchester'!C50:C61)/30</f>
        <v>2642.9749999999999</v>
      </c>
    </row>
    <row r="62" spans="1:7" ht="14.25">
      <c r="A62" s="50">
        <v>0</v>
      </c>
      <c r="B62" s="51">
        <v>41426</v>
      </c>
      <c r="C62" s="52">
        <v>1740478.5</v>
      </c>
      <c r="D62" s="53">
        <v>12778020</v>
      </c>
      <c r="E62" s="54">
        <v>136.2087788</v>
      </c>
      <c r="F62" s="55">
        <v>0.94305497739999999</v>
      </c>
      <c r="G62" s="48">
        <f>AVERAGEIF('tamoxifen - Greater Manchester'!A51:A62,A62,'tamoxifen - Greater Manchester'!C51:C62)/30</f>
        <v>58679.697777777779</v>
      </c>
    </row>
    <row r="63" spans="1:7" ht="14.25">
      <c r="A63" s="50">
        <v>1</v>
      </c>
      <c r="B63" s="51">
        <v>41426</v>
      </c>
      <c r="C63" s="52">
        <v>77429</v>
      </c>
      <c r="D63" s="53">
        <v>584968</v>
      </c>
      <c r="E63" s="54">
        <v>132.36450540000001</v>
      </c>
      <c r="F63" s="55">
        <v>0.95690001420000004</v>
      </c>
      <c r="G63" s="48">
        <f>AVERAGEIF('tamoxifen - Greater Manchester'!A52:A63,A63,'tamoxifen - Greater Manchester'!C52:C63)/30</f>
        <v>2620.1805555555557</v>
      </c>
    </row>
    <row r="64" spans="1:7" ht="14.25">
      <c r="A64" s="50">
        <v>0</v>
      </c>
      <c r="B64" s="51">
        <v>41456</v>
      </c>
      <c r="C64" s="52">
        <v>1884079</v>
      </c>
      <c r="D64" s="53">
        <v>12800694</v>
      </c>
      <c r="E64" s="54">
        <v>147.18569170000001</v>
      </c>
      <c r="F64" s="55">
        <v>1.0190547210000001</v>
      </c>
      <c r="G64" s="48">
        <f>AVERAGEIF('tamoxifen - Greater Manchester'!A53:A64,A64,'tamoxifen - Greater Manchester'!C53:C64)/30</f>
        <v>59161.605555555558</v>
      </c>
    </row>
    <row r="65" spans="1:7" ht="14.25">
      <c r="A65" s="50">
        <v>1</v>
      </c>
      <c r="B65" s="51">
        <v>41456</v>
      </c>
      <c r="C65" s="52">
        <v>80905</v>
      </c>
      <c r="D65" s="53">
        <v>585096</v>
      </c>
      <c r="E65" s="54">
        <v>138.27645380000001</v>
      </c>
      <c r="F65" s="55">
        <v>0.99963914180000002</v>
      </c>
      <c r="G65" s="48">
        <f>AVERAGEIF('tamoxifen - Greater Manchester'!A54:A65,A65,'tamoxifen - Greater Manchester'!C54:C65)/30</f>
        <v>2624.7444444444441</v>
      </c>
    </row>
    <row r="66" spans="1:7" ht="14.25">
      <c r="A66" s="50">
        <v>0</v>
      </c>
      <c r="B66" s="51">
        <v>41487</v>
      </c>
      <c r="C66" s="52">
        <v>1832715.1</v>
      </c>
      <c r="D66" s="53">
        <v>12800500</v>
      </c>
      <c r="E66" s="54">
        <v>143.17527440000001</v>
      </c>
      <c r="F66" s="55">
        <v>0.99128819980000005</v>
      </c>
      <c r="G66" s="48">
        <f>AVERAGEIF('tamoxifen - Greater Manchester'!A55:A66,A66,'tamoxifen - Greater Manchester'!C55:C66)/30</f>
        <v>60281.20888888889</v>
      </c>
    </row>
    <row r="67" spans="1:7" ht="14.25">
      <c r="A67" s="50">
        <v>1</v>
      </c>
      <c r="B67" s="51">
        <v>41487</v>
      </c>
      <c r="C67" s="52">
        <v>78348</v>
      </c>
      <c r="D67" s="53">
        <v>585096</v>
      </c>
      <c r="E67" s="54">
        <v>133.9062308</v>
      </c>
      <c r="F67" s="55">
        <v>0.96804557790000001</v>
      </c>
      <c r="G67" s="48">
        <f>AVERAGEIF('tamoxifen - Greater Manchester'!A56:A67,A67,'tamoxifen - Greater Manchester'!C56:C67)/30</f>
        <v>2658.661111111111</v>
      </c>
    </row>
    <row r="68" spans="1:7" ht="14.25">
      <c r="A68" s="50">
        <v>0</v>
      </c>
      <c r="B68" s="51">
        <v>41518</v>
      </c>
      <c r="C68" s="52">
        <v>1785452.5</v>
      </c>
      <c r="D68" s="53">
        <v>12799896</v>
      </c>
      <c r="E68" s="54">
        <v>139.4896099</v>
      </c>
      <c r="F68" s="55">
        <v>0.96577013649999999</v>
      </c>
      <c r="G68" s="48">
        <f>AVERAGEIF('tamoxifen - Greater Manchester'!A57:A68,A68,'tamoxifen - Greater Manchester'!C57:C68)/30</f>
        <v>60399.231111111112</v>
      </c>
    </row>
    <row r="69" spans="1:7" ht="14.25">
      <c r="A69" s="50">
        <v>1</v>
      </c>
      <c r="B69" s="51">
        <v>41518</v>
      </c>
      <c r="C69" s="52">
        <v>80620</v>
      </c>
      <c r="D69" s="53">
        <v>585096</v>
      </c>
      <c r="E69" s="54">
        <v>137.78935419999999</v>
      </c>
      <c r="F69" s="55">
        <v>0.99611776289999998</v>
      </c>
      <c r="G69" s="48">
        <f>AVERAGEIF('tamoxifen - Greater Manchester'!A58:A69,A69,'tamoxifen - Greater Manchester'!C58:C69)/30</f>
        <v>2662.0861111111108</v>
      </c>
    </row>
    <row r="70" spans="1:7" ht="14.25">
      <c r="A70" s="50">
        <v>0</v>
      </c>
      <c r="B70" s="51">
        <v>41548</v>
      </c>
      <c r="C70" s="52">
        <v>1888047.5</v>
      </c>
      <c r="D70" s="53">
        <v>12841219</v>
      </c>
      <c r="E70" s="54">
        <v>147.03023909999999</v>
      </c>
      <c r="F70" s="55">
        <v>1.0179784300000001</v>
      </c>
      <c r="G70" s="48">
        <f>AVERAGEIF('tamoxifen - Greater Manchester'!A59:A70,A70,'tamoxifen - Greater Manchester'!C59:C70)/30</f>
        <v>60980.42833333333</v>
      </c>
    </row>
    <row r="71" spans="1:7" ht="14.25">
      <c r="A71" s="50">
        <v>1</v>
      </c>
      <c r="B71" s="51">
        <v>41548</v>
      </c>
      <c r="C71" s="52">
        <v>84866.5</v>
      </c>
      <c r="D71" s="53">
        <v>586070</v>
      </c>
      <c r="E71" s="54">
        <v>144.80608119999999</v>
      </c>
      <c r="F71" s="55">
        <v>1.046843644</v>
      </c>
      <c r="G71" s="48">
        <f>AVERAGEIF('tamoxifen - Greater Manchester'!A60:A71,A71,'tamoxifen - Greater Manchester'!C60:C71)/30</f>
        <v>2683.8055555555557</v>
      </c>
    </row>
    <row r="72" spans="1:7" ht="14.25">
      <c r="A72" s="50">
        <v>0</v>
      </c>
      <c r="B72" s="51">
        <v>41579</v>
      </c>
      <c r="C72" s="52">
        <v>1837436</v>
      </c>
      <c r="D72" s="53">
        <v>12841274</v>
      </c>
      <c r="E72" s="54">
        <v>143.0882948</v>
      </c>
      <c r="F72" s="55">
        <v>0.99068598809999997</v>
      </c>
      <c r="G72" s="48">
        <f>AVERAGEIF('tamoxifen - Greater Manchester'!A61:A72,A72,'tamoxifen - Greater Manchester'!C61:C72)/30</f>
        <v>60934.492222222223</v>
      </c>
    </row>
    <row r="73" spans="1:7" ht="14.25">
      <c r="A73" s="50">
        <v>1</v>
      </c>
      <c r="B73" s="51">
        <v>41579</v>
      </c>
      <c r="C73" s="52">
        <v>79142</v>
      </c>
      <c r="D73" s="53">
        <v>586070</v>
      </c>
      <c r="E73" s="54">
        <v>135.0384766</v>
      </c>
      <c r="F73" s="55">
        <v>0.97623089969999999</v>
      </c>
      <c r="G73" s="48">
        <f>AVERAGEIF('tamoxifen - Greater Manchester'!A62:A73,A73,'tamoxifen - Greater Manchester'!C62:C73)/30</f>
        <v>2673.9472222222225</v>
      </c>
    </row>
    <row r="74" spans="1:7" ht="14.25">
      <c r="A74" s="50">
        <v>0</v>
      </c>
      <c r="B74" s="51">
        <v>41609</v>
      </c>
      <c r="C74" s="52">
        <v>1907455.5</v>
      </c>
      <c r="D74" s="53">
        <v>12841204</v>
      </c>
      <c r="E74" s="54">
        <v>148.5417956</v>
      </c>
      <c r="F74" s="55">
        <v>1.0284438410000001</v>
      </c>
      <c r="G74" s="48">
        <f>AVERAGEIF('tamoxifen - Greater Manchester'!A63:A74,A74,'tamoxifen - Greater Manchester'!C63:C74)/30</f>
        <v>61862.142222222217</v>
      </c>
    </row>
    <row r="75" spans="1:7" ht="14.25">
      <c r="A75" s="50">
        <v>1</v>
      </c>
      <c r="B75" s="51">
        <v>41609</v>
      </c>
      <c r="C75" s="52">
        <v>84174</v>
      </c>
      <c r="D75" s="53">
        <v>586070</v>
      </c>
      <c r="E75" s="54">
        <v>143.62448169999999</v>
      </c>
      <c r="F75" s="55">
        <v>1.0383015310000001</v>
      </c>
      <c r="G75" s="48">
        <f>AVERAGEIF('tamoxifen - Greater Manchester'!A64:A75,A75,'tamoxifen - Greater Manchester'!C64:C75)/30</f>
        <v>2711.4194444444443</v>
      </c>
    </row>
    <row r="76" spans="1:7" ht="14.25">
      <c r="A76" s="50">
        <v>0</v>
      </c>
      <c r="B76" s="51">
        <v>41640</v>
      </c>
      <c r="C76" s="52">
        <v>1891822.5</v>
      </c>
      <c r="D76" s="53">
        <v>12870939</v>
      </c>
      <c r="E76" s="54">
        <v>146.9840312</v>
      </c>
      <c r="F76" s="55">
        <v>1.017658505</v>
      </c>
      <c r="G76" s="48">
        <f>AVERAGEIF('tamoxifen - Greater Manchester'!A65:A76,A76,'tamoxifen - Greater Manchester'!C65:C76)/30</f>
        <v>61905.16166666666</v>
      </c>
    </row>
    <row r="77" spans="1:7" ht="14.25">
      <c r="A77" s="50">
        <v>1</v>
      </c>
      <c r="B77" s="51">
        <v>41640</v>
      </c>
      <c r="C77" s="52">
        <v>81361</v>
      </c>
      <c r="D77" s="53">
        <v>586998</v>
      </c>
      <c r="E77" s="54">
        <v>138.60524229999999</v>
      </c>
      <c r="F77" s="55">
        <v>1.002016046</v>
      </c>
      <c r="G77" s="48">
        <f>AVERAGEIF('tamoxifen - Greater Manchester'!A66:A77,A77,'tamoxifen - Greater Manchester'!C66:C77)/30</f>
        <v>2713.9527777777776</v>
      </c>
    </row>
    <row r="78" spans="1:7" ht="14.25">
      <c r="A78" s="50">
        <v>0</v>
      </c>
      <c r="B78" s="51">
        <v>41671</v>
      </c>
      <c r="C78" s="52">
        <v>1708406.5</v>
      </c>
      <c r="D78" s="53">
        <v>12870415</v>
      </c>
      <c r="E78" s="54">
        <v>132.73903759999999</v>
      </c>
      <c r="F78" s="55">
        <v>0.91903187980000001</v>
      </c>
      <c r="G78" s="48">
        <f>AVERAGEIF('tamoxifen - Greater Manchester'!A67:A78,A78,'tamoxifen - Greater Manchester'!C67:C78)/30</f>
        <v>61214.558333333334</v>
      </c>
    </row>
    <row r="79" spans="1:7" ht="14.25">
      <c r="A79" s="50">
        <v>1</v>
      </c>
      <c r="B79" s="51">
        <v>41671</v>
      </c>
      <c r="C79" s="52">
        <v>76477</v>
      </c>
      <c r="D79" s="53">
        <v>586998</v>
      </c>
      <c r="E79" s="54">
        <v>130.28494130000001</v>
      </c>
      <c r="F79" s="55">
        <v>0.94186626419999997</v>
      </c>
      <c r="G79" s="48">
        <f>AVERAGEIF('tamoxifen - Greater Manchester'!A68:A79,A79,'tamoxifen - Greater Manchester'!C68:C79)/30</f>
        <v>2703.5583333333334</v>
      </c>
    </row>
    <row r="80" spans="1:7" ht="14.25">
      <c r="A80" s="50">
        <v>0</v>
      </c>
      <c r="B80" s="51">
        <v>41699</v>
      </c>
      <c r="C80" s="52">
        <v>1864803.5</v>
      </c>
      <c r="D80" s="53">
        <v>12870415</v>
      </c>
      <c r="E80" s="54">
        <v>144.89070480000001</v>
      </c>
      <c r="F80" s="55">
        <v>1.003165152</v>
      </c>
      <c r="G80" s="48">
        <f>AVERAGEIF('tamoxifen - Greater Manchester'!A69:A80,A80,'tamoxifen - Greater Manchester'!C69:C80)/30</f>
        <v>61655.397222222222</v>
      </c>
    </row>
    <row r="81" spans="1:7" ht="14.25">
      <c r="A81" s="50">
        <v>1</v>
      </c>
      <c r="B81" s="51">
        <v>41699</v>
      </c>
      <c r="C81" s="52">
        <v>79354</v>
      </c>
      <c r="D81" s="53">
        <v>586998</v>
      </c>
      <c r="E81" s="54">
        <v>135.1861505</v>
      </c>
      <c r="F81" s="55">
        <v>0.97729847579999995</v>
      </c>
      <c r="G81" s="48">
        <f>AVERAGEIF('tamoxifen - Greater Manchester'!A70:A81,A81,'tamoxifen - Greater Manchester'!C70:C81)/30</f>
        <v>2696.5250000000001</v>
      </c>
    </row>
    <row r="82" spans="1:7" ht="14.25">
      <c r="A82" s="50">
        <v>0</v>
      </c>
      <c r="B82" s="51">
        <v>41730</v>
      </c>
      <c r="C82" s="52">
        <v>1852359</v>
      </c>
      <c r="D82" s="53">
        <v>12860507</v>
      </c>
      <c r="E82" s="54">
        <v>144.0346792</v>
      </c>
      <c r="F82" s="55">
        <v>0.99723837410000005</v>
      </c>
      <c r="G82" s="48">
        <f>AVERAGEIF('tamoxifen - Greater Manchester'!A71:A82,A82,'tamoxifen - Greater Manchester'!C71:C82)/30</f>
        <v>61457.127777777772</v>
      </c>
    </row>
    <row r="83" spans="1:7" ht="14.25">
      <c r="A83" s="50">
        <v>1</v>
      </c>
      <c r="B83" s="51">
        <v>41730</v>
      </c>
      <c r="C83" s="52">
        <v>80636.5</v>
      </c>
      <c r="D83" s="53">
        <v>587972</v>
      </c>
      <c r="E83" s="54">
        <v>137.14343539999999</v>
      </c>
      <c r="F83" s="55">
        <v>0.99144823520000003</v>
      </c>
      <c r="G83" s="48">
        <f>AVERAGEIF('tamoxifen - Greater Manchester'!A72:A83,A83,'tamoxifen - Greater Manchester'!C72:C83)/30</f>
        <v>2673.0250000000001</v>
      </c>
    </row>
    <row r="84" spans="1:7" ht="14.25">
      <c r="A84" s="50">
        <v>0</v>
      </c>
      <c r="B84" s="51">
        <v>41760</v>
      </c>
      <c r="C84" s="52">
        <v>1955736</v>
      </c>
      <c r="D84" s="53">
        <v>12859725</v>
      </c>
      <c r="E84" s="54">
        <v>152.08225680000001</v>
      </c>
      <c r="F84" s="55">
        <v>1.0529565750000001</v>
      </c>
      <c r="G84" s="48">
        <f>AVERAGEIF('tamoxifen - Greater Manchester'!A73:A84,A84,'tamoxifen - Greater Manchester'!C73:C84)/30</f>
        <v>62114.35</v>
      </c>
    </row>
    <row r="85" spans="1:7" ht="14.25">
      <c r="A85" s="50">
        <v>1</v>
      </c>
      <c r="B85" s="51">
        <v>41760</v>
      </c>
      <c r="C85" s="52">
        <v>83457</v>
      </c>
      <c r="D85" s="53">
        <v>587269</v>
      </c>
      <c r="E85" s="54">
        <v>142.11034470000001</v>
      </c>
      <c r="F85" s="55">
        <v>1.0273554110000001</v>
      </c>
      <c r="G85" s="48">
        <f>AVERAGEIF('tamoxifen - Greater Manchester'!A74:A85,A85,'tamoxifen - Greater Manchester'!C74:C85)/30</f>
        <v>2696.9972222222223</v>
      </c>
    </row>
    <row r="86" spans="1:7" ht="14.25">
      <c r="A86" s="50">
        <v>0</v>
      </c>
      <c r="B86" s="51">
        <v>41791</v>
      </c>
      <c r="C86" s="52">
        <v>1847163</v>
      </c>
      <c r="D86" s="53">
        <v>12859505</v>
      </c>
      <c r="E86" s="54">
        <v>143.64184309999999</v>
      </c>
      <c r="F86" s="55">
        <v>0.99451853469999996</v>
      </c>
      <c r="G86" s="48">
        <f>AVERAGEIF('tamoxifen - Greater Manchester'!A75:A86,A86,'tamoxifen - Greater Manchester'!C75:C86)/30</f>
        <v>61779.39166666667</v>
      </c>
    </row>
    <row r="87" spans="1:7" ht="14.25">
      <c r="A87" s="50">
        <v>1</v>
      </c>
      <c r="B87" s="51">
        <v>41791</v>
      </c>
      <c r="C87" s="52">
        <v>77473</v>
      </c>
      <c r="D87" s="53">
        <v>587269</v>
      </c>
      <c r="E87" s="54">
        <v>131.92080630000001</v>
      </c>
      <c r="F87" s="55">
        <v>0.95369238940000001</v>
      </c>
      <c r="G87" s="48">
        <f>AVERAGEIF('tamoxifen - Greater Manchester'!A76:A87,A87,'tamoxifen - Greater Manchester'!C76:C87)/30</f>
        <v>2659.7694444444442</v>
      </c>
    </row>
    <row r="88" spans="1:7" ht="14.25">
      <c r="A88" s="50">
        <v>0</v>
      </c>
      <c r="B88" s="51">
        <v>41821</v>
      </c>
      <c r="C88" s="52">
        <v>2030594</v>
      </c>
      <c r="D88" s="53">
        <v>12897873</v>
      </c>
      <c r="E88" s="54">
        <v>157.4363463</v>
      </c>
      <c r="F88" s="55">
        <v>1.0900261440000001</v>
      </c>
      <c r="G88" s="48">
        <f>AVERAGEIF('tamoxifen - Greater Manchester'!A77:A88,A88,'tamoxifen - Greater Manchester'!C77:C88)/30</f>
        <v>62550.344444444439</v>
      </c>
    </row>
    <row r="89" spans="1:7" ht="14.25">
      <c r="A89" s="50">
        <v>1</v>
      </c>
      <c r="B89" s="51">
        <v>41821</v>
      </c>
      <c r="C89" s="52">
        <v>86816</v>
      </c>
      <c r="D89" s="53">
        <v>589643</v>
      </c>
      <c r="E89" s="54">
        <v>147.2348523</v>
      </c>
      <c r="F89" s="55">
        <v>1.0644019090000001</v>
      </c>
      <c r="G89" s="48">
        <f>AVERAGEIF('tamoxifen - Greater Manchester'!A78:A89,A89,'tamoxifen - Greater Manchester'!C78:C89)/30</f>
        <v>2690.0749999999998</v>
      </c>
    </row>
    <row r="90" spans="1:7" ht="14.25">
      <c r="A90" s="50">
        <v>0</v>
      </c>
      <c r="B90" s="51">
        <v>41852</v>
      </c>
      <c r="C90" s="52">
        <v>1858386</v>
      </c>
      <c r="D90" s="53">
        <v>12897873</v>
      </c>
      <c r="E90" s="54">
        <v>144.0846875</v>
      </c>
      <c r="F90" s="55">
        <v>0.99758461119999997</v>
      </c>
      <c r="G90" s="48">
        <f>AVERAGEIF('tamoxifen - Greater Manchester'!A79:A90,A90,'tamoxifen - Greater Manchester'!C79:C90)/30</f>
        <v>63383.563888888893</v>
      </c>
    </row>
    <row r="91" spans="1:7" ht="14.25">
      <c r="A91" s="50">
        <v>1</v>
      </c>
      <c r="B91" s="51">
        <v>41852</v>
      </c>
      <c r="C91" s="52">
        <v>77101</v>
      </c>
      <c r="D91" s="53">
        <v>589643</v>
      </c>
      <c r="E91" s="54">
        <v>130.75878119999999</v>
      </c>
      <c r="F91" s="55">
        <v>0.94529178469999997</v>
      </c>
      <c r="G91" s="48">
        <f>AVERAGEIF('tamoxifen - Greater Manchester'!A80:A91,A91,'tamoxifen - Greater Manchester'!C80:C91)/30</f>
        <v>2693.5416666666665</v>
      </c>
    </row>
    <row r="92" spans="1:7" ht="14.25">
      <c r="A92" s="50">
        <v>0</v>
      </c>
      <c r="B92" s="51">
        <v>41883</v>
      </c>
      <c r="C92" s="52">
        <v>1941628</v>
      </c>
      <c r="D92" s="53">
        <v>12897873</v>
      </c>
      <c r="E92" s="54">
        <v>150.53861979999999</v>
      </c>
      <c r="F92" s="55">
        <v>1.0422690509999999</v>
      </c>
      <c r="G92" s="48">
        <f>AVERAGEIF('tamoxifen - Greater Manchester'!A81:A92,A92,'tamoxifen - Greater Manchester'!C81:C92)/30</f>
        <v>63810.366666666669</v>
      </c>
    </row>
    <row r="93" spans="1:7" ht="14.25">
      <c r="A93" s="50">
        <v>1</v>
      </c>
      <c r="B93" s="51">
        <v>41883</v>
      </c>
      <c r="C93" s="52">
        <v>81868</v>
      </c>
      <c r="D93" s="53">
        <v>589606</v>
      </c>
      <c r="E93" s="54">
        <v>138.852047</v>
      </c>
      <c r="F93" s="55">
        <v>1.0038002660000001</v>
      </c>
      <c r="G93" s="48">
        <f>AVERAGEIF('tamoxifen - Greater Manchester'!A82:A93,A93,'tamoxifen - Greater Manchester'!C82:C93)/30</f>
        <v>2707.5083333333332</v>
      </c>
    </row>
    <row r="94" spans="1:7" ht="14.25">
      <c r="A94" s="50">
        <v>0</v>
      </c>
      <c r="B94" s="51">
        <v>41913</v>
      </c>
      <c r="C94" s="52">
        <v>2021905</v>
      </c>
      <c r="D94" s="53">
        <v>12951890</v>
      </c>
      <c r="E94" s="54">
        <v>156.10887679999999</v>
      </c>
      <c r="F94" s="55">
        <v>1.080835277</v>
      </c>
      <c r="G94" s="48">
        <f>AVERAGEIF('tamoxifen - Greater Manchester'!A83:A94,A94,'tamoxifen - Greater Manchester'!C83:C94)/30</f>
        <v>64752.288888888892</v>
      </c>
    </row>
    <row r="95" spans="1:7" ht="14.25">
      <c r="A95" s="50">
        <v>1</v>
      </c>
      <c r="B95" s="51">
        <v>41913</v>
      </c>
      <c r="C95" s="52">
        <v>88021</v>
      </c>
      <c r="D95" s="53">
        <v>591093</v>
      </c>
      <c r="E95" s="54">
        <v>148.91226929999999</v>
      </c>
      <c r="F95" s="55">
        <v>1.0765284260000001</v>
      </c>
      <c r="G95" s="48">
        <f>AVERAGEIF('tamoxifen - Greater Manchester'!A84:A95,A95,'tamoxifen - Greater Manchester'!C84:C95)/30</f>
        <v>2748.5333333333333</v>
      </c>
    </row>
    <row r="96" spans="1:7" ht="14.25">
      <c r="A96" s="50">
        <v>0</v>
      </c>
      <c r="B96" s="51">
        <v>41944</v>
      </c>
      <c r="C96" s="52">
        <v>1850834</v>
      </c>
      <c r="D96" s="53">
        <v>12950648</v>
      </c>
      <c r="E96" s="54">
        <v>142.91439320000001</v>
      </c>
      <c r="F96" s="55">
        <v>0.9894819627</v>
      </c>
      <c r="G96" s="48">
        <f>AVERAGEIF('tamoxifen - Greater Manchester'!A85:A96,A96,'tamoxifen - Greater Manchester'!C85:C96)/30</f>
        <v>64169.5</v>
      </c>
    </row>
    <row r="97" spans="1:7" ht="14.25">
      <c r="A97" s="50">
        <v>1</v>
      </c>
      <c r="B97" s="51">
        <v>41944</v>
      </c>
      <c r="C97" s="52">
        <v>75798</v>
      </c>
      <c r="D97" s="53">
        <v>591093</v>
      </c>
      <c r="E97" s="54">
        <v>128.2336282</v>
      </c>
      <c r="F97" s="55">
        <v>0.92703674810000003</v>
      </c>
      <c r="G97" s="48">
        <f>AVERAGEIF('tamoxifen - Greater Manchester'!A86:A97,A97,'tamoxifen - Greater Manchester'!C86:C97)/30</f>
        <v>2705.9833333333331</v>
      </c>
    </row>
    <row r="98" spans="1:7" ht="14.25">
      <c r="A98" s="50">
        <v>0</v>
      </c>
      <c r="B98" s="51">
        <v>41974</v>
      </c>
      <c r="C98" s="52">
        <v>2083651.5</v>
      </c>
      <c r="D98" s="53">
        <v>12950533</v>
      </c>
      <c r="E98" s="54">
        <v>160.89310760000001</v>
      </c>
      <c r="F98" s="55">
        <v>1.113959374</v>
      </c>
      <c r="G98" s="48">
        <f>AVERAGEIF('tamoxifen - Greater Manchester'!A87:A98,A98,'tamoxifen - Greater Manchester'!C87:C98)/30</f>
        <v>65483.324999999997</v>
      </c>
    </row>
    <row r="99" spans="1:7" ht="14.25">
      <c r="A99" s="50">
        <v>1</v>
      </c>
      <c r="B99" s="51">
        <v>41974</v>
      </c>
      <c r="C99" s="52">
        <v>87205.5</v>
      </c>
      <c r="D99" s="53">
        <v>590690</v>
      </c>
      <c r="E99" s="54">
        <v>147.63327630000001</v>
      </c>
      <c r="F99" s="55">
        <v>1.0672822280000001</v>
      </c>
      <c r="G99" s="48">
        <f>AVERAGEIF('tamoxifen - Greater Manchester'!A88:A99,A99,'tamoxifen - Greater Manchester'!C88:C99)/30</f>
        <v>2760.0527777777775</v>
      </c>
    </row>
    <row r="100" spans="1:7" ht="14.25">
      <c r="A100" s="50">
        <v>0</v>
      </c>
      <c r="B100" s="51">
        <v>42005</v>
      </c>
      <c r="C100" s="52">
        <v>1983319</v>
      </c>
      <c r="D100" s="53">
        <v>12991611</v>
      </c>
      <c r="E100" s="54">
        <v>152.66151360000001</v>
      </c>
      <c r="F100" s="55">
        <v>1.0569671169999999</v>
      </c>
      <c r="G100" s="48">
        <f>AVERAGEIF('tamoxifen - Greater Manchester'!A89:A100,A100,'tamoxifen - Greater Manchester'!C89:C100)/30</f>
        <v>65220.686111111107</v>
      </c>
    </row>
    <row r="101" spans="1:7" ht="14.25">
      <c r="A101" s="50">
        <v>1</v>
      </c>
      <c r="B101" s="51">
        <v>42005</v>
      </c>
      <c r="C101" s="52">
        <v>83394</v>
      </c>
      <c r="D101" s="53">
        <v>592252</v>
      </c>
      <c r="E101" s="54">
        <v>140.80830460000001</v>
      </c>
      <c r="F101" s="55">
        <v>1.0179425989999999</v>
      </c>
      <c r="G101" s="48">
        <f>AVERAGEIF('tamoxifen - Greater Manchester'!A90:A101,A101,'tamoxifen - Greater Manchester'!C90:C101)/30</f>
        <v>2741.0416666666665</v>
      </c>
    </row>
    <row r="102" spans="1:7" ht="14.25">
      <c r="A102" s="50">
        <v>0</v>
      </c>
      <c r="B102" s="51">
        <v>42036</v>
      </c>
      <c r="C102" s="52">
        <v>1804488</v>
      </c>
      <c r="D102" s="53">
        <v>12992199</v>
      </c>
      <c r="E102" s="54">
        <v>138.89011400000001</v>
      </c>
      <c r="F102" s="55">
        <v>0.96161946700000001</v>
      </c>
      <c r="G102" s="48">
        <f>AVERAGEIF('tamoxifen - Greater Manchester'!A91:A102,A102,'tamoxifen - Greater Manchester'!C91:C102)/30</f>
        <v>64921.252777777772</v>
      </c>
    </row>
    <row r="103" spans="1:7" ht="14.25">
      <c r="A103" s="50">
        <v>1</v>
      </c>
      <c r="B103" s="51">
        <v>42036</v>
      </c>
      <c r="C103" s="52">
        <v>76417</v>
      </c>
      <c r="D103" s="53">
        <v>592252</v>
      </c>
      <c r="E103" s="54">
        <v>129.02784629999999</v>
      </c>
      <c r="F103" s="55">
        <v>0.93277837240000006</v>
      </c>
      <c r="G103" s="48">
        <f>AVERAGEIF('tamoxifen - Greater Manchester'!A92:A103,A103,'tamoxifen - Greater Manchester'!C92:C103)/30</f>
        <v>2737.2416666666668</v>
      </c>
    </row>
    <row r="104" spans="1:7" ht="14.25">
      <c r="A104" s="50">
        <v>0</v>
      </c>
      <c r="B104" s="51">
        <v>42064</v>
      </c>
      <c r="C104" s="52">
        <v>2015868</v>
      </c>
      <c r="D104" s="53">
        <v>12989669</v>
      </c>
      <c r="E104" s="54">
        <v>155.1900976</v>
      </c>
      <c r="F104" s="55">
        <v>1.0744740189999999</v>
      </c>
      <c r="G104" s="48">
        <f>AVERAGEIF('tamoxifen - Greater Manchester'!A93:A104,A104,'tamoxifen - Greater Manchester'!C93:C104)/30</f>
        <v>65333.697222222225</v>
      </c>
    </row>
    <row r="105" spans="1:7" ht="14.25">
      <c r="A105" s="50">
        <v>1</v>
      </c>
      <c r="B105" s="51">
        <v>42064</v>
      </c>
      <c r="C105" s="52">
        <v>83882.5</v>
      </c>
      <c r="D105" s="53">
        <v>592252</v>
      </c>
      <c r="E105" s="54">
        <v>141.63312239999999</v>
      </c>
      <c r="F105" s="55">
        <v>1.0239054379999999</v>
      </c>
      <c r="G105" s="48">
        <f>AVERAGEIF('tamoxifen - Greater Manchester'!A94:A105,A105,'tamoxifen - Greater Manchester'!C94:C105)/30</f>
        <v>2748.4333333333334</v>
      </c>
    </row>
    <row r="106" spans="1:7" ht="14.25">
      <c r="A106" s="50">
        <v>0</v>
      </c>
      <c r="B106" s="51">
        <v>42095</v>
      </c>
      <c r="C106" s="52">
        <v>1954509.5</v>
      </c>
      <c r="D106" s="53">
        <v>13028551</v>
      </c>
      <c r="E106" s="54">
        <v>150.01741179999999</v>
      </c>
      <c r="F106" s="55">
        <v>1.0386604159999999</v>
      </c>
      <c r="G106" s="48">
        <f>AVERAGEIF('tamoxifen - Greater Manchester'!A95:A106,A106,'tamoxifen - Greater Manchester'!C95:C106)/30</f>
        <v>64959.277777777774</v>
      </c>
    </row>
    <row r="107" spans="1:7" ht="14.25">
      <c r="A107" s="50">
        <v>1</v>
      </c>
      <c r="B107" s="51">
        <v>42095</v>
      </c>
      <c r="C107" s="52">
        <v>81432</v>
      </c>
      <c r="D107" s="53">
        <v>593412</v>
      </c>
      <c r="E107" s="54">
        <v>137.2267497</v>
      </c>
      <c r="F107" s="55">
        <v>0.99205053759999995</v>
      </c>
      <c r="G107" s="48">
        <f>AVERAGEIF('tamoxifen - Greater Manchester'!A96:A107,A107,'tamoxifen - Greater Manchester'!C96:C107)/30</f>
        <v>2711.8277777777776</v>
      </c>
    </row>
    <row r="108" spans="1:7" ht="14.25">
      <c r="A108" s="50">
        <v>0</v>
      </c>
      <c r="B108" s="51">
        <v>42125</v>
      </c>
      <c r="C108" s="52">
        <v>1950742</v>
      </c>
      <c r="D108" s="53">
        <v>13023156</v>
      </c>
      <c r="E108" s="54">
        <v>149.79026590000001</v>
      </c>
      <c r="F108" s="55">
        <v>1.0370877489999999</v>
      </c>
      <c r="G108" s="48">
        <f>AVERAGEIF('tamoxifen - Greater Manchester'!A97:A108,A108,'tamoxifen - Greater Manchester'!C97:C108)/30</f>
        <v>65514.322222222225</v>
      </c>
    </row>
    <row r="109" spans="1:7" ht="14.25">
      <c r="A109" s="50">
        <v>1</v>
      </c>
      <c r="B109" s="51">
        <v>42125</v>
      </c>
      <c r="C109" s="52">
        <v>83045</v>
      </c>
      <c r="D109" s="53">
        <v>593412</v>
      </c>
      <c r="E109" s="54">
        <v>139.9449286</v>
      </c>
      <c r="F109" s="55">
        <v>1.0117010129999999</v>
      </c>
      <c r="G109" s="48">
        <f>AVERAGEIF('tamoxifen - Greater Manchester'!A98:A109,A109,'tamoxifen - Greater Manchester'!C98:C109)/30</f>
        <v>2752.088888888889</v>
      </c>
    </row>
    <row r="110" spans="1:7" ht="14.25">
      <c r="A110" s="50">
        <v>0</v>
      </c>
      <c r="B110" s="51">
        <v>42156</v>
      </c>
      <c r="C110" s="52">
        <v>2004671.5</v>
      </c>
      <c r="D110" s="53">
        <v>13021487</v>
      </c>
      <c r="E110" s="54">
        <v>153.95104259999999</v>
      </c>
      <c r="F110" s="55">
        <v>1.0658952989999999</v>
      </c>
      <c r="G110" s="48">
        <f>AVERAGEIF('tamoxifen - Greater Manchester'!A99:A110,A110,'tamoxifen - Greater Manchester'!C99:C110)/30</f>
        <v>65075.544444444444</v>
      </c>
    </row>
    <row r="111" spans="1:7" ht="14.25">
      <c r="A111" s="50">
        <v>1</v>
      </c>
      <c r="B111" s="51">
        <v>42156</v>
      </c>
      <c r="C111" s="52">
        <v>81969.5</v>
      </c>
      <c r="D111" s="53">
        <v>593412</v>
      </c>
      <c r="E111" s="54">
        <v>138.13252850000001</v>
      </c>
      <c r="F111" s="55">
        <v>0.9985986657</v>
      </c>
      <c r="G111" s="48">
        <f>AVERAGEIF('tamoxifen - Greater Manchester'!A100:A111,A111,'tamoxifen - Greater Manchester'!C100:C111)/30</f>
        <v>2723</v>
      </c>
    </row>
    <row r="112" spans="1:7" ht="14.25">
      <c r="A112" s="50">
        <v>0</v>
      </c>
      <c r="B112" s="51">
        <v>42186</v>
      </c>
      <c r="C112" s="52">
        <v>2128448</v>
      </c>
      <c r="D112" s="53">
        <v>13075479</v>
      </c>
      <c r="E112" s="54">
        <v>162.78164649999999</v>
      </c>
      <c r="F112" s="55">
        <v>1.12703486</v>
      </c>
      <c r="G112" s="48">
        <f>AVERAGEIF('tamoxifen - Greater Manchester'!A101:A112,A112,'tamoxifen - Greater Manchester'!C101:C112)/30</f>
        <v>65881.816666666666</v>
      </c>
    </row>
    <row r="113" spans="1:7" ht="14.25">
      <c r="A113" s="50">
        <v>1</v>
      </c>
      <c r="B113" s="51">
        <v>42186</v>
      </c>
      <c r="C113" s="52">
        <v>90113</v>
      </c>
      <c r="D113" s="53">
        <v>594683</v>
      </c>
      <c r="E113" s="54">
        <v>151.5311519</v>
      </c>
      <c r="F113" s="55">
        <v>1.0954610600000001</v>
      </c>
      <c r="G113" s="48">
        <f>AVERAGEIF('tamoxifen - Greater Manchester'!A102:A113,A113,'tamoxifen - Greater Manchester'!C102:C113)/30</f>
        <v>2760.3277777777776</v>
      </c>
    </row>
    <row r="114" spans="1:7" ht="14.25">
      <c r="A114" s="50">
        <v>0</v>
      </c>
      <c r="B114" s="51">
        <v>42217</v>
      </c>
      <c r="C114" s="52">
        <v>1904511</v>
      </c>
      <c r="D114" s="53">
        <v>13073478</v>
      </c>
      <c r="E114" s="54">
        <v>145.67745479999999</v>
      </c>
      <c r="F114" s="55">
        <v>1.008612294</v>
      </c>
      <c r="G114" s="48">
        <f>AVERAGEIF('tamoxifen - Greater Manchester'!A103:A114,A114,'tamoxifen - Greater Manchester'!C103:C114)/30</f>
        <v>66437.5</v>
      </c>
    </row>
    <row r="115" spans="1:7" ht="14.25">
      <c r="A115" s="50">
        <v>1</v>
      </c>
      <c r="B115" s="51">
        <v>42217</v>
      </c>
      <c r="C115" s="52">
        <v>77924</v>
      </c>
      <c r="D115" s="53">
        <v>594683</v>
      </c>
      <c r="E115" s="54">
        <v>131.03451749999999</v>
      </c>
      <c r="F115" s="55">
        <v>0.94728516019999998</v>
      </c>
      <c r="G115" s="48">
        <f>AVERAGEIF('tamoxifen - Greater Manchester'!A104:A115,A115,'tamoxifen - Greater Manchester'!C104:C115)/30</f>
        <v>2768.7</v>
      </c>
    </row>
    <row r="116" spans="1:7" ht="14.25">
      <c r="A116" s="50">
        <v>0</v>
      </c>
      <c r="B116" s="51">
        <v>42248</v>
      </c>
      <c r="C116" s="52">
        <v>2029824</v>
      </c>
      <c r="D116" s="53">
        <v>13071005</v>
      </c>
      <c r="E116" s="54">
        <v>155.29211409999999</v>
      </c>
      <c r="F116" s="55">
        <v>1.07518034</v>
      </c>
      <c r="G116" s="48">
        <f>AVERAGEIF('tamoxifen - Greater Manchester'!A105:A116,A116,'tamoxifen - Greater Manchester'!C105:C116)/30</f>
        <v>66515.03333333334</v>
      </c>
    </row>
    <row r="117" spans="1:7" ht="14.25">
      <c r="A117" s="50">
        <v>1</v>
      </c>
      <c r="B117" s="51">
        <v>42248</v>
      </c>
      <c r="C117" s="52">
        <v>86300.5</v>
      </c>
      <c r="D117" s="53">
        <v>594683</v>
      </c>
      <c r="E117" s="54">
        <v>145.1201733</v>
      </c>
      <c r="F117" s="55">
        <v>1.0491143030000001</v>
      </c>
      <c r="G117" s="48">
        <f>AVERAGEIF('tamoxifen - Greater Manchester'!A106:A117,A117,'tamoxifen - Greater Manchester'!C106:C117)/30</f>
        <v>2782.1333333333332</v>
      </c>
    </row>
    <row r="118" spans="1:7" ht="14.25">
      <c r="A118" s="50">
        <v>0</v>
      </c>
      <c r="B118" s="51">
        <v>42278</v>
      </c>
      <c r="C118" s="52">
        <v>2060848.5</v>
      </c>
      <c r="D118" s="53">
        <v>13127966</v>
      </c>
      <c r="E118" s="54">
        <v>156.98155370000001</v>
      </c>
      <c r="F118" s="55">
        <v>1.0868773430000001</v>
      </c>
      <c r="G118" s="48">
        <f>AVERAGEIF('tamoxifen - Greater Manchester'!A107:A118,A118,'tamoxifen - Greater Manchester'!C107:C118)/30</f>
        <v>67105.805555555562</v>
      </c>
    </row>
    <row r="119" spans="1:7" ht="14.25">
      <c r="A119" s="50">
        <v>1</v>
      </c>
      <c r="B119" s="51">
        <v>42278</v>
      </c>
      <c r="C119" s="52">
        <v>84567.5</v>
      </c>
      <c r="D119" s="53">
        <v>596559</v>
      </c>
      <c r="E119" s="54">
        <v>141.7588202</v>
      </c>
      <c r="F119" s="55">
        <v>1.0248141420000001</v>
      </c>
      <c r="G119" s="48">
        <f>AVERAGEIF('tamoxifen - Greater Manchester'!A108:A119,A119,'tamoxifen - Greater Manchester'!C108:C119)/30</f>
        <v>2799.5527777777775</v>
      </c>
    </row>
    <row r="120" spans="1:7" ht="14.25">
      <c r="A120" s="50">
        <v>0</v>
      </c>
      <c r="B120" s="51">
        <v>42309</v>
      </c>
      <c r="C120" s="52">
        <v>1967278.5</v>
      </c>
      <c r="D120" s="53">
        <v>13126251</v>
      </c>
      <c r="E120" s="54">
        <v>149.8736006</v>
      </c>
      <c r="F120" s="55">
        <v>1.037664725</v>
      </c>
      <c r="G120" s="48">
        <f>AVERAGEIF('tamoxifen - Greater Manchester'!A109:A120,A120,'tamoxifen - Greater Manchester'!C109:C120)/30</f>
        <v>67197.675000000003</v>
      </c>
    </row>
    <row r="121" spans="1:7" ht="14.25">
      <c r="A121" s="50">
        <v>1</v>
      </c>
      <c r="B121" s="51">
        <v>42309</v>
      </c>
      <c r="C121" s="52">
        <v>80626.5</v>
      </c>
      <c r="D121" s="53">
        <v>596559</v>
      </c>
      <c r="E121" s="54">
        <v>135.15260019999999</v>
      </c>
      <c r="F121" s="55">
        <v>0.97705593059999996</v>
      </c>
      <c r="G121" s="48">
        <f>AVERAGEIF('tamoxifen - Greater Manchester'!A110:A121,A121,'tamoxifen - Greater Manchester'!C110:C121)/30</f>
        <v>2786.1166666666668</v>
      </c>
    </row>
    <row r="122" spans="1:7" ht="14.25">
      <c r="A122" s="50">
        <v>0</v>
      </c>
      <c r="B122" s="51">
        <v>42339</v>
      </c>
      <c r="C122" s="52">
        <v>2207745</v>
      </c>
      <c r="D122" s="53">
        <v>13122642</v>
      </c>
      <c r="E122" s="54">
        <v>168.2393683</v>
      </c>
      <c r="F122" s="55">
        <v>1.1648219369999999</v>
      </c>
      <c r="G122" s="48">
        <f>AVERAGEIF('tamoxifen - Greater Manchester'!A111:A122,A122,'tamoxifen - Greater Manchester'!C111:C122)/30</f>
        <v>68325.861111111109</v>
      </c>
    </row>
    <row r="123" spans="1:7" ht="14.25">
      <c r="A123" s="50">
        <v>1</v>
      </c>
      <c r="B123" s="51">
        <v>42339</v>
      </c>
      <c r="C123" s="52">
        <v>90314</v>
      </c>
      <c r="D123" s="53">
        <v>596559</v>
      </c>
      <c r="E123" s="54">
        <v>151.39156399999999</v>
      </c>
      <c r="F123" s="55">
        <v>1.0944519399999999</v>
      </c>
      <c r="G123" s="48">
        <f>AVERAGEIF('tamoxifen - Greater Manchester'!A112:A123,A123,'tamoxifen - Greater Manchester'!C112:C123)/30</f>
        <v>2832.4749999999999</v>
      </c>
    </row>
    <row r="124" spans="1:7" ht="14.25">
      <c r="A124" s="50">
        <v>0</v>
      </c>
      <c r="B124" s="51">
        <v>42370</v>
      </c>
      <c r="C124" s="52">
        <v>1963479.5</v>
      </c>
      <c r="D124" s="53">
        <v>13175465</v>
      </c>
      <c r="E124" s="54">
        <v>149.0254424</v>
      </c>
      <c r="F124" s="55">
        <v>1.0317924169999999</v>
      </c>
      <c r="G124" s="48">
        <f>AVERAGEIF('tamoxifen - Greater Manchester'!A113:A124,A124,'tamoxifen - Greater Manchester'!C113:C124)/30</f>
        <v>67409.369444444441</v>
      </c>
    </row>
    <row r="125" spans="1:7" ht="14.25">
      <c r="A125" s="50">
        <v>1</v>
      </c>
      <c r="B125" s="51">
        <v>42370</v>
      </c>
      <c r="C125" s="52">
        <v>82373</v>
      </c>
      <c r="D125" s="53">
        <v>597910</v>
      </c>
      <c r="E125" s="54">
        <v>137.768226</v>
      </c>
      <c r="F125" s="55">
        <v>0.99596502099999995</v>
      </c>
      <c r="G125" s="48">
        <f>AVERAGEIF('tamoxifen - Greater Manchester'!A114:A125,A125,'tamoxifen - Greater Manchester'!C114:C125)/30</f>
        <v>2789.4749999999999</v>
      </c>
    </row>
    <row r="126" spans="1:7" ht="14.25">
      <c r="A126" s="50">
        <v>0</v>
      </c>
      <c r="B126" s="51">
        <v>42401</v>
      </c>
      <c r="C126" s="52">
        <v>1961144</v>
      </c>
      <c r="D126" s="53">
        <v>13173051</v>
      </c>
      <c r="E126" s="54">
        <v>148.87545789999999</v>
      </c>
      <c r="F126" s="55">
        <v>1.030753985</v>
      </c>
      <c r="G126" s="48">
        <f>AVERAGEIF('tamoxifen - Greater Manchester'!A115:A126,A126,'tamoxifen - Greater Manchester'!C115:C126)/30</f>
        <v>67723.997222222228</v>
      </c>
    </row>
    <row r="127" spans="1:7" ht="14.25">
      <c r="A127" s="50">
        <v>1</v>
      </c>
      <c r="B127" s="51">
        <v>42401</v>
      </c>
      <c r="C127" s="52">
        <v>77857</v>
      </c>
      <c r="D127" s="53">
        <v>597131</v>
      </c>
      <c r="E127" s="54">
        <v>130.38512489999999</v>
      </c>
      <c r="F127" s="55">
        <v>0.94259051890000001</v>
      </c>
      <c r="G127" s="48">
        <f>AVERAGEIF('tamoxifen - Greater Manchester'!A116:A127,A127,'tamoxifen - Greater Manchester'!C116:C127)/30</f>
        <v>2789.1027777777776</v>
      </c>
    </row>
    <row r="128" spans="1:7" ht="14.25">
      <c r="A128" s="50">
        <v>0</v>
      </c>
      <c r="B128" s="51">
        <v>42430</v>
      </c>
      <c r="C128" s="52">
        <v>2050169</v>
      </c>
      <c r="D128" s="53">
        <v>13174137</v>
      </c>
      <c r="E128" s="54">
        <v>155.62074390000001</v>
      </c>
      <c r="F128" s="55">
        <v>1.077455641</v>
      </c>
      <c r="G128" s="48">
        <f>AVERAGEIF('tamoxifen - Greater Manchester'!A117:A128,A128,'tamoxifen - Greater Manchester'!C117:C128)/30</f>
        <v>67837.024999999994</v>
      </c>
    </row>
    <row r="129" spans="1:7" ht="14.25">
      <c r="A129" s="50">
        <v>1</v>
      </c>
      <c r="B129" s="51">
        <v>42430</v>
      </c>
      <c r="C129" s="52">
        <v>84978.5</v>
      </c>
      <c r="D129" s="53">
        <v>597131</v>
      </c>
      <c r="E129" s="54">
        <v>142.31131859999999</v>
      </c>
      <c r="F129" s="55">
        <v>1.0288083079999999</v>
      </c>
      <c r="G129" s="48">
        <f>AVERAGEIF('tamoxifen - Greater Manchester'!A118:A129,A129,'tamoxifen - Greater Manchester'!C118:C129)/30</f>
        <v>2781.7583333333332</v>
      </c>
    </row>
    <row r="130" spans="1:7" ht="14.25">
      <c r="A130" s="50">
        <v>0</v>
      </c>
      <c r="B130" s="51">
        <v>42461</v>
      </c>
      <c r="C130" s="52">
        <v>2085382.5</v>
      </c>
      <c r="D130" s="53">
        <v>13208858</v>
      </c>
      <c r="E130" s="54">
        <v>157.87757730000001</v>
      </c>
      <c r="F130" s="55">
        <v>1.093081051</v>
      </c>
      <c r="G130" s="48">
        <f>AVERAGEIF('tamoxifen - Greater Manchester'!A119:A130,A130,'tamoxifen - Greater Manchester'!C119:C130)/30</f>
        <v>67973.324999999997</v>
      </c>
    </row>
    <row r="131" spans="1:7" ht="14.25">
      <c r="A131" s="50">
        <v>1</v>
      </c>
      <c r="B131" s="51">
        <v>42461</v>
      </c>
      <c r="C131" s="52">
        <v>83793.5</v>
      </c>
      <c r="D131" s="53">
        <v>599205</v>
      </c>
      <c r="E131" s="54">
        <v>139.84112279999999</v>
      </c>
      <c r="F131" s="55">
        <v>1.010950572</v>
      </c>
      <c r="G131" s="48">
        <f>AVERAGEIF('tamoxifen - Greater Manchester'!A120:A131,A131,'tamoxifen - Greater Manchester'!C120:C131)/30</f>
        <v>2777.4583333333335</v>
      </c>
    </row>
    <row r="132" spans="1:7" ht="14.25">
      <c r="A132" s="50">
        <v>0</v>
      </c>
      <c r="B132" s="51">
        <v>42491</v>
      </c>
      <c r="C132" s="52">
        <v>2031891.5</v>
      </c>
      <c r="D132" s="53">
        <v>13209037</v>
      </c>
      <c r="E132" s="54">
        <v>153.82586180000001</v>
      </c>
      <c r="F132" s="55">
        <v>1.065028597</v>
      </c>
      <c r="G132" s="48">
        <f>AVERAGEIF('tamoxifen - Greater Manchester'!A121:A132,A132,'tamoxifen - Greater Manchester'!C121:C132)/30</f>
        <v>68332.286111111112</v>
      </c>
    </row>
    <row r="133" spans="1:7" ht="14.25">
      <c r="A133" s="50">
        <v>1</v>
      </c>
      <c r="B133" s="51">
        <v>42491</v>
      </c>
      <c r="C133" s="52">
        <v>82715</v>
      </c>
      <c r="D133" s="53">
        <v>599205</v>
      </c>
      <c r="E133" s="54">
        <v>138.04123799999999</v>
      </c>
      <c r="F133" s="55">
        <v>0.99793870090000003</v>
      </c>
      <c r="G133" s="48">
        <f>AVERAGEIF('tamoxifen - Greater Manchester'!A122:A133,A133,'tamoxifen - Greater Manchester'!C122:C133)/30</f>
        <v>2789.0611111111111</v>
      </c>
    </row>
    <row r="134" spans="1:7" ht="14.25">
      <c r="A134" s="50">
        <v>0</v>
      </c>
      <c r="B134" s="51">
        <v>42522</v>
      </c>
      <c r="C134" s="52">
        <v>2097442.5</v>
      </c>
      <c r="D134" s="53">
        <v>13208528</v>
      </c>
      <c r="E134" s="54">
        <v>158.79456819999999</v>
      </c>
      <c r="F134" s="55">
        <v>1.0994299279999999</v>
      </c>
      <c r="G134" s="48">
        <f>AVERAGEIF('tamoxifen - Greater Manchester'!A123:A134,A134,'tamoxifen - Greater Manchester'!C123:C134)/30</f>
        <v>67719.494444444441</v>
      </c>
    </row>
    <row r="135" spans="1:7" ht="14.25">
      <c r="A135" s="50">
        <v>1</v>
      </c>
      <c r="B135" s="51">
        <v>42522</v>
      </c>
      <c r="C135" s="52">
        <v>84883</v>
      </c>
      <c r="D135" s="53">
        <v>599205</v>
      </c>
      <c r="E135" s="54">
        <v>141.65936529999999</v>
      </c>
      <c r="F135" s="55">
        <v>1.0240951549999999</v>
      </c>
      <c r="G135" s="48">
        <f>AVERAGEIF('tamoxifen - Greater Manchester'!A124:A135,A135,'tamoxifen - Greater Manchester'!C124:C135)/30</f>
        <v>2758.8888888888891</v>
      </c>
    </row>
    <row r="136" spans="1:7" ht="14.25">
      <c r="A136" s="50">
        <v>0</v>
      </c>
      <c r="B136" s="51">
        <v>42552</v>
      </c>
      <c r="C136" s="52">
        <v>2099219.5</v>
      </c>
      <c r="D136" s="53">
        <v>13253899</v>
      </c>
      <c r="E136" s="54">
        <v>158.38505330000001</v>
      </c>
      <c r="F136" s="55">
        <v>1.096594611</v>
      </c>
      <c r="G136" s="48">
        <f>AVERAGEIF('tamoxifen - Greater Manchester'!A125:A136,A136,'tamoxifen - Greater Manchester'!C125:C136)/30</f>
        <v>68473.605555555565</v>
      </c>
    </row>
    <row r="137" spans="1:7" ht="14.25">
      <c r="A137" s="50">
        <v>1</v>
      </c>
      <c r="B137" s="51">
        <v>42552</v>
      </c>
      <c r="C137" s="52">
        <v>83622</v>
      </c>
      <c r="D137" s="53">
        <v>601247</v>
      </c>
      <c r="E137" s="54">
        <v>139.0809434</v>
      </c>
      <c r="F137" s="55">
        <v>1.005455022</v>
      </c>
      <c r="G137" s="48">
        <f>AVERAGEIF('tamoxifen - Greater Manchester'!A126:A137,A137,'tamoxifen - Greater Manchester'!C126:C137)/30</f>
        <v>2765.8277777777776</v>
      </c>
    </row>
    <row r="138" spans="1:7" ht="14.25">
      <c r="A138" s="50">
        <v>0</v>
      </c>
      <c r="B138" s="51">
        <v>42583</v>
      </c>
      <c r="C138" s="52">
        <v>2069770.5</v>
      </c>
      <c r="D138" s="53">
        <v>13252034</v>
      </c>
      <c r="E138" s="54">
        <v>156.18511849999999</v>
      </c>
      <c r="F138" s="55">
        <v>1.081363144</v>
      </c>
      <c r="G138" s="48">
        <f>AVERAGEIF('tamoxifen - Greater Manchester'!A127:A138,A138,'tamoxifen - Greater Manchester'!C127:C138)/30</f>
        <v>69077.086111111115</v>
      </c>
    </row>
    <row r="139" spans="1:7" ht="14.25">
      <c r="A139" s="50">
        <v>1</v>
      </c>
      <c r="B139" s="51">
        <v>42583</v>
      </c>
      <c r="C139" s="52">
        <v>80695.5</v>
      </c>
      <c r="D139" s="53">
        <v>601247</v>
      </c>
      <c r="E139" s="54">
        <v>134.2135595</v>
      </c>
      <c r="F139" s="55">
        <v>0.97026734309999996</v>
      </c>
      <c r="G139" s="48">
        <f>AVERAGEIF('tamoxifen - Greater Manchester'!A128:A139,A139,'tamoxifen - Greater Manchester'!C128:C139)/30</f>
        <v>2781.5972222222222</v>
      </c>
    </row>
    <row r="140" spans="1:7" ht="14.25">
      <c r="A140" s="50">
        <v>0</v>
      </c>
      <c r="B140" s="51">
        <v>42614</v>
      </c>
      <c r="C140" s="52">
        <v>2097083</v>
      </c>
      <c r="D140" s="53">
        <v>13250301</v>
      </c>
      <c r="E140" s="54">
        <v>158.26681970000001</v>
      </c>
      <c r="F140" s="55">
        <v>1.0957760089999999</v>
      </c>
      <c r="G140" s="48">
        <f>AVERAGEIF('tamoxifen - Greater Manchester'!A129:A140,A140,'tamoxifen - Greater Manchester'!C129:C140)/30</f>
        <v>69337.719444444447</v>
      </c>
    </row>
    <row r="141" spans="1:7" ht="14.25">
      <c r="A141" s="50">
        <v>1</v>
      </c>
      <c r="B141" s="51">
        <v>42614</v>
      </c>
      <c r="C141" s="52">
        <v>87043</v>
      </c>
      <c r="D141" s="53">
        <v>601247</v>
      </c>
      <c r="E141" s="54">
        <v>144.77078470000001</v>
      </c>
      <c r="F141" s="55">
        <v>1.0465884759999999</v>
      </c>
      <c r="G141" s="48">
        <f>AVERAGEIF('tamoxifen - Greater Manchester'!A130:A141,A141,'tamoxifen - Greater Manchester'!C130:C141)/30</f>
        <v>2793.0666666666666</v>
      </c>
    </row>
    <row r="142" spans="1:7" ht="14.25">
      <c r="A142" s="50">
        <v>0</v>
      </c>
      <c r="B142" s="51">
        <v>42644</v>
      </c>
      <c r="C142" s="52">
        <v>2049441.5</v>
      </c>
      <c r="D142" s="53">
        <v>13238017</v>
      </c>
      <c r="E142" s="54">
        <v>154.81484119999999</v>
      </c>
      <c r="F142" s="55">
        <v>1.0718758939999999</v>
      </c>
      <c r="G142" s="48">
        <f>AVERAGEIF('tamoxifen - Greater Manchester'!A131:A142,A142,'tamoxifen - Greater Manchester'!C131:C142)/30</f>
        <v>69138.047222222231</v>
      </c>
    </row>
    <row r="143" spans="1:7" ht="14.25">
      <c r="A143" s="50">
        <v>1</v>
      </c>
      <c r="B143" s="51">
        <v>42644</v>
      </c>
      <c r="C143" s="52">
        <v>79675</v>
      </c>
      <c r="D143" s="53">
        <v>600661</v>
      </c>
      <c r="E143" s="54">
        <v>132.64553549999999</v>
      </c>
      <c r="F143" s="55">
        <v>0.95893165930000002</v>
      </c>
      <c r="G143" s="48">
        <f>AVERAGEIF('tamoxifen - Greater Manchester'!A132:A143,A143,'tamoxifen - Greater Manchester'!C132:C143)/30</f>
        <v>2770.1861111111111</v>
      </c>
    </row>
    <row r="144" spans="1:7" ht="14.25">
      <c r="A144" s="50">
        <v>0</v>
      </c>
      <c r="B144" s="51">
        <v>42675</v>
      </c>
      <c r="C144" s="52">
        <v>2109381.5</v>
      </c>
      <c r="D144" s="53">
        <v>13229231</v>
      </c>
      <c r="E144" s="54">
        <v>159.4485348</v>
      </c>
      <c r="F144" s="55">
        <v>1.1039577309999999</v>
      </c>
      <c r="G144" s="48">
        <f>AVERAGEIF('tamoxifen - Greater Manchester'!A133:A144,A144,'tamoxifen - Greater Manchester'!C133:C144)/30</f>
        <v>69568.547222222231</v>
      </c>
    </row>
    <row r="145" spans="1:7" ht="14.25">
      <c r="A145" s="50">
        <v>1</v>
      </c>
      <c r="B145" s="51">
        <v>42675</v>
      </c>
      <c r="C145" s="52">
        <v>82914.5</v>
      </c>
      <c r="D145" s="53">
        <v>600661</v>
      </c>
      <c r="E145" s="54">
        <v>138.03876059999999</v>
      </c>
      <c r="F145" s="55">
        <v>0.99792079150000002</v>
      </c>
      <c r="G145" s="48">
        <f>AVERAGEIF('tamoxifen - Greater Manchester'!A134:A145,A145,'tamoxifen - Greater Manchester'!C134:C145)/30</f>
        <v>2771.2944444444443</v>
      </c>
    </row>
    <row r="146" spans="1:7" ht="14.25">
      <c r="A146" s="50">
        <v>0</v>
      </c>
      <c r="B146" s="51">
        <v>42705</v>
      </c>
      <c r="C146" s="52">
        <v>2186600.2000000002</v>
      </c>
      <c r="D146" s="53">
        <v>13222827</v>
      </c>
      <c r="E146" s="54">
        <v>165.36556060000001</v>
      </c>
      <c r="F146" s="55">
        <v>1.144924845</v>
      </c>
      <c r="G146" s="48">
        <f>AVERAGEIF('tamoxifen - Greater Manchester'!A135:A146,A146,'tamoxifen - Greater Manchester'!C135:C146)/30</f>
        <v>70063.867777777778</v>
      </c>
    </row>
    <row r="147" spans="1:7" ht="14.25">
      <c r="A147" s="50">
        <v>1</v>
      </c>
      <c r="B147" s="51">
        <v>42705</v>
      </c>
      <c r="C147" s="52">
        <v>88833</v>
      </c>
      <c r="D147" s="53">
        <v>600661</v>
      </c>
      <c r="E147" s="54">
        <v>147.8920722</v>
      </c>
      <c r="F147" s="55">
        <v>1.0691531359999999</v>
      </c>
      <c r="G147" s="48">
        <f>AVERAGEIF('tamoxifen - Greater Manchester'!A136:A147,A147,'tamoxifen - Greater Manchester'!C136:C147)/30</f>
        <v>2793.2388888888891</v>
      </c>
    </row>
    <row r="148" spans="1:7" ht="12.75">
      <c r="A148" s="57">
        <v>0</v>
      </c>
      <c r="B148" s="58">
        <v>42736</v>
      </c>
      <c r="C148" s="52">
        <v>2035918</v>
      </c>
      <c r="D148" s="52">
        <v>13337282</v>
      </c>
      <c r="E148" s="54">
        <v>152.64864309999999</v>
      </c>
      <c r="F148" s="55">
        <v>1.0568780069999999</v>
      </c>
      <c r="G148" s="20"/>
    </row>
    <row r="149" spans="1:7" ht="12.75">
      <c r="A149" s="57">
        <v>1</v>
      </c>
      <c r="B149" s="58">
        <v>42736</v>
      </c>
      <c r="C149" s="52">
        <v>80174</v>
      </c>
      <c r="D149" s="52">
        <v>603368</v>
      </c>
      <c r="E149" s="54">
        <v>132.87744789999999</v>
      </c>
      <c r="F149" s="55">
        <v>0.96060821910000005</v>
      </c>
      <c r="G149" s="20"/>
    </row>
    <row r="150" spans="1:7" ht="12.75">
      <c r="A150" s="57">
        <v>0</v>
      </c>
      <c r="B150" s="58">
        <v>42767</v>
      </c>
      <c r="C150" s="52">
        <v>1914791</v>
      </c>
      <c r="D150" s="52">
        <v>13336226</v>
      </c>
      <c r="E150" s="54">
        <v>143.5781757</v>
      </c>
      <c r="F150" s="55">
        <v>0.99407772699999997</v>
      </c>
      <c r="G150" s="20"/>
    </row>
    <row r="151" spans="1:7" ht="12.75">
      <c r="A151" s="57">
        <v>1</v>
      </c>
      <c r="B151" s="58">
        <v>42767</v>
      </c>
      <c r="C151" s="52">
        <v>75174</v>
      </c>
      <c r="D151" s="52">
        <v>603368</v>
      </c>
      <c r="E151" s="54">
        <v>124.5906313</v>
      </c>
      <c r="F151" s="55">
        <v>0.90070050469999996</v>
      </c>
      <c r="G151" s="20"/>
    </row>
    <row r="152" spans="1:7" ht="12.75">
      <c r="A152" s="57">
        <v>0</v>
      </c>
      <c r="B152" s="58">
        <v>42795</v>
      </c>
      <c r="C152" s="52">
        <v>2172884.5</v>
      </c>
      <c r="D152" s="52">
        <v>13335491</v>
      </c>
      <c r="E152" s="54">
        <v>162.93996970000001</v>
      </c>
      <c r="F152" s="55">
        <v>1.128131027</v>
      </c>
      <c r="G152" s="20"/>
    </row>
    <row r="153" spans="1:7" ht="12.75">
      <c r="A153" s="57">
        <v>1</v>
      </c>
      <c r="B153" s="58">
        <v>42795</v>
      </c>
      <c r="C153" s="52">
        <v>85633</v>
      </c>
      <c r="D153" s="52">
        <v>603368</v>
      </c>
      <c r="E153" s="54">
        <v>141.9249944</v>
      </c>
      <c r="F153" s="55">
        <v>1.0260154619999999</v>
      </c>
      <c r="G153" s="20"/>
    </row>
    <row r="154" spans="1:7" ht="12.75">
      <c r="A154" s="57">
        <v>0</v>
      </c>
      <c r="B154" s="58">
        <v>42826</v>
      </c>
      <c r="C154" s="52">
        <v>1969315.5</v>
      </c>
      <c r="D154" s="52">
        <v>13378919</v>
      </c>
      <c r="E154" s="54">
        <v>147.19541240000001</v>
      </c>
      <c r="F154" s="55">
        <v>1.0191220240000001</v>
      </c>
      <c r="G154" s="20"/>
    </row>
    <row r="155" spans="1:7" ht="12.75">
      <c r="A155" s="57">
        <v>1</v>
      </c>
      <c r="B155" s="58">
        <v>42826</v>
      </c>
      <c r="C155" s="52">
        <v>73721</v>
      </c>
      <c r="D155" s="52">
        <v>604872</v>
      </c>
      <c r="E155" s="54">
        <v>121.87867850000001</v>
      </c>
      <c r="F155" s="55">
        <v>0.88109503970000003</v>
      </c>
      <c r="G155" s="20"/>
    </row>
    <row r="156" spans="1:7" ht="12.75">
      <c r="A156" s="57">
        <v>0</v>
      </c>
      <c r="B156" s="58">
        <v>42856</v>
      </c>
      <c r="C156" s="52">
        <v>2124650.5</v>
      </c>
      <c r="D156" s="52">
        <v>13396040</v>
      </c>
      <c r="E156" s="54">
        <v>158.60287819999999</v>
      </c>
      <c r="F156" s="55">
        <v>1.0981027430000001</v>
      </c>
      <c r="G156" s="20"/>
    </row>
    <row r="157" spans="1:7" ht="12.75">
      <c r="A157" s="57">
        <v>1</v>
      </c>
      <c r="B157" s="58">
        <v>42856</v>
      </c>
      <c r="C157" s="52">
        <v>86907</v>
      </c>
      <c r="D157" s="52">
        <v>605111</v>
      </c>
      <c r="E157" s="54">
        <v>143.62158350000001</v>
      </c>
      <c r="F157" s="55">
        <v>1.038280579</v>
      </c>
      <c r="G157" s="20"/>
    </row>
    <row r="158" spans="1:7" ht="12.75">
      <c r="A158" s="57">
        <v>0</v>
      </c>
      <c r="B158" s="58">
        <v>42887</v>
      </c>
      <c r="C158" s="52">
        <v>2138613.5</v>
      </c>
      <c r="D158" s="52">
        <v>13416095</v>
      </c>
      <c r="E158" s="54">
        <v>159.40655609999999</v>
      </c>
      <c r="F158" s="55">
        <v>1.103667087</v>
      </c>
      <c r="G158" s="20"/>
    </row>
    <row r="159" spans="1:7" ht="12.75">
      <c r="A159" s="57">
        <v>1</v>
      </c>
      <c r="B159" s="58">
        <v>42887</v>
      </c>
      <c r="C159" s="52">
        <v>82507.5</v>
      </c>
      <c r="D159" s="52">
        <v>605763</v>
      </c>
      <c r="E159" s="54">
        <v>136.2042581</v>
      </c>
      <c r="F159" s="55">
        <v>0.98465865990000001</v>
      </c>
      <c r="G159" s="20"/>
    </row>
    <row r="160" spans="1:7" ht="12.75">
      <c r="A160" s="57">
        <v>0</v>
      </c>
      <c r="B160" s="58">
        <v>42917</v>
      </c>
      <c r="C160" s="52">
        <v>2129196</v>
      </c>
      <c r="D160" s="52">
        <v>13429559</v>
      </c>
      <c r="E160" s="54">
        <v>158.5454891</v>
      </c>
      <c r="F160" s="55">
        <v>1.0977054040000001</v>
      </c>
      <c r="G160" s="20"/>
    </row>
    <row r="161" spans="1:7" ht="12.75">
      <c r="A161" s="57">
        <v>1</v>
      </c>
      <c r="B161" s="58">
        <v>42917</v>
      </c>
      <c r="C161" s="52">
        <v>83059</v>
      </c>
      <c r="D161" s="52">
        <v>606237</v>
      </c>
      <c r="E161" s="54">
        <v>137.007474</v>
      </c>
      <c r="F161" s="55">
        <v>0.99046533199999998</v>
      </c>
      <c r="G161" s="20"/>
    </row>
    <row r="162" spans="1:7" ht="12.75">
      <c r="A162" s="57">
        <v>0</v>
      </c>
      <c r="B162" s="58">
        <v>42948</v>
      </c>
      <c r="C162" s="52">
        <v>2081751.5</v>
      </c>
      <c r="D162" s="52">
        <v>13444501</v>
      </c>
      <c r="E162" s="54">
        <v>154.84036929999999</v>
      </c>
      <c r="F162" s="55">
        <v>1.0720526399999999</v>
      </c>
      <c r="G162" s="20"/>
    </row>
    <row r="163" spans="1:7" ht="12.75">
      <c r="A163" s="57">
        <v>1</v>
      </c>
      <c r="B163" s="58">
        <v>42948</v>
      </c>
      <c r="C163" s="52">
        <v>82345.5</v>
      </c>
      <c r="D163" s="52">
        <v>606277</v>
      </c>
      <c r="E163" s="54">
        <v>135.82157989999999</v>
      </c>
      <c r="F163" s="55">
        <v>0.98189217220000002</v>
      </c>
      <c r="G163" s="20"/>
    </row>
    <row r="164" spans="1:7" ht="12.75">
      <c r="A164" s="57">
        <v>0</v>
      </c>
      <c r="B164" s="58">
        <v>42979</v>
      </c>
      <c r="C164" s="52">
        <v>2058164</v>
      </c>
      <c r="D164" s="52">
        <v>13460011</v>
      </c>
      <c r="E164" s="54">
        <v>152.90953329999999</v>
      </c>
      <c r="F164" s="55">
        <v>1.058684306</v>
      </c>
      <c r="G164" s="20"/>
    </row>
    <row r="165" spans="1:7" ht="12.75">
      <c r="A165" s="57">
        <v>1</v>
      </c>
      <c r="B165" s="58">
        <v>42979</v>
      </c>
      <c r="C165" s="52">
        <v>77752.5</v>
      </c>
      <c r="D165" s="52">
        <v>606420</v>
      </c>
      <c r="E165" s="54">
        <v>128.2155932</v>
      </c>
      <c r="F165" s="55">
        <v>0.9269063676</v>
      </c>
      <c r="G165" s="20"/>
    </row>
    <row r="166" spans="1:7" ht="12.75">
      <c r="A166" s="57">
        <v>0</v>
      </c>
      <c r="B166" s="58">
        <v>43009</v>
      </c>
      <c r="C166" s="52">
        <v>2089372</v>
      </c>
      <c r="D166" s="52">
        <v>13472473</v>
      </c>
      <c r="E166" s="54">
        <v>155.0845194</v>
      </c>
      <c r="F166" s="55">
        <v>1.0737430379999999</v>
      </c>
      <c r="G166" s="20"/>
    </row>
    <row r="167" spans="1:7" ht="12.75">
      <c r="A167" s="57">
        <v>1</v>
      </c>
      <c r="B167" s="58">
        <v>43009</v>
      </c>
      <c r="C167" s="52">
        <v>82441.5</v>
      </c>
      <c r="D167" s="52">
        <v>607595</v>
      </c>
      <c r="E167" s="54">
        <v>135.6849546</v>
      </c>
      <c r="F167" s="55">
        <v>0.98090446980000001</v>
      </c>
      <c r="G167" s="20"/>
    </row>
    <row r="168" spans="1:7" ht="12.75">
      <c r="A168" s="57">
        <v>0</v>
      </c>
      <c r="B168" s="58">
        <v>42979</v>
      </c>
      <c r="C168" s="52">
        <v>2058164</v>
      </c>
      <c r="D168" s="52">
        <v>13460011</v>
      </c>
      <c r="E168" s="54">
        <v>152.90953329999999</v>
      </c>
      <c r="F168" s="55">
        <v>1.058684306</v>
      </c>
      <c r="G168" s="20"/>
    </row>
    <row r="169" spans="1:7" ht="12.75">
      <c r="A169" s="57">
        <v>1</v>
      </c>
      <c r="B169" s="58">
        <v>42979</v>
      </c>
      <c r="C169" s="52">
        <v>77752.5</v>
      </c>
      <c r="D169" s="52">
        <v>606420</v>
      </c>
      <c r="E169" s="54">
        <v>128.2155932</v>
      </c>
      <c r="F169" s="55">
        <v>0.9269063676</v>
      </c>
      <c r="G169" s="20"/>
    </row>
    <row r="170" spans="1:7" ht="12.75">
      <c r="A170" s="57">
        <v>0</v>
      </c>
      <c r="B170" s="58">
        <v>43009</v>
      </c>
      <c r="C170" s="52">
        <v>2089372</v>
      </c>
      <c r="D170" s="52">
        <v>13472473</v>
      </c>
      <c r="E170" s="54">
        <v>155.0845194</v>
      </c>
      <c r="F170" s="55">
        <v>1.0737430379999999</v>
      </c>
      <c r="G170" s="20"/>
    </row>
    <row r="171" spans="1:7" ht="12.75">
      <c r="A171" s="57">
        <v>1</v>
      </c>
      <c r="B171" s="58">
        <v>43009</v>
      </c>
      <c r="C171" s="52">
        <v>82441.5</v>
      </c>
      <c r="D171" s="52">
        <v>607595</v>
      </c>
      <c r="E171" s="54">
        <v>135.6849546</v>
      </c>
      <c r="F171" s="55">
        <v>0.98090446980000001</v>
      </c>
      <c r="G171" s="20"/>
    </row>
    <row r="172" spans="1:7" ht="12.75">
      <c r="A172" s="37"/>
      <c r="B172" s="38"/>
      <c r="C172" s="39"/>
      <c r="D172" s="39"/>
      <c r="E172" s="40"/>
      <c r="F172" s="41"/>
      <c r="G172" s="20"/>
    </row>
    <row r="173" spans="1:7" ht="12.75">
      <c r="A173" s="37"/>
      <c r="B173" s="38"/>
      <c r="C173" s="39"/>
      <c r="D173" s="39"/>
      <c r="E173" s="40"/>
      <c r="F173" s="41"/>
      <c r="G173" s="20"/>
    </row>
    <row r="174" spans="1:7" ht="12.75">
      <c r="A174" s="37"/>
      <c r="B174" s="38"/>
      <c r="C174" s="39"/>
      <c r="D174" s="39"/>
      <c r="E174" s="40"/>
      <c r="F174" s="41"/>
      <c r="G174" s="20"/>
    </row>
    <row r="175" spans="1:7" ht="12.75">
      <c r="A175" s="37"/>
      <c r="B175" s="38"/>
      <c r="C175" s="39"/>
      <c r="D175" s="39"/>
      <c r="E175" s="40"/>
      <c r="F175" s="41"/>
      <c r="G175" s="20"/>
    </row>
    <row r="176" spans="1:7" ht="12.75">
      <c r="A176" s="37"/>
      <c r="B176" s="38"/>
      <c r="C176" s="39"/>
      <c r="D176" s="39"/>
      <c r="E176" s="40"/>
      <c r="F176" s="41"/>
      <c r="G176" s="20"/>
    </row>
    <row r="177" spans="1:7" ht="12.75">
      <c r="A177" s="37"/>
      <c r="B177" s="38"/>
      <c r="C177" s="39"/>
      <c r="D177" s="39"/>
      <c r="E177" s="40"/>
      <c r="F177" s="41"/>
      <c r="G177" s="20"/>
    </row>
    <row r="178" spans="1:7" ht="12.75">
      <c r="A178" s="37"/>
      <c r="B178" s="38"/>
      <c r="C178" s="39"/>
      <c r="D178" s="39"/>
      <c r="E178" s="40"/>
      <c r="F178" s="41"/>
      <c r="G178" s="20"/>
    </row>
    <row r="179" spans="1:7" ht="12.75">
      <c r="A179" s="37"/>
      <c r="B179" s="38"/>
      <c r="C179" s="39"/>
      <c r="D179" s="39"/>
      <c r="E179" s="40"/>
      <c r="F179" s="41"/>
      <c r="G179" s="20"/>
    </row>
    <row r="180" spans="1:7" ht="12.75">
      <c r="A180" s="37"/>
      <c r="B180" s="38"/>
      <c r="C180" s="39"/>
      <c r="D180" s="39"/>
      <c r="E180" s="40"/>
      <c r="F180" s="41"/>
      <c r="G180" s="20"/>
    </row>
    <row r="181" spans="1:7" ht="12.75">
      <c r="A181" s="37"/>
      <c r="B181" s="38"/>
      <c r="C181" s="39"/>
      <c r="D181" s="39"/>
      <c r="E181" s="40"/>
      <c r="F181" s="41"/>
      <c r="G181" s="20"/>
    </row>
    <row r="182" spans="1:7" ht="12.75">
      <c r="A182" s="37"/>
      <c r="B182" s="38"/>
      <c r="C182" s="39"/>
      <c r="D182" s="39"/>
      <c r="E182" s="40"/>
      <c r="F182" s="41"/>
      <c r="G182" s="20"/>
    </row>
    <row r="183" spans="1:7" ht="12.75">
      <c r="A183" s="37"/>
      <c r="B183" s="38"/>
      <c r="C183" s="39"/>
      <c r="D183" s="39"/>
      <c r="E183" s="40"/>
      <c r="F183" s="41"/>
      <c r="G183" s="20"/>
    </row>
    <row r="184" spans="1:7" ht="12.75">
      <c r="A184" s="37"/>
      <c r="B184" s="38"/>
      <c r="C184" s="39"/>
      <c r="D184" s="39"/>
      <c r="E184" s="40"/>
      <c r="F184" s="41"/>
      <c r="G184" s="20"/>
    </row>
    <row r="185" spans="1:7" ht="12.75">
      <c r="A185" s="37"/>
      <c r="B185" s="38"/>
      <c r="C185" s="39"/>
      <c r="D185" s="39"/>
      <c r="E185" s="40"/>
      <c r="F185" s="41"/>
      <c r="G185" s="20"/>
    </row>
    <row r="186" spans="1:7" ht="12.75">
      <c r="A186" s="37"/>
      <c r="B186" s="38"/>
      <c r="C186" s="39"/>
      <c r="D186" s="39"/>
      <c r="E186" s="40"/>
      <c r="F186" s="41"/>
      <c r="G186" s="20"/>
    </row>
    <row r="187" spans="1:7" ht="12.75">
      <c r="A187" s="37"/>
      <c r="B187" s="38"/>
      <c r="C187" s="39"/>
      <c r="D187" s="39"/>
      <c r="E187" s="40"/>
      <c r="F187" s="41"/>
      <c r="G187" s="20"/>
    </row>
    <row r="188" spans="1:7" ht="12.75">
      <c r="A188" s="37"/>
      <c r="B188" s="38"/>
      <c r="C188" s="39"/>
      <c r="D188" s="39"/>
      <c r="E188" s="40"/>
      <c r="F188" s="41"/>
      <c r="G188" s="20"/>
    </row>
    <row r="189" spans="1:7" ht="12.75">
      <c r="A189" s="37"/>
      <c r="B189" s="38"/>
      <c r="C189" s="39"/>
      <c r="D189" s="39"/>
      <c r="E189" s="40"/>
      <c r="F189" s="41"/>
      <c r="G189" s="20"/>
    </row>
    <row r="190" spans="1:7" ht="12.75">
      <c r="A190" s="37"/>
      <c r="B190" s="38"/>
      <c r="C190" s="39"/>
      <c r="D190" s="39"/>
      <c r="E190" s="40"/>
      <c r="F190" s="41"/>
      <c r="G190" s="20"/>
    </row>
    <row r="191" spans="1:7" ht="12.75">
      <c r="A191" s="37"/>
      <c r="B191" s="38"/>
      <c r="C191" s="39"/>
      <c r="D191" s="39"/>
      <c r="E191" s="40"/>
      <c r="F191" s="41"/>
      <c r="G191" s="20"/>
    </row>
    <row r="192" spans="1:7" ht="12.75">
      <c r="A192" s="37"/>
      <c r="B192" s="38"/>
      <c r="C192" s="39"/>
      <c r="D192" s="39"/>
      <c r="E192" s="40"/>
      <c r="F192" s="41"/>
      <c r="G192" s="20"/>
    </row>
    <row r="193" spans="1:7" ht="12.75">
      <c r="A193" s="37"/>
      <c r="B193" s="38"/>
      <c r="C193" s="39"/>
      <c r="D193" s="39"/>
      <c r="E193" s="40"/>
      <c r="F193" s="41"/>
      <c r="G193" s="20"/>
    </row>
    <row r="194" spans="1:7" ht="12.75">
      <c r="A194" s="37"/>
      <c r="B194" s="38"/>
      <c r="C194" s="39"/>
      <c r="D194" s="39"/>
      <c r="E194" s="40"/>
      <c r="F194" s="41"/>
      <c r="G194" s="20"/>
    </row>
    <row r="195" spans="1:7" ht="12.75">
      <c r="A195" s="37"/>
      <c r="B195" s="38"/>
      <c r="C195" s="39"/>
      <c r="D195" s="39"/>
      <c r="E195" s="40"/>
      <c r="F195" s="41"/>
      <c r="G195" s="20"/>
    </row>
    <row r="196" spans="1:7" ht="12.75">
      <c r="A196" s="37"/>
      <c r="B196" s="38"/>
      <c r="C196" s="39"/>
      <c r="D196" s="39"/>
      <c r="E196" s="40"/>
      <c r="F196" s="41"/>
      <c r="G196" s="20"/>
    </row>
    <row r="197" spans="1:7" ht="12.75">
      <c r="A197" s="37"/>
      <c r="B197" s="38"/>
      <c r="C197" s="39"/>
      <c r="D197" s="39"/>
      <c r="E197" s="40"/>
      <c r="F197" s="41"/>
      <c r="G197" s="20"/>
    </row>
    <row r="198" spans="1:7" ht="12.75">
      <c r="A198" s="37"/>
      <c r="B198" s="38"/>
      <c r="C198" s="39"/>
      <c r="D198" s="39"/>
      <c r="E198" s="40"/>
      <c r="F198" s="41"/>
      <c r="G198" s="20"/>
    </row>
    <row r="199" spans="1:7" ht="12.75">
      <c r="A199" s="37"/>
      <c r="B199" s="38"/>
      <c r="C199" s="39"/>
      <c r="D199" s="39"/>
      <c r="E199" s="40"/>
      <c r="F199" s="41"/>
      <c r="G199" s="20"/>
    </row>
    <row r="200" spans="1:7" ht="12.75">
      <c r="A200" s="37"/>
      <c r="B200" s="38"/>
      <c r="C200" s="39"/>
      <c r="D200" s="39"/>
      <c r="E200" s="40"/>
      <c r="F200" s="41"/>
      <c r="G200" s="20"/>
    </row>
    <row r="201" spans="1:7" ht="12.75">
      <c r="A201" s="37"/>
      <c r="B201" s="38"/>
      <c r="C201" s="39"/>
      <c r="D201" s="39"/>
      <c r="E201" s="40"/>
      <c r="F201" s="41"/>
      <c r="G201" s="20"/>
    </row>
    <row r="202" spans="1:7" ht="12.75">
      <c r="A202" s="37"/>
      <c r="B202" s="38"/>
      <c r="C202" s="39"/>
      <c r="D202" s="39"/>
      <c r="E202" s="40"/>
      <c r="F202" s="41"/>
      <c r="G202" s="20"/>
    </row>
    <row r="203" spans="1:7" ht="12.75">
      <c r="A203" s="37"/>
      <c r="B203" s="38"/>
      <c r="C203" s="39"/>
      <c r="D203" s="39"/>
      <c r="E203" s="40"/>
      <c r="F203" s="41"/>
      <c r="G203" s="20"/>
    </row>
    <row r="204" spans="1:7" ht="12.75">
      <c r="A204" s="37"/>
      <c r="B204" s="38"/>
      <c r="C204" s="39"/>
      <c r="D204" s="39"/>
      <c r="E204" s="40"/>
      <c r="F204" s="41"/>
      <c r="G204" s="20"/>
    </row>
    <row r="205" spans="1:7" ht="12.75">
      <c r="A205" s="37"/>
      <c r="B205" s="38"/>
      <c r="C205" s="39"/>
      <c r="D205" s="39"/>
      <c r="E205" s="40"/>
      <c r="F205" s="41"/>
      <c r="G205" s="20"/>
    </row>
    <row r="206" spans="1:7" ht="12.75">
      <c r="A206" s="37"/>
      <c r="B206" s="38"/>
      <c r="C206" s="39"/>
      <c r="D206" s="39"/>
      <c r="E206" s="40"/>
      <c r="F206" s="41"/>
      <c r="G206" s="20"/>
    </row>
    <row r="207" spans="1:7" ht="12.75">
      <c r="A207" s="37"/>
      <c r="B207" s="38"/>
      <c r="C207" s="39"/>
      <c r="D207" s="39"/>
      <c r="E207" s="40"/>
      <c r="F207" s="41"/>
      <c r="G207" s="20"/>
    </row>
    <row r="208" spans="1:7" ht="12.75">
      <c r="A208" s="37"/>
      <c r="B208" s="38"/>
      <c r="C208" s="39"/>
      <c r="D208" s="39"/>
      <c r="E208" s="40"/>
      <c r="F208" s="41"/>
      <c r="G208" s="20"/>
    </row>
    <row r="209" spans="1:7" ht="12.75">
      <c r="A209" s="37"/>
      <c r="B209" s="38"/>
      <c r="C209" s="39"/>
      <c r="D209" s="39"/>
      <c r="E209" s="40"/>
      <c r="F209" s="41"/>
      <c r="G209" s="20"/>
    </row>
    <row r="210" spans="1:7" ht="12.75">
      <c r="A210" s="37"/>
      <c r="B210" s="38"/>
      <c r="C210" s="39"/>
      <c r="D210" s="39"/>
      <c r="E210" s="40"/>
      <c r="F210" s="41"/>
      <c r="G210" s="20"/>
    </row>
    <row r="211" spans="1:7" ht="12.75">
      <c r="A211" s="37"/>
      <c r="B211" s="38"/>
      <c r="C211" s="39"/>
      <c r="D211" s="39"/>
      <c r="E211" s="40"/>
      <c r="F211" s="41"/>
      <c r="G211" s="20"/>
    </row>
    <row r="212" spans="1:7" ht="12.75">
      <c r="A212" s="37"/>
      <c r="B212" s="38"/>
      <c r="C212" s="39"/>
      <c r="D212" s="39"/>
      <c r="E212" s="40"/>
      <c r="F212" s="41"/>
      <c r="G212" s="20"/>
    </row>
    <row r="213" spans="1:7" ht="12.75">
      <c r="A213" s="37"/>
      <c r="B213" s="38"/>
      <c r="C213" s="39"/>
      <c r="D213" s="39"/>
      <c r="E213" s="40"/>
      <c r="F213" s="41"/>
      <c r="G213" s="20"/>
    </row>
    <row r="214" spans="1:7" ht="12.75">
      <c r="A214" s="37"/>
      <c r="B214" s="38"/>
      <c r="C214" s="39"/>
      <c r="D214" s="39"/>
      <c r="E214" s="40"/>
      <c r="F214" s="41"/>
      <c r="G214" s="20"/>
    </row>
    <row r="215" spans="1:7" ht="12.75">
      <c r="A215" s="37"/>
      <c r="B215" s="38"/>
      <c r="C215" s="39"/>
      <c r="D215" s="39"/>
      <c r="E215" s="40"/>
      <c r="F215" s="41"/>
      <c r="G215" s="20"/>
    </row>
    <row r="216" spans="1:7" ht="12.75">
      <c r="A216" s="37"/>
      <c r="B216" s="38"/>
      <c r="C216" s="39"/>
      <c r="D216" s="39"/>
      <c r="E216" s="40"/>
      <c r="F216" s="41"/>
      <c r="G216" s="20"/>
    </row>
    <row r="217" spans="1:7" ht="12.75">
      <c r="A217" s="37"/>
      <c r="B217" s="38"/>
      <c r="C217" s="39"/>
      <c r="D217" s="39"/>
      <c r="E217" s="40"/>
      <c r="F217" s="41"/>
      <c r="G217" s="20"/>
    </row>
    <row r="218" spans="1:7" ht="12.75">
      <c r="A218" s="37"/>
      <c r="B218" s="38"/>
      <c r="C218" s="39"/>
      <c r="D218" s="39"/>
      <c r="E218" s="40"/>
      <c r="F218" s="41"/>
      <c r="G218" s="20"/>
    </row>
    <row r="219" spans="1:7" ht="12.75">
      <c r="A219" s="37"/>
      <c r="B219" s="38"/>
      <c r="C219" s="39"/>
      <c r="D219" s="39"/>
      <c r="E219" s="40"/>
      <c r="F219" s="41"/>
      <c r="G219" s="20"/>
    </row>
    <row r="220" spans="1:7" ht="12.75">
      <c r="A220" s="37"/>
      <c r="B220" s="38"/>
      <c r="C220" s="39"/>
      <c r="D220" s="39"/>
      <c r="E220" s="40"/>
      <c r="F220" s="41"/>
      <c r="G220" s="20"/>
    </row>
    <row r="221" spans="1:7" ht="12.75">
      <c r="A221" s="37"/>
      <c r="B221" s="38"/>
      <c r="C221" s="39"/>
      <c r="D221" s="39"/>
      <c r="E221" s="40"/>
      <c r="F221" s="41"/>
      <c r="G221" s="20"/>
    </row>
    <row r="222" spans="1:7" ht="12.75">
      <c r="A222" s="37"/>
      <c r="B222" s="38"/>
      <c r="C222" s="39"/>
      <c r="D222" s="39"/>
      <c r="E222" s="40"/>
      <c r="F222" s="41"/>
      <c r="G222" s="20"/>
    </row>
    <row r="223" spans="1:7" ht="12.75">
      <c r="A223" s="37"/>
      <c r="B223" s="38"/>
      <c r="C223" s="39"/>
      <c r="D223" s="39"/>
      <c r="E223" s="40"/>
      <c r="F223" s="41"/>
      <c r="G223" s="20"/>
    </row>
    <row r="224" spans="1:7" ht="12.75">
      <c r="A224" s="37"/>
      <c r="B224" s="38"/>
      <c r="C224" s="39"/>
      <c r="D224" s="39"/>
      <c r="E224" s="40"/>
      <c r="F224" s="41"/>
      <c r="G224" s="20"/>
    </row>
    <row r="225" spans="1:7" ht="12.75">
      <c r="A225" s="37"/>
      <c r="B225" s="38"/>
      <c r="C225" s="39"/>
      <c r="D225" s="39"/>
      <c r="E225" s="40"/>
      <c r="F225" s="41"/>
      <c r="G225" s="20"/>
    </row>
    <row r="226" spans="1:7" ht="12.75">
      <c r="A226" s="37"/>
      <c r="B226" s="38"/>
      <c r="C226" s="39"/>
      <c r="D226" s="39"/>
      <c r="E226" s="40"/>
      <c r="F226" s="41"/>
      <c r="G226" s="20"/>
    </row>
    <row r="227" spans="1:7" ht="12.75">
      <c r="A227" s="37"/>
      <c r="B227" s="38"/>
      <c r="C227" s="39"/>
      <c r="D227" s="39"/>
      <c r="E227" s="40"/>
      <c r="F227" s="41"/>
      <c r="G227" s="20"/>
    </row>
    <row r="228" spans="1:7" ht="12.75">
      <c r="A228" s="37"/>
      <c r="B228" s="38"/>
      <c r="C228" s="39"/>
      <c r="D228" s="39"/>
      <c r="E228" s="40"/>
      <c r="F228" s="41"/>
      <c r="G228" s="20"/>
    </row>
    <row r="229" spans="1:7" ht="12.75">
      <c r="A229" s="37"/>
      <c r="B229" s="38"/>
      <c r="C229" s="39"/>
      <c r="D229" s="39"/>
      <c r="E229" s="40"/>
      <c r="F229" s="41"/>
      <c r="G229" s="20"/>
    </row>
    <row r="230" spans="1:7" ht="12.75">
      <c r="A230" s="37"/>
      <c r="B230" s="38"/>
      <c r="C230" s="39"/>
      <c r="D230" s="39"/>
      <c r="E230" s="40"/>
      <c r="F230" s="41"/>
      <c r="G230" s="20"/>
    </row>
    <row r="231" spans="1:7" ht="12.75">
      <c r="A231" s="37"/>
      <c r="B231" s="38"/>
      <c r="C231" s="39"/>
      <c r="D231" s="39"/>
      <c r="E231" s="40"/>
      <c r="F231" s="41"/>
      <c r="G231" s="20"/>
    </row>
    <row r="232" spans="1:7" ht="12.75">
      <c r="A232" s="37"/>
      <c r="B232" s="38"/>
      <c r="C232" s="39"/>
      <c r="D232" s="39"/>
      <c r="E232" s="40"/>
      <c r="F232" s="41"/>
      <c r="G232" s="20"/>
    </row>
    <row r="233" spans="1:7" ht="12.75">
      <c r="A233" s="37"/>
      <c r="B233" s="38"/>
      <c r="C233" s="39"/>
      <c r="D233" s="39"/>
      <c r="E233" s="40"/>
      <c r="F233" s="41"/>
      <c r="G233" s="20"/>
    </row>
    <row r="234" spans="1:7" ht="12.75">
      <c r="A234" s="37"/>
      <c r="B234" s="38"/>
      <c r="C234" s="39"/>
      <c r="D234" s="39"/>
      <c r="E234" s="40"/>
      <c r="F234" s="41"/>
      <c r="G234" s="20"/>
    </row>
    <row r="235" spans="1:7" ht="12.75">
      <c r="A235" s="37"/>
      <c r="B235" s="38"/>
      <c r="C235" s="39"/>
      <c r="D235" s="39"/>
      <c r="E235" s="40"/>
      <c r="F235" s="41"/>
      <c r="G235" s="20"/>
    </row>
    <row r="236" spans="1:7" ht="12.75">
      <c r="A236" s="37"/>
      <c r="B236" s="38"/>
      <c r="C236" s="39"/>
      <c r="D236" s="39"/>
      <c r="E236" s="40"/>
      <c r="F236" s="41"/>
      <c r="G236" s="20"/>
    </row>
    <row r="237" spans="1:7" ht="12.75">
      <c r="A237" s="37"/>
      <c r="B237" s="38"/>
      <c r="C237" s="39"/>
      <c r="D237" s="39"/>
      <c r="E237" s="40"/>
      <c r="F237" s="41"/>
      <c r="G237" s="20"/>
    </row>
    <row r="238" spans="1:7" ht="12.75">
      <c r="A238" s="37"/>
      <c r="B238" s="38"/>
      <c r="C238" s="39"/>
      <c r="D238" s="39"/>
      <c r="E238" s="40"/>
      <c r="F238" s="41"/>
      <c r="G238" s="20"/>
    </row>
    <row r="239" spans="1:7" ht="12.75">
      <c r="A239" s="37"/>
      <c r="B239" s="38"/>
      <c r="C239" s="39"/>
      <c r="D239" s="39"/>
      <c r="E239" s="40"/>
      <c r="F239" s="41"/>
      <c r="G239" s="20"/>
    </row>
    <row r="240" spans="1:7" ht="12.75">
      <c r="A240" s="37"/>
      <c r="B240" s="38"/>
      <c r="C240" s="39"/>
      <c r="D240" s="39"/>
      <c r="E240" s="40"/>
      <c r="F240" s="41"/>
      <c r="G240" s="20"/>
    </row>
    <row r="241" spans="1:7" ht="12.75">
      <c r="A241" s="37"/>
      <c r="B241" s="38"/>
      <c r="C241" s="39"/>
      <c r="D241" s="39"/>
      <c r="E241" s="40"/>
      <c r="F241" s="41"/>
      <c r="G241" s="20"/>
    </row>
    <row r="242" spans="1:7" ht="12.75">
      <c r="A242" s="37"/>
      <c r="B242" s="38"/>
      <c r="C242" s="39"/>
      <c r="D242" s="39"/>
      <c r="E242" s="40"/>
      <c r="F242" s="41"/>
      <c r="G242" s="20"/>
    </row>
    <row r="243" spans="1:7" ht="12.75">
      <c r="A243" s="37"/>
      <c r="B243" s="38"/>
      <c r="C243" s="39"/>
      <c r="D243" s="39"/>
      <c r="E243" s="40"/>
      <c r="F243" s="41"/>
      <c r="G243" s="20"/>
    </row>
    <row r="244" spans="1:7" ht="12.75">
      <c r="A244" s="37"/>
      <c r="B244" s="38"/>
      <c r="C244" s="39"/>
      <c r="D244" s="39"/>
      <c r="E244" s="40"/>
      <c r="F244" s="41"/>
      <c r="G244" s="20"/>
    </row>
    <row r="245" spans="1:7" ht="12.75">
      <c r="A245" s="37"/>
      <c r="B245" s="38"/>
      <c r="C245" s="39"/>
      <c r="D245" s="39"/>
      <c r="E245" s="40"/>
      <c r="F245" s="41"/>
      <c r="G245" s="20"/>
    </row>
    <row r="246" spans="1:7" ht="12.75">
      <c r="A246" s="37"/>
      <c r="B246" s="38"/>
      <c r="C246" s="39"/>
      <c r="D246" s="39"/>
      <c r="E246" s="40"/>
      <c r="F246" s="41"/>
      <c r="G246" s="20"/>
    </row>
    <row r="247" spans="1:7" ht="12.75">
      <c r="A247" s="37"/>
      <c r="B247" s="38"/>
      <c r="C247" s="39"/>
      <c r="D247" s="39"/>
      <c r="E247" s="40"/>
      <c r="F247" s="41"/>
      <c r="G247" s="20"/>
    </row>
    <row r="248" spans="1:7" ht="12.75">
      <c r="A248" s="37"/>
      <c r="B248" s="38"/>
      <c r="C248" s="39"/>
      <c r="D248" s="39"/>
      <c r="E248" s="40"/>
      <c r="F248" s="41"/>
      <c r="G248" s="20"/>
    </row>
    <row r="249" spans="1:7" ht="12.75">
      <c r="A249" s="37"/>
      <c r="B249" s="38"/>
      <c r="C249" s="39"/>
      <c r="D249" s="39"/>
      <c r="E249" s="40"/>
      <c r="F249" s="41"/>
      <c r="G249" s="20"/>
    </row>
    <row r="250" spans="1:7" ht="12.75">
      <c r="A250" s="37"/>
      <c r="B250" s="38"/>
      <c r="C250" s="39"/>
      <c r="D250" s="39"/>
      <c r="E250" s="40"/>
      <c r="F250" s="41"/>
      <c r="G250" s="20"/>
    </row>
    <row r="251" spans="1:7" ht="12.75">
      <c r="A251" s="37"/>
      <c r="B251" s="38"/>
      <c r="C251" s="39"/>
      <c r="D251" s="39"/>
      <c r="E251" s="40"/>
      <c r="F251" s="41"/>
      <c r="G251" s="20"/>
    </row>
    <row r="252" spans="1:7" ht="12.75">
      <c r="A252" s="37"/>
      <c r="B252" s="38"/>
      <c r="C252" s="39"/>
      <c r="D252" s="39"/>
      <c r="E252" s="40"/>
      <c r="F252" s="41"/>
      <c r="G252" s="20"/>
    </row>
    <row r="253" spans="1:7" ht="12.75">
      <c r="A253" s="37"/>
      <c r="B253" s="38"/>
      <c r="C253" s="39"/>
      <c r="D253" s="39"/>
      <c r="E253" s="40"/>
      <c r="F253" s="41"/>
      <c r="G253" s="20"/>
    </row>
    <row r="254" spans="1:7" ht="12.75">
      <c r="A254" s="37"/>
      <c r="B254" s="38"/>
      <c r="C254" s="39"/>
      <c r="D254" s="39"/>
      <c r="E254" s="40"/>
      <c r="F254" s="41"/>
      <c r="G254" s="20"/>
    </row>
    <row r="255" spans="1:7" ht="12.75">
      <c r="A255" s="37"/>
      <c r="B255" s="38"/>
      <c r="C255" s="39"/>
      <c r="D255" s="39"/>
      <c r="E255" s="40"/>
      <c r="F255" s="41"/>
      <c r="G255" s="20"/>
    </row>
    <row r="256" spans="1:7" ht="12.75">
      <c r="A256" s="37"/>
      <c r="B256" s="38"/>
      <c r="C256" s="39"/>
      <c r="D256" s="39"/>
      <c r="E256" s="40"/>
      <c r="F256" s="41"/>
      <c r="G256" s="20"/>
    </row>
    <row r="257" spans="1:7" ht="12.75">
      <c r="A257" s="37"/>
      <c r="B257" s="38"/>
      <c r="C257" s="39"/>
      <c r="D257" s="39"/>
      <c r="E257" s="40"/>
      <c r="F257" s="41"/>
      <c r="G257" s="20"/>
    </row>
    <row r="258" spans="1:7" ht="12.75">
      <c r="A258" s="37"/>
      <c r="B258" s="38"/>
      <c r="C258" s="39"/>
      <c r="D258" s="39"/>
      <c r="E258" s="40"/>
      <c r="F258" s="41"/>
      <c r="G258" s="20"/>
    </row>
    <row r="259" spans="1:7" ht="12.75">
      <c r="A259" s="37"/>
      <c r="B259" s="38"/>
      <c r="C259" s="39"/>
      <c r="D259" s="39"/>
      <c r="E259" s="40"/>
      <c r="F259" s="41"/>
      <c r="G259" s="20"/>
    </row>
    <row r="260" spans="1:7" ht="12.75">
      <c r="A260" s="37"/>
      <c r="B260" s="38"/>
      <c r="C260" s="39"/>
      <c r="D260" s="39"/>
      <c r="E260" s="40"/>
      <c r="F260" s="41"/>
      <c r="G260" s="20"/>
    </row>
    <row r="261" spans="1:7" ht="12.75">
      <c r="A261" s="37"/>
      <c r="B261" s="38"/>
      <c r="C261" s="39"/>
      <c r="D261" s="39"/>
      <c r="E261" s="40"/>
      <c r="F261" s="41"/>
      <c r="G261" s="20"/>
    </row>
    <row r="262" spans="1:7" ht="12.75">
      <c r="A262" s="37"/>
      <c r="B262" s="38"/>
      <c r="C262" s="39"/>
      <c r="D262" s="39"/>
      <c r="E262" s="40"/>
      <c r="F262" s="41"/>
      <c r="G262" s="20"/>
    </row>
    <row r="263" spans="1:7" ht="12.75">
      <c r="A263" s="37"/>
      <c r="B263" s="38"/>
      <c r="C263" s="39"/>
      <c r="D263" s="39"/>
      <c r="E263" s="40"/>
      <c r="F263" s="41"/>
      <c r="G263" s="20"/>
    </row>
    <row r="264" spans="1:7" ht="12.75">
      <c r="A264" s="37"/>
      <c r="B264" s="38"/>
      <c r="C264" s="39"/>
      <c r="D264" s="39"/>
      <c r="E264" s="40"/>
      <c r="F264" s="41"/>
      <c r="G264" s="20"/>
    </row>
    <row r="265" spans="1:7" ht="12.75">
      <c r="A265" s="37"/>
      <c r="B265" s="38"/>
      <c r="C265" s="39"/>
      <c r="D265" s="39"/>
      <c r="E265" s="40"/>
      <c r="F265" s="41"/>
      <c r="G265" s="20"/>
    </row>
    <row r="266" spans="1:7" ht="12.75">
      <c r="A266" s="37"/>
      <c r="B266" s="38"/>
      <c r="C266" s="39"/>
      <c r="D266" s="39"/>
      <c r="E266" s="40"/>
      <c r="F266" s="41"/>
      <c r="G266" s="20"/>
    </row>
    <row r="267" spans="1:7" ht="12.75">
      <c r="A267" s="37"/>
      <c r="B267" s="38"/>
      <c r="C267" s="39"/>
      <c r="D267" s="39"/>
      <c r="E267" s="40"/>
      <c r="F267" s="41"/>
      <c r="G267" s="20"/>
    </row>
    <row r="268" spans="1:7" ht="12.75">
      <c r="A268" s="37"/>
      <c r="B268" s="38"/>
      <c r="C268" s="39"/>
      <c r="D268" s="39"/>
      <c r="E268" s="40"/>
      <c r="F268" s="41"/>
      <c r="G268" s="20"/>
    </row>
    <row r="269" spans="1:7" ht="12.75">
      <c r="A269" s="37"/>
      <c r="B269" s="38"/>
      <c r="C269" s="39"/>
      <c r="D269" s="39"/>
      <c r="E269" s="40"/>
      <c r="F269" s="41"/>
      <c r="G269" s="20"/>
    </row>
    <row r="270" spans="1:7" ht="12.75">
      <c r="A270" s="37"/>
      <c r="B270" s="38"/>
      <c r="C270" s="39"/>
      <c r="D270" s="39"/>
      <c r="E270" s="40"/>
      <c r="F270" s="41"/>
      <c r="G270" s="20"/>
    </row>
    <row r="271" spans="1:7" ht="12.75">
      <c r="A271" s="37"/>
      <c r="B271" s="38"/>
      <c r="C271" s="39"/>
      <c r="D271" s="39"/>
      <c r="E271" s="40"/>
      <c r="F271" s="41"/>
      <c r="G271" s="20"/>
    </row>
    <row r="272" spans="1:7" ht="12.75">
      <c r="A272" s="37"/>
      <c r="B272" s="38"/>
      <c r="C272" s="39"/>
      <c r="D272" s="39"/>
      <c r="E272" s="40"/>
      <c r="F272" s="41"/>
      <c r="G272" s="20"/>
    </row>
    <row r="273" spans="1:7" ht="12.75">
      <c r="A273" s="37"/>
      <c r="B273" s="38"/>
      <c r="C273" s="39"/>
      <c r="D273" s="39"/>
      <c r="E273" s="40"/>
      <c r="F273" s="41"/>
      <c r="G273" s="20"/>
    </row>
    <row r="274" spans="1:7" ht="12.75">
      <c r="A274" s="37"/>
      <c r="B274" s="38"/>
      <c r="C274" s="39"/>
      <c r="D274" s="39"/>
      <c r="E274" s="40"/>
      <c r="F274" s="41"/>
      <c r="G274" s="20"/>
    </row>
    <row r="275" spans="1:7" ht="12.75">
      <c r="A275" s="37"/>
      <c r="B275" s="38"/>
      <c r="C275" s="39"/>
      <c r="D275" s="39"/>
      <c r="E275" s="40"/>
      <c r="F275" s="41"/>
      <c r="G275" s="20"/>
    </row>
    <row r="276" spans="1:7" ht="12.75">
      <c r="A276" s="37"/>
      <c r="B276" s="38"/>
      <c r="C276" s="39"/>
      <c r="D276" s="39"/>
      <c r="E276" s="40"/>
      <c r="F276" s="41"/>
      <c r="G276" s="20"/>
    </row>
    <row r="277" spans="1:7" ht="12.75">
      <c r="A277" s="37"/>
      <c r="B277" s="38"/>
      <c r="C277" s="39"/>
      <c r="D277" s="39"/>
      <c r="E277" s="40"/>
      <c r="F277" s="41"/>
      <c r="G277" s="20"/>
    </row>
    <row r="278" spans="1:7" ht="12.75">
      <c r="A278" s="37"/>
      <c r="B278" s="38"/>
      <c r="C278" s="39"/>
      <c r="D278" s="39"/>
      <c r="E278" s="40"/>
      <c r="F278" s="41"/>
      <c r="G278" s="20"/>
    </row>
    <row r="279" spans="1:7" ht="12.75">
      <c r="A279" s="37"/>
      <c r="B279" s="38"/>
      <c r="C279" s="39"/>
      <c r="D279" s="39"/>
      <c r="E279" s="40"/>
      <c r="F279" s="41"/>
      <c r="G279" s="20"/>
    </row>
    <row r="280" spans="1:7" ht="12.75">
      <c r="A280" s="37"/>
      <c r="B280" s="38"/>
      <c r="C280" s="39"/>
      <c r="D280" s="39"/>
      <c r="E280" s="40"/>
      <c r="F280" s="41"/>
      <c r="G280" s="20"/>
    </row>
    <row r="281" spans="1:7" ht="12.75">
      <c r="A281" s="37"/>
      <c r="B281" s="38"/>
      <c r="C281" s="39"/>
      <c r="D281" s="39"/>
      <c r="E281" s="40"/>
      <c r="F281" s="41"/>
      <c r="G281" s="20"/>
    </row>
    <row r="282" spans="1:7" ht="12.75">
      <c r="A282" s="37"/>
      <c r="B282" s="38"/>
      <c r="C282" s="39"/>
      <c r="D282" s="39"/>
      <c r="E282" s="40"/>
      <c r="F282" s="41"/>
      <c r="G282" s="20"/>
    </row>
    <row r="283" spans="1:7" ht="12.75">
      <c r="A283" s="37"/>
      <c r="B283" s="38"/>
      <c r="C283" s="39"/>
      <c r="D283" s="39"/>
      <c r="E283" s="40"/>
      <c r="F283" s="41"/>
      <c r="G283" s="20"/>
    </row>
    <row r="284" spans="1:7" ht="12.75">
      <c r="A284" s="37"/>
      <c r="B284" s="38"/>
      <c r="C284" s="39"/>
      <c r="D284" s="39"/>
      <c r="E284" s="40"/>
      <c r="F284" s="41"/>
      <c r="G284" s="20"/>
    </row>
    <row r="285" spans="1:7" ht="12.75">
      <c r="A285" s="37"/>
      <c r="B285" s="38"/>
      <c r="C285" s="39"/>
      <c r="D285" s="39"/>
      <c r="E285" s="40"/>
      <c r="F285" s="41"/>
      <c r="G285" s="20"/>
    </row>
    <row r="286" spans="1:7" ht="12.75">
      <c r="A286" s="37"/>
      <c r="B286" s="38"/>
      <c r="C286" s="39"/>
      <c r="D286" s="39"/>
      <c r="E286" s="40"/>
      <c r="F286" s="41"/>
      <c r="G286" s="20"/>
    </row>
    <row r="287" spans="1:7" ht="12.75">
      <c r="A287" s="37"/>
      <c r="B287" s="38"/>
      <c r="C287" s="39"/>
      <c r="D287" s="39"/>
      <c r="E287" s="40"/>
      <c r="F287" s="41"/>
      <c r="G287" s="20"/>
    </row>
    <row r="288" spans="1:7" ht="12.75">
      <c r="A288" s="37"/>
      <c r="B288" s="38"/>
      <c r="C288" s="39"/>
      <c r="D288" s="39"/>
      <c r="E288" s="40"/>
      <c r="F288" s="41"/>
      <c r="G288" s="20"/>
    </row>
    <row r="289" spans="1:7" ht="12.75">
      <c r="A289" s="37"/>
      <c r="B289" s="38"/>
      <c r="C289" s="39"/>
      <c r="D289" s="39"/>
      <c r="E289" s="40"/>
      <c r="F289" s="41"/>
      <c r="G289" s="20"/>
    </row>
    <row r="290" spans="1:7" ht="12.75">
      <c r="A290" s="37"/>
      <c r="B290" s="38"/>
      <c r="C290" s="39"/>
      <c r="D290" s="39"/>
      <c r="E290" s="40"/>
      <c r="F290" s="41"/>
      <c r="G290" s="20"/>
    </row>
    <row r="291" spans="1:7" ht="12.75">
      <c r="A291" s="37"/>
      <c r="B291" s="38"/>
      <c r="C291" s="39"/>
      <c r="D291" s="39"/>
      <c r="E291" s="40"/>
      <c r="F291" s="41"/>
      <c r="G291" s="20"/>
    </row>
    <row r="292" spans="1:7" ht="12.75">
      <c r="A292" s="37"/>
      <c r="B292" s="38"/>
      <c r="C292" s="39"/>
      <c r="D292" s="39"/>
      <c r="E292" s="40"/>
      <c r="F292" s="41"/>
      <c r="G292" s="20"/>
    </row>
    <row r="293" spans="1:7" ht="12.75">
      <c r="A293" s="37"/>
      <c r="B293" s="38"/>
      <c r="C293" s="39"/>
      <c r="D293" s="39"/>
      <c r="E293" s="40"/>
      <c r="F293" s="41"/>
      <c r="G293" s="20"/>
    </row>
    <row r="294" spans="1:7" ht="12.75">
      <c r="A294" s="37"/>
      <c r="B294" s="38"/>
      <c r="C294" s="39"/>
      <c r="D294" s="39"/>
      <c r="E294" s="40"/>
      <c r="F294" s="41"/>
      <c r="G294" s="20"/>
    </row>
    <row r="295" spans="1:7" ht="12.75">
      <c r="A295" s="37"/>
      <c r="B295" s="38"/>
      <c r="C295" s="39"/>
      <c r="D295" s="39"/>
      <c r="E295" s="40"/>
      <c r="F295" s="41"/>
      <c r="G295" s="20"/>
    </row>
    <row r="296" spans="1:7" ht="12.75">
      <c r="A296" s="37"/>
      <c r="B296" s="38"/>
      <c r="C296" s="39"/>
      <c r="D296" s="39"/>
      <c r="E296" s="40"/>
      <c r="F296" s="41"/>
      <c r="G296" s="20"/>
    </row>
    <row r="297" spans="1:7" ht="12.75">
      <c r="A297" s="37"/>
      <c r="B297" s="38"/>
      <c r="C297" s="39"/>
      <c r="D297" s="39"/>
      <c r="E297" s="40"/>
      <c r="F297" s="41"/>
      <c r="G297" s="20"/>
    </row>
    <row r="298" spans="1:7" ht="12.75">
      <c r="A298" s="37"/>
      <c r="B298" s="38"/>
      <c r="C298" s="39"/>
      <c r="D298" s="39"/>
      <c r="E298" s="40"/>
      <c r="F298" s="41"/>
      <c r="G298" s="20"/>
    </row>
    <row r="299" spans="1:7" ht="12.75">
      <c r="A299" s="37"/>
      <c r="B299" s="38"/>
      <c r="C299" s="39"/>
      <c r="D299" s="39"/>
      <c r="E299" s="40"/>
      <c r="F299" s="41"/>
      <c r="G299" s="20"/>
    </row>
    <row r="300" spans="1:7" ht="12.75">
      <c r="A300" s="37"/>
      <c r="B300" s="38"/>
      <c r="C300" s="39"/>
      <c r="D300" s="39"/>
      <c r="E300" s="40"/>
      <c r="F300" s="41"/>
      <c r="G300" s="20"/>
    </row>
    <row r="301" spans="1:7" ht="12.75">
      <c r="A301" s="37"/>
      <c r="B301" s="38"/>
      <c r="C301" s="39"/>
      <c r="D301" s="39"/>
      <c r="E301" s="40"/>
      <c r="F301" s="41"/>
      <c r="G301" s="20"/>
    </row>
    <row r="302" spans="1:7" ht="12.75">
      <c r="A302" s="37"/>
      <c r="B302" s="38"/>
      <c r="C302" s="39"/>
      <c r="D302" s="39"/>
      <c r="E302" s="40"/>
      <c r="F302" s="41"/>
      <c r="G302" s="20"/>
    </row>
    <row r="303" spans="1:7" ht="12.75">
      <c r="A303" s="37"/>
      <c r="B303" s="38"/>
      <c r="C303" s="39"/>
      <c r="D303" s="39"/>
      <c r="E303" s="40"/>
      <c r="F303" s="41"/>
      <c r="G303" s="20"/>
    </row>
    <row r="304" spans="1:7" ht="12.75">
      <c r="A304" s="37"/>
      <c r="B304" s="38"/>
      <c r="C304" s="39"/>
      <c r="D304" s="39"/>
      <c r="E304" s="40"/>
      <c r="F304" s="41"/>
      <c r="G304" s="20"/>
    </row>
    <row r="305" spans="1:7" ht="12.75">
      <c r="A305" s="37"/>
      <c r="B305" s="38"/>
      <c r="C305" s="39"/>
      <c r="D305" s="39"/>
      <c r="E305" s="40"/>
      <c r="F305" s="41"/>
      <c r="G305" s="20"/>
    </row>
    <row r="306" spans="1:7" ht="12.75">
      <c r="A306" s="37"/>
      <c r="B306" s="38"/>
      <c r="C306" s="39"/>
      <c r="D306" s="39"/>
      <c r="E306" s="40"/>
      <c r="F306" s="41"/>
      <c r="G306" s="20"/>
    </row>
    <row r="307" spans="1:7" ht="12.75">
      <c r="A307" s="37"/>
      <c r="B307" s="38"/>
      <c r="C307" s="39"/>
      <c r="D307" s="39"/>
      <c r="E307" s="40"/>
      <c r="F307" s="41"/>
      <c r="G307" s="20"/>
    </row>
    <row r="308" spans="1:7" ht="12.75">
      <c r="A308" s="37"/>
      <c r="B308" s="38"/>
      <c r="C308" s="39"/>
      <c r="D308" s="39"/>
      <c r="E308" s="40"/>
      <c r="F308" s="41"/>
      <c r="G308" s="20"/>
    </row>
    <row r="309" spans="1:7" ht="12.75">
      <c r="A309" s="37"/>
      <c r="B309" s="38"/>
      <c r="C309" s="39"/>
      <c r="D309" s="39"/>
      <c r="E309" s="40"/>
      <c r="F309" s="41"/>
      <c r="G309" s="20"/>
    </row>
    <row r="310" spans="1:7" ht="12.75">
      <c r="A310" s="37"/>
      <c r="B310" s="38"/>
      <c r="C310" s="39"/>
      <c r="D310" s="39"/>
      <c r="E310" s="40"/>
      <c r="F310" s="41"/>
      <c r="G310" s="20"/>
    </row>
    <row r="311" spans="1:7" ht="12.75">
      <c r="A311" s="37"/>
      <c r="B311" s="38"/>
      <c r="C311" s="39"/>
      <c r="D311" s="39"/>
      <c r="E311" s="40"/>
      <c r="F311" s="41"/>
      <c r="G311" s="20"/>
    </row>
    <row r="312" spans="1:7" ht="12.75">
      <c r="A312" s="37"/>
      <c r="B312" s="38"/>
      <c r="C312" s="39"/>
      <c r="D312" s="39"/>
      <c r="E312" s="40"/>
      <c r="F312" s="41"/>
      <c r="G312" s="20"/>
    </row>
    <row r="313" spans="1:7" ht="12.75">
      <c r="A313" s="37"/>
      <c r="B313" s="38"/>
      <c r="C313" s="39"/>
      <c r="D313" s="39"/>
      <c r="E313" s="40"/>
      <c r="F313" s="41"/>
      <c r="G313" s="20"/>
    </row>
    <row r="314" spans="1:7" ht="12.75">
      <c r="A314" s="37"/>
      <c r="B314" s="38"/>
      <c r="C314" s="39"/>
      <c r="D314" s="39"/>
      <c r="E314" s="40"/>
      <c r="F314" s="41"/>
      <c r="G314" s="20"/>
    </row>
    <row r="315" spans="1:7" ht="12.75">
      <c r="A315" s="37"/>
      <c r="B315" s="38"/>
      <c r="C315" s="39"/>
      <c r="D315" s="39"/>
      <c r="E315" s="40"/>
      <c r="F315" s="41"/>
      <c r="G315" s="20"/>
    </row>
    <row r="316" spans="1:7" ht="12.75">
      <c r="A316" s="37"/>
      <c r="B316" s="38"/>
      <c r="C316" s="39"/>
      <c r="D316" s="39"/>
      <c r="E316" s="40"/>
      <c r="F316" s="41"/>
      <c r="G316" s="20"/>
    </row>
    <row r="317" spans="1:7" ht="12.75">
      <c r="A317" s="37"/>
      <c r="B317" s="38"/>
      <c r="C317" s="39"/>
      <c r="D317" s="39"/>
      <c r="E317" s="40"/>
      <c r="F317" s="41"/>
      <c r="G317" s="20"/>
    </row>
    <row r="318" spans="1:7" ht="12.75">
      <c r="A318" s="37"/>
      <c r="B318" s="38"/>
      <c r="C318" s="39"/>
      <c r="D318" s="39"/>
      <c r="E318" s="40"/>
      <c r="F318" s="41"/>
      <c r="G318" s="20"/>
    </row>
    <row r="319" spans="1:7" ht="12.75">
      <c r="A319" s="37"/>
      <c r="B319" s="38"/>
      <c r="C319" s="39"/>
      <c r="D319" s="39"/>
      <c r="E319" s="40"/>
      <c r="F319" s="41"/>
      <c r="G319" s="20"/>
    </row>
    <row r="320" spans="1:7" ht="12.75">
      <c r="A320" s="37"/>
      <c r="B320" s="38"/>
      <c r="C320" s="39"/>
      <c r="D320" s="39"/>
      <c r="E320" s="40"/>
      <c r="F320" s="41"/>
      <c r="G320" s="20"/>
    </row>
    <row r="321" spans="1:7" ht="12.75">
      <c r="A321" s="37"/>
      <c r="B321" s="38"/>
      <c r="C321" s="39"/>
      <c r="D321" s="39"/>
      <c r="E321" s="40"/>
      <c r="F321" s="41"/>
      <c r="G321" s="20"/>
    </row>
    <row r="322" spans="1:7" ht="12.75">
      <c r="A322" s="37"/>
      <c r="B322" s="38"/>
      <c r="C322" s="39"/>
      <c r="D322" s="39"/>
      <c r="E322" s="40"/>
      <c r="F322" s="41"/>
      <c r="G322" s="20"/>
    </row>
    <row r="323" spans="1:7" ht="12.75">
      <c r="A323" s="37"/>
      <c r="B323" s="38"/>
      <c r="C323" s="39"/>
      <c r="D323" s="39"/>
      <c r="E323" s="40"/>
      <c r="F323" s="41"/>
      <c r="G323" s="20"/>
    </row>
    <row r="324" spans="1:7" ht="12.75">
      <c r="A324" s="37"/>
      <c r="B324" s="38"/>
      <c r="C324" s="39"/>
      <c r="D324" s="39"/>
      <c r="E324" s="40"/>
      <c r="F324" s="41"/>
      <c r="G324" s="20"/>
    </row>
    <row r="325" spans="1:7" ht="12.75">
      <c r="A325" s="37"/>
      <c r="B325" s="38"/>
      <c r="C325" s="39"/>
      <c r="D325" s="39"/>
      <c r="E325" s="40"/>
      <c r="F325" s="41"/>
      <c r="G325" s="20"/>
    </row>
    <row r="326" spans="1:7" ht="12.75">
      <c r="A326" s="37"/>
      <c r="B326" s="38"/>
      <c r="C326" s="39"/>
      <c r="D326" s="39"/>
      <c r="E326" s="40"/>
      <c r="F326" s="41"/>
      <c r="G326" s="20"/>
    </row>
    <row r="327" spans="1:7" ht="12.75">
      <c r="A327" s="37"/>
      <c r="B327" s="38"/>
      <c r="C327" s="39"/>
      <c r="D327" s="39"/>
      <c r="E327" s="40"/>
      <c r="F327" s="41"/>
      <c r="G327" s="20"/>
    </row>
    <row r="328" spans="1:7" ht="12.75">
      <c r="A328" s="37"/>
      <c r="B328" s="38"/>
      <c r="C328" s="39"/>
      <c r="D328" s="39"/>
      <c r="E328" s="40"/>
      <c r="F328" s="41"/>
      <c r="G328" s="20"/>
    </row>
    <row r="329" spans="1:7" ht="12.75">
      <c r="A329" s="37"/>
      <c r="B329" s="38"/>
      <c r="C329" s="39"/>
      <c r="D329" s="39"/>
      <c r="E329" s="40"/>
      <c r="F329" s="41"/>
      <c r="G329" s="20"/>
    </row>
    <row r="330" spans="1:7" ht="12.75">
      <c r="A330" s="37"/>
      <c r="B330" s="38"/>
      <c r="C330" s="39"/>
      <c r="D330" s="39"/>
      <c r="E330" s="40"/>
      <c r="F330" s="41"/>
      <c r="G330" s="20"/>
    </row>
    <row r="331" spans="1:7" ht="12.75">
      <c r="A331" s="37"/>
      <c r="B331" s="38"/>
      <c r="C331" s="39"/>
      <c r="D331" s="39"/>
      <c r="E331" s="40"/>
      <c r="F331" s="41"/>
      <c r="G331" s="20"/>
    </row>
    <row r="332" spans="1:7" ht="12.75">
      <c r="A332" s="37"/>
      <c r="B332" s="38"/>
      <c r="C332" s="39"/>
      <c r="D332" s="39"/>
      <c r="E332" s="40"/>
      <c r="F332" s="41"/>
      <c r="G332" s="20"/>
    </row>
    <row r="333" spans="1:7" ht="12.75">
      <c r="A333" s="37"/>
      <c r="B333" s="38"/>
      <c r="C333" s="39"/>
      <c r="D333" s="39"/>
      <c r="E333" s="40"/>
      <c r="F333" s="41"/>
      <c r="G333" s="20"/>
    </row>
    <row r="334" spans="1:7" ht="12.75">
      <c r="A334" s="37"/>
      <c r="B334" s="38"/>
      <c r="C334" s="39"/>
      <c r="D334" s="39"/>
      <c r="E334" s="40"/>
      <c r="F334" s="41"/>
      <c r="G334" s="20"/>
    </row>
    <row r="335" spans="1:7" ht="12.75">
      <c r="A335" s="37"/>
      <c r="B335" s="38"/>
      <c r="C335" s="39"/>
      <c r="D335" s="39"/>
      <c r="E335" s="40"/>
      <c r="F335" s="41"/>
      <c r="G335" s="20"/>
    </row>
    <row r="336" spans="1:7" ht="12.75">
      <c r="A336" s="37"/>
      <c r="B336" s="38"/>
      <c r="C336" s="39"/>
      <c r="D336" s="39"/>
      <c r="E336" s="40"/>
      <c r="F336" s="41"/>
      <c r="G336" s="20"/>
    </row>
    <row r="337" spans="1:7" ht="12.75">
      <c r="A337" s="37"/>
      <c r="B337" s="38"/>
      <c r="C337" s="39"/>
      <c r="D337" s="39"/>
      <c r="E337" s="40"/>
      <c r="F337" s="41"/>
      <c r="G337" s="20"/>
    </row>
    <row r="338" spans="1:7" ht="12.75">
      <c r="A338" s="37"/>
      <c r="B338" s="38"/>
      <c r="C338" s="39"/>
      <c r="D338" s="39"/>
      <c r="E338" s="40"/>
      <c r="F338" s="41"/>
      <c r="G338" s="20"/>
    </row>
    <row r="339" spans="1:7" ht="12.75">
      <c r="A339" s="37"/>
      <c r="B339" s="38"/>
      <c r="C339" s="39"/>
      <c r="D339" s="39"/>
      <c r="E339" s="40"/>
      <c r="F339" s="41"/>
      <c r="G339" s="20"/>
    </row>
    <row r="340" spans="1:7" ht="12.75">
      <c r="A340" s="37"/>
      <c r="B340" s="38"/>
      <c r="C340" s="39"/>
      <c r="D340" s="39"/>
      <c r="E340" s="40"/>
      <c r="F340" s="41"/>
      <c r="G340" s="20"/>
    </row>
    <row r="341" spans="1:7" ht="12.75">
      <c r="A341" s="37"/>
      <c r="B341" s="38"/>
      <c r="C341" s="39"/>
      <c r="D341" s="39"/>
      <c r="E341" s="40"/>
      <c r="F341" s="41"/>
      <c r="G341" s="20"/>
    </row>
    <row r="342" spans="1:7" ht="12.75">
      <c r="A342" s="37"/>
      <c r="B342" s="38"/>
      <c r="C342" s="39"/>
      <c r="D342" s="39"/>
      <c r="E342" s="40"/>
      <c r="F342" s="41"/>
      <c r="G342" s="20"/>
    </row>
    <row r="343" spans="1:7" ht="12.75">
      <c r="A343" s="37"/>
      <c r="B343" s="38"/>
      <c r="C343" s="39"/>
      <c r="D343" s="39"/>
      <c r="E343" s="40"/>
      <c r="F343" s="41"/>
      <c r="G343" s="20"/>
    </row>
    <row r="344" spans="1:7" ht="12.75">
      <c r="A344" s="37"/>
      <c r="B344" s="38"/>
      <c r="C344" s="39"/>
      <c r="D344" s="39"/>
      <c r="E344" s="40"/>
      <c r="F344" s="41"/>
      <c r="G344" s="20"/>
    </row>
    <row r="345" spans="1:7" ht="12.75">
      <c r="A345" s="37"/>
      <c r="B345" s="38"/>
      <c r="C345" s="39"/>
      <c r="D345" s="39"/>
      <c r="E345" s="40"/>
      <c r="F345" s="41"/>
      <c r="G345" s="20"/>
    </row>
    <row r="346" spans="1:7" ht="12.75">
      <c r="A346" s="37"/>
      <c r="B346" s="38"/>
      <c r="C346" s="39"/>
      <c r="D346" s="39"/>
      <c r="E346" s="40"/>
      <c r="F346" s="41"/>
      <c r="G346" s="20"/>
    </row>
    <row r="347" spans="1:7" ht="12.75">
      <c r="A347" s="37"/>
      <c r="B347" s="38"/>
      <c r="C347" s="39"/>
      <c r="D347" s="39"/>
      <c r="E347" s="40"/>
      <c r="F347" s="41"/>
      <c r="G347" s="20"/>
    </row>
    <row r="348" spans="1:7" ht="12.75">
      <c r="A348" s="37"/>
      <c r="B348" s="38"/>
      <c r="C348" s="39"/>
      <c r="D348" s="39"/>
      <c r="E348" s="40"/>
      <c r="F348" s="41"/>
      <c r="G348" s="20"/>
    </row>
    <row r="349" spans="1:7" ht="12.75">
      <c r="A349" s="37"/>
      <c r="B349" s="38"/>
      <c r="C349" s="39"/>
      <c r="D349" s="39"/>
      <c r="E349" s="40"/>
      <c r="F349" s="41"/>
      <c r="G349" s="20"/>
    </row>
    <row r="350" spans="1:7" ht="12.75">
      <c r="A350" s="37"/>
      <c r="B350" s="38"/>
      <c r="C350" s="39"/>
      <c r="D350" s="39"/>
      <c r="E350" s="40"/>
      <c r="F350" s="41"/>
      <c r="G350" s="20"/>
    </row>
    <row r="351" spans="1:7" ht="12.75">
      <c r="A351" s="37"/>
      <c r="B351" s="38"/>
      <c r="C351" s="39"/>
      <c r="D351" s="39"/>
      <c r="E351" s="40"/>
      <c r="F351" s="41"/>
      <c r="G351" s="20"/>
    </row>
    <row r="352" spans="1:7" ht="12.75">
      <c r="A352" s="37"/>
      <c r="B352" s="38"/>
      <c r="C352" s="39"/>
      <c r="D352" s="39"/>
      <c r="E352" s="40"/>
      <c r="F352" s="41"/>
      <c r="G352" s="20"/>
    </row>
    <row r="353" spans="1:7" ht="12.75">
      <c r="A353" s="37"/>
      <c r="B353" s="38"/>
      <c r="C353" s="39"/>
      <c r="D353" s="39"/>
      <c r="E353" s="40"/>
      <c r="F353" s="41"/>
      <c r="G353" s="20"/>
    </row>
    <row r="354" spans="1:7" ht="12.75">
      <c r="A354" s="37"/>
      <c r="B354" s="38"/>
      <c r="C354" s="39"/>
      <c r="D354" s="39"/>
      <c r="E354" s="40"/>
      <c r="F354" s="41"/>
      <c r="G354" s="20"/>
    </row>
    <row r="355" spans="1:7" ht="12.75">
      <c r="A355" s="37"/>
      <c r="B355" s="38"/>
      <c r="C355" s="39"/>
      <c r="D355" s="39"/>
      <c r="E355" s="40"/>
      <c r="F355" s="41"/>
      <c r="G355" s="20"/>
    </row>
    <row r="356" spans="1:7" ht="12.75">
      <c r="A356" s="37"/>
      <c r="B356" s="38"/>
      <c r="C356" s="39"/>
      <c r="D356" s="39"/>
      <c r="E356" s="40"/>
      <c r="F356" s="41"/>
      <c r="G356" s="20"/>
    </row>
    <row r="357" spans="1:7" ht="12.75">
      <c r="A357" s="37"/>
      <c r="B357" s="38"/>
      <c r="C357" s="39"/>
      <c r="D357" s="39"/>
      <c r="E357" s="40"/>
      <c r="F357" s="41"/>
      <c r="G357" s="20"/>
    </row>
    <row r="358" spans="1:7" ht="12.75">
      <c r="A358" s="37"/>
      <c r="B358" s="38"/>
      <c r="C358" s="39"/>
      <c r="D358" s="39"/>
      <c r="E358" s="40"/>
      <c r="F358" s="41"/>
      <c r="G358" s="20"/>
    </row>
    <row r="359" spans="1:7" ht="12.75">
      <c r="A359" s="37"/>
      <c r="B359" s="38"/>
      <c r="C359" s="39"/>
      <c r="D359" s="39"/>
      <c r="E359" s="40"/>
      <c r="F359" s="41"/>
      <c r="G359" s="20"/>
    </row>
    <row r="360" spans="1:7" ht="12.75">
      <c r="A360" s="37"/>
      <c r="B360" s="38"/>
      <c r="C360" s="39"/>
      <c r="D360" s="39"/>
      <c r="E360" s="40"/>
      <c r="F360" s="41"/>
      <c r="G360" s="20"/>
    </row>
    <row r="361" spans="1:7" ht="12.75">
      <c r="A361" s="37"/>
      <c r="B361" s="38"/>
      <c r="C361" s="39"/>
      <c r="D361" s="39"/>
      <c r="E361" s="40"/>
      <c r="F361" s="41"/>
      <c r="G361" s="20"/>
    </row>
    <row r="362" spans="1:7" ht="12.75">
      <c r="A362" s="37"/>
      <c r="B362" s="38"/>
      <c r="C362" s="39"/>
      <c r="D362" s="39"/>
      <c r="E362" s="40"/>
      <c r="F362" s="41"/>
      <c r="G362" s="20"/>
    </row>
    <row r="363" spans="1:7" ht="12.75">
      <c r="A363" s="37"/>
      <c r="B363" s="38"/>
      <c r="C363" s="39"/>
      <c r="D363" s="39"/>
      <c r="E363" s="40"/>
      <c r="F363" s="41"/>
      <c r="G363" s="20"/>
    </row>
    <row r="364" spans="1:7" ht="12.75">
      <c r="A364" s="37"/>
      <c r="B364" s="38"/>
      <c r="C364" s="39"/>
      <c r="D364" s="39"/>
      <c r="E364" s="40"/>
      <c r="F364" s="41"/>
      <c r="G364" s="20"/>
    </row>
    <row r="365" spans="1:7" ht="12.75">
      <c r="A365" s="37"/>
      <c r="B365" s="38"/>
      <c r="C365" s="39"/>
      <c r="D365" s="39"/>
      <c r="E365" s="40"/>
      <c r="F365" s="41"/>
      <c r="G365" s="20"/>
    </row>
    <row r="366" spans="1:7" ht="12.75">
      <c r="A366" s="37"/>
      <c r="B366" s="38"/>
      <c r="C366" s="39"/>
      <c r="D366" s="39"/>
      <c r="E366" s="40"/>
      <c r="F366" s="41"/>
      <c r="G366" s="20"/>
    </row>
    <row r="367" spans="1:7" ht="12.75">
      <c r="A367" s="37"/>
      <c r="B367" s="38"/>
      <c r="C367" s="39"/>
      <c r="D367" s="39"/>
      <c r="E367" s="40"/>
      <c r="F367" s="41"/>
      <c r="G367" s="20"/>
    </row>
    <row r="368" spans="1:7" ht="12.75">
      <c r="A368" s="37"/>
      <c r="B368" s="38"/>
      <c r="C368" s="39"/>
      <c r="D368" s="39"/>
      <c r="E368" s="40"/>
      <c r="F368" s="41"/>
      <c r="G368" s="20"/>
    </row>
    <row r="369" spans="1:7" ht="12.75">
      <c r="A369" s="37"/>
      <c r="B369" s="38"/>
      <c r="C369" s="39"/>
      <c r="D369" s="39"/>
      <c r="E369" s="40"/>
      <c r="F369" s="41"/>
      <c r="G369" s="20"/>
    </row>
    <row r="370" spans="1:7" ht="12.75">
      <c r="A370" s="37"/>
      <c r="B370" s="38"/>
      <c r="C370" s="39"/>
      <c r="D370" s="39"/>
      <c r="E370" s="40"/>
      <c r="F370" s="41"/>
      <c r="G370" s="20"/>
    </row>
    <row r="371" spans="1:7" ht="12.75">
      <c r="A371" s="37"/>
      <c r="B371" s="38"/>
      <c r="C371" s="39"/>
      <c r="D371" s="39"/>
      <c r="E371" s="40"/>
      <c r="F371" s="41"/>
      <c r="G371" s="20"/>
    </row>
    <row r="372" spans="1:7" ht="12.75">
      <c r="A372" s="37"/>
      <c r="B372" s="38"/>
      <c r="C372" s="39"/>
      <c r="D372" s="39"/>
      <c r="E372" s="40"/>
      <c r="F372" s="41"/>
      <c r="G372" s="20"/>
    </row>
    <row r="373" spans="1:7" ht="12.75">
      <c r="A373" s="37"/>
      <c r="B373" s="38"/>
      <c r="C373" s="39"/>
      <c r="D373" s="39"/>
      <c r="E373" s="40"/>
      <c r="F373" s="41"/>
      <c r="G373" s="20"/>
    </row>
    <row r="374" spans="1:7" ht="12.75">
      <c r="A374" s="37"/>
      <c r="B374" s="38"/>
      <c r="C374" s="39"/>
      <c r="D374" s="39"/>
      <c r="E374" s="40"/>
      <c r="F374" s="41"/>
      <c r="G374" s="20"/>
    </row>
    <row r="375" spans="1:7" ht="12.75">
      <c r="A375" s="37"/>
      <c r="B375" s="38"/>
      <c r="C375" s="39"/>
      <c r="D375" s="39"/>
      <c r="E375" s="40"/>
      <c r="F375" s="41"/>
      <c r="G375" s="20"/>
    </row>
    <row r="376" spans="1:7" ht="12.75">
      <c r="A376" s="37"/>
      <c r="B376" s="38"/>
      <c r="C376" s="39"/>
      <c r="D376" s="39"/>
      <c r="E376" s="40"/>
      <c r="F376" s="41"/>
      <c r="G376" s="20"/>
    </row>
    <row r="377" spans="1:7" ht="12.75">
      <c r="A377" s="37"/>
      <c r="B377" s="38"/>
      <c r="C377" s="39"/>
      <c r="D377" s="39"/>
      <c r="E377" s="40"/>
      <c r="F377" s="41"/>
      <c r="G377" s="20"/>
    </row>
    <row r="378" spans="1:7" ht="12.75">
      <c r="A378" s="37"/>
      <c r="B378" s="38"/>
      <c r="C378" s="39"/>
      <c r="D378" s="39"/>
      <c r="E378" s="40"/>
      <c r="F378" s="41"/>
      <c r="G378" s="20"/>
    </row>
    <row r="379" spans="1:7" ht="12.75">
      <c r="A379" s="37"/>
      <c r="B379" s="38"/>
      <c r="C379" s="39"/>
      <c r="D379" s="39"/>
      <c r="E379" s="40"/>
      <c r="F379" s="41"/>
      <c r="G379" s="20"/>
    </row>
    <row r="380" spans="1:7" ht="12.75">
      <c r="A380" s="37"/>
      <c r="B380" s="38"/>
      <c r="C380" s="39"/>
      <c r="D380" s="39"/>
      <c r="E380" s="40"/>
      <c r="F380" s="41"/>
      <c r="G380" s="20"/>
    </row>
    <row r="381" spans="1:7" ht="12.75">
      <c r="A381" s="37"/>
      <c r="B381" s="38"/>
      <c r="C381" s="39"/>
      <c r="D381" s="39"/>
      <c r="E381" s="40"/>
      <c r="F381" s="41"/>
      <c r="G381" s="20"/>
    </row>
    <row r="382" spans="1:7" ht="12.75">
      <c r="A382" s="37"/>
      <c r="B382" s="38"/>
      <c r="C382" s="39"/>
      <c r="D382" s="39"/>
      <c r="E382" s="40"/>
      <c r="F382" s="41"/>
      <c r="G382" s="20"/>
    </row>
    <row r="383" spans="1:7" ht="12.75">
      <c r="A383" s="37"/>
      <c r="B383" s="38"/>
      <c r="C383" s="39"/>
      <c r="D383" s="39"/>
      <c r="E383" s="40"/>
      <c r="F383" s="41"/>
      <c r="G383" s="20"/>
    </row>
    <row r="384" spans="1:7" ht="12.75">
      <c r="A384" s="37"/>
      <c r="B384" s="38"/>
      <c r="C384" s="39"/>
      <c r="D384" s="39"/>
      <c r="E384" s="40"/>
      <c r="F384" s="41"/>
      <c r="G384" s="20"/>
    </row>
    <row r="385" spans="1:7" ht="12.75">
      <c r="A385" s="37"/>
      <c r="B385" s="38"/>
      <c r="C385" s="39"/>
      <c r="D385" s="39"/>
      <c r="E385" s="40"/>
      <c r="F385" s="41"/>
      <c r="G385" s="20"/>
    </row>
    <row r="386" spans="1:7" ht="12.75">
      <c r="A386" s="37"/>
      <c r="B386" s="38"/>
      <c r="C386" s="39"/>
      <c r="D386" s="39"/>
      <c r="E386" s="40"/>
      <c r="F386" s="41"/>
      <c r="G386" s="20"/>
    </row>
    <row r="387" spans="1:7" ht="12.75">
      <c r="A387" s="37"/>
      <c r="B387" s="38"/>
      <c r="C387" s="39"/>
      <c r="D387" s="39"/>
      <c r="E387" s="40"/>
      <c r="F387" s="41"/>
      <c r="G387" s="20"/>
    </row>
    <row r="388" spans="1:7" ht="12.75">
      <c r="A388" s="37"/>
      <c r="B388" s="38"/>
      <c r="C388" s="39"/>
      <c r="D388" s="39"/>
      <c r="E388" s="40"/>
      <c r="F388" s="41"/>
      <c r="G388" s="20"/>
    </row>
    <row r="389" spans="1:7" ht="12.75">
      <c r="A389" s="37"/>
      <c r="B389" s="38"/>
      <c r="C389" s="39"/>
      <c r="D389" s="39"/>
      <c r="E389" s="40"/>
      <c r="F389" s="41"/>
      <c r="G389" s="20"/>
    </row>
    <row r="390" spans="1:7" ht="12.75">
      <c r="A390" s="37"/>
      <c r="B390" s="38"/>
      <c r="C390" s="39"/>
      <c r="D390" s="39"/>
      <c r="E390" s="40"/>
      <c r="F390" s="41"/>
      <c r="G390" s="20"/>
    </row>
    <row r="391" spans="1:7" ht="12.75">
      <c r="A391" s="37"/>
      <c r="B391" s="38"/>
      <c r="C391" s="39"/>
      <c r="D391" s="39"/>
      <c r="E391" s="40"/>
      <c r="F391" s="41"/>
      <c r="G391" s="20"/>
    </row>
    <row r="392" spans="1:7" ht="12.75">
      <c r="A392" s="37"/>
      <c r="B392" s="38"/>
      <c r="C392" s="39"/>
      <c r="D392" s="39"/>
      <c r="E392" s="40"/>
      <c r="F392" s="41"/>
      <c r="G392" s="20"/>
    </row>
    <row r="393" spans="1:7" ht="12.75">
      <c r="A393" s="37"/>
      <c r="B393" s="38"/>
      <c r="C393" s="39"/>
      <c r="D393" s="39"/>
      <c r="E393" s="40"/>
      <c r="F393" s="41"/>
      <c r="G393" s="20"/>
    </row>
    <row r="394" spans="1:7" ht="12.75">
      <c r="A394" s="37"/>
      <c r="B394" s="38"/>
      <c r="C394" s="39"/>
      <c r="D394" s="39"/>
      <c r="E394" s="40"/>
      <c r="F394" s="41"/>
      <c r="G394" s="20"/>
    </row>
    <row r="395" spans="1:7" ht="12.75">
      <c r="A395" s="37"/>
      <c r="B395" s="38"/>
      <c r="C395" s="39"/>
      <c r="D395" s="39"/>
      <c r="E395" s="40"/>
      <c r="F395" s="41"/>
      <c r="G395" s="20"/>
    </row>
    <row r="396" spans="1:7" ht="12.75">
      <c r="A396" s="37"/>
      <c r="B396" s="38"/>
      <c r="C396" s="39"/>
      <c r="D396" s="39"/>
      <c r="E396" s="40"/>
      <c r="F396" s="41"/>
      <c r="G396" s="20"/>
    </row>
    <row r="397" spans="1:7" ht="12.75">
      <c r="A397" s="37"/>
      <c r="B397" s="38"/>
      <c r="C397" s="39"/>
      <c r="D397" s="39"/>
      <c r="E397" s="40"/>
      <c r="F397" s="41"/>
      <c r="G397" s="20"/>
    </row>
    <row r="398" spans="1:7" ht="12.75">
      <c r="A398" s="37"/>
      <c r="B398" s="38"/>
      <c r="C398" s="39"/>
      <c r="D398" s="39"/>
      <c r="E398" s="40"/>
      <c r="F398" s="41"/>
      <c r="G398" s="20"/>
    </row>
    <row r="399" spans="1:7" ht="12.75">
      <c r="A399" s="37"/>
      <c r="B399" s="38"/>
      <c r="C399" s="39"/>
      <c r="D399" s="39"/>
      <c r="E399" s="40"/>
      <c r="F399" s="41"/>
      <c r="G399" s="20"/>
    </row>
    <row r="400" spans="1:7" ht="12.75">
      <c r="A400" s="37"/>
      <c r="B400" s="38"/>
      <c r="C400" s="39"/>
      <c r="D400" s="39"/>
      <c r="E400" s="40"/>
      <c r="F400" s="41"/>
      <c r="G400" s="20"/>
    </row>
    <row r="401" spans="1:7" ht="12.75">
      <c r="A401" s="37"/>
      <c r="B401" s="38"/>
      <c r="C401" s="39"/>
      <c r="D401" s="39"/>
      <c r="E401" s="40"/>
      <c r="F401" s="41"/>
      <c r="G401" s="20"/>
    </row>
    <row r="402" spans="1:7" ht="12.75">
      <c r="A402" s="37"/>
      <c r="B402" s="38"/>
      <c r="C402" s="39"/>
      <c r="D402" s="39"/>
      <c r="E402" s="40"/>
      <c r="F402" s="41"/>
      <c r="G402" s="20"/>
    </row>
    <row r="403" spans="1:7" ht="12.75">
      <c r="A403" s="37"/>
      <c r="B403" s="38"/>
      <c r="C403" s="39"/>
      <c r="D403" s="39"/>
      <c r="E403" s="40"/>
      <c r="F403" s="41"/>
      <c r="G403" s="20"/>
    </row>
    <row r="404" spans="1:7" ht="12.75">
      <c r="A404" s="37"/>
      <c r="B404" s="38"/>
      <c r="C404" s="39"/>
      <c r="D404" s="39"/>
      <c r="E404" s="40"/>
      <c r="F404" s="41"/>
      <c r="G404" s="20"/>
    </row>
    <row r="405" spans="1:7" ht="12.75">
      <c r="A405" s="37"/>
      <c r="B405" s="38"/>
      <c r="C405" s="39"/>
      <c r="D405" s="39"/>
      <c r="E405" s="40"/>
      <c r="F405" s="41"/>
      <c r="G405" s="20"/>
    </row>
    <row r="406" spans="1:7" ht="12.75">
      <c r="A406" s="37"/>
      <c r="B406" s="38"/>
      <c r="C406" s="39"/>
      <c r="D406" s="39"/>
      <c r="E406" s="40"/>
      <c r="F406" s="41"/>
      <c r="G406" s="20"/>
    </row>
    <row r="407" spans="1:7" ht="12.75">
      <c r="A407" s="37"/>
      <c r="B407" s="38"/>
      <c r="C407" s="39"/>
      <c r="D407" s="39"/>
      <c r="E407" s="40"/>
      <c r="F407" s="41"/>
      <c r="G407" s="20"/>
    </row>
    <row r="408" spans="1:7" ht="12.75">
      <c r="A408" s="37"/>
      <c r="B408" s="38"/>
      <c r="C408" s="39"/>
      <c r="D408" s="39"/>
      <c r="E408" s="40"/>
      <c r="F408" s="41"/>
      <c r="G408" s="20"/>
    </row>
    <row r="409" spans="1:7" ht="12.75">
      <c r="A409" s="37"/>
      <c r="B409" s="38"/>
      <c r="C409" s="39"/>
      <c r="D409" s="39"/>
      <c r="E409" s="40"/>
      <c r="F409" s="41"/>
      <c r="G409" s="20"/>
    </row>
    <row r="410" spans="1:7" ht="12.75">
      <c r="A410" s="37"/>
      <c r="B410" s="38"/>
      <c r="C410" s="39"/>
      <c r="D410" s="39"/>
      <c r="E410" s="40"/>
      <c r="F410" s="41"/>
      <c r="G410" s="20"/>
    </row>
    <row r="411" spans="1:7" ht="12.75">
      <c r="A411" s="37"/>
      <c r="B411" s="38"/>
      <c r="C411" s="39"/>
      <c r="D411" s="39"/>
      <c r="E411" s="40"/>
      <c r="F411" s="41"/>
      <c r="G411" s="20"/>
    </row>
    <row r="412" spans="1:7" ht="12.75">
      <c r="A412" s="37"/>
      <c r="B412" s="38"/>
      <c r="C412" s="39"/>
      <c r="D412" s="39"/>
      <c r="E412" s="40"/>
      <c r="F412" s="41"/>
      <c r="G412" s="20"/>
    </row>
    <row r="413" spans="1:7" ht="12.75">
      <c r="A413" s="37"/>
      <c r="B413" s="38"/>
      <c r="C413" s="39"/>
      <c r="D413" s="39"/>
      <c r="E413" s="40"/>
      <c r="F413" s="41"/>
      <c r="G413" s="20"/>
    </row>
    <row r="414" spans="1:7" ht="12.75">
      <c r="A414" s="37"/>
      <c r="B414" s="38"/>
      <c r="C414" s="39"/>
      <c r="D414" s="39"/>
      <c r="E414" s="40"/>
      <c r="F414" s="41"/>
      <c r="G414" s="20"/>
    </row>
    <row r="415" spans="1:7" ht="12.75">
      <c r="A415" s="37"/>
      <c r="B415" s="38"/>
      <c r="C415" s="39"/>
      <c r="D415" s="39"/>
      <c r="E415" s="40"/>
      <c r="F415" s="41"/>
      <c r="G415" s="20"/>
    </row>
    <row r="416" spans="1:7" ht="12.75">
      <c r="A416" s="37"/>
      <c r="B416" s="38"/>
      <c r="C416" s="39"/>
      <c r="D416" s="39"/>
      <c r="E416" s="40"/>
      <c r="F416" s="41"/>
      <c r="G416" s="20"/>
    </row>
    <row r="417" spans="1:7" ht="12.75">
      <c r="A417" s="37"/>
      <c r="B417" s="38"/>
      <c r="C417" s="39"/>
      <c r="D417" s="39"/>
      <c r="E417" s="40"/>
      <c r="F417" s="41"/>
      <c r="G417" s="20"/>
    </row>
    <row r="418" spans="1:7" ht="12.75">
      <c r="A418" s="37"/>
      <c r="B418" s="38"/>
      <c r="C418" s="39"/>
      <c r="D418" s="39"/>
      <c r="E418" s="40"/>
      <c r="F418" s="41"/>
      <c r="G418" s="20"/>
    </row>
    <row r="419" spans="1:7" ht="12.75">
      <c r="A419" s="37"/>
      <c r="B419" s="38"/>
      <c r="C419" s="39"/>
      <c r="D419" s="39"/>
      <c r="E419" s="40"/>
      <c r="F419" s="41"/>
      <c r="G419" s="20"/>
    </row>
    <row r="420" spans="1:7" ht="12.75">
      <c r="A420" s="37"/>
      <c r="B420" s="38"/>
      <c r="C420" s="39"/>
      <c r="D420" s="39"/>
      <c r="E420" s="40"/>
      <c r="F420" s="41"/>
      <c r="G420" s="20"/>
    </row>
    <row r="421" spans="1:7" ht="12.75">
      <c r="A421" s="37"/>
      <c r="B421" s="38"/>
      <c r="C421" s="39"/>
      <c r="D421" s="39"/>
      <c r="E421" s="40"/>
      <c r="F421" s="41"/>
      <c r="G421" s="20"/>
    </row>
    <row r="422" spans="1:7" ht="12.75">
      <c r="A422" s="37"/>
      <c r="B422" s="38"/>
      <c r="C422" s="39"/>
      <c r="D422" s="39"/>
      <c r="E422" s="40"/>
      <c r="F422" s="41"/>
      <c r="G422" s="20"/>
    </row>
    <row r="423" spans="1:7" ht="12.75">
      <c r="A423" s="37"/>
      <c r="B423" s="38"/>
      <c r="C423" s="39"/>
      <c r="D423" s="39"/>
      <c r="E423" s="40"/>
      <c r="F423" s="41"/>
      <c r="G423" s="20"/>
    </row>
    <row r="424" spans="1:7" ht="12.75">
      <c r="A424" s="37"/>
      <c r="B424" s="38"/>
      <c r="C424" s="39"/>
      <c r="D424" s="39"/>
      <c r="E424" s="40"/>
      <c r="F424" s="41"/>
      <c r="G424" s="20"/>
    </row>
    <row r="425" spans="1:7" ht="12.75">
      <c r="A425" s="37"/>
      <c r="B425" s="38"/>
      <c r="C425" s="39"/>
      <c r="D425" s="39"/>
      <c r="E425" s="40"/>
      <c r="F425" s="41"/>
      <c r="G425" s="20"/>
    </row>
    <row r="426" spans="1:7" ht="12.75">
      <c r="A426" s="37"/>
      <c r="B426" s="38"/>
      <c r="C426" s="39"/>
      <c r="D426" s="39"/>
      <c r="E426" s="40"/>
      <c r="F426" s="41"/>
      <c r="G426" s="20"/>
    </row>
    <row r="427" spans="1:7" ht="12.75">
      <c r="A427" s="37"/>
      <c r="B427" s="38"/>
      <c r="C427" s="39"/>
      <c r="D427" s="39"/>
      <c r="E427" s="40"/>
      <c r="F427" s="41"/>
      <c r="G427" s="20"/>
    </row>
    <row r="428" spans="1:7" ht="12.75">
      <c r="A428" s="37"/>
      <c r="B428" s="38"/>
      <c r="C428" s="39"/>
      <c r="D428" s="39"/>
      <c r="E428" s="40"/>
      <c r="F428" s="41"/>
      <c r="G428" s="20"/>
    </row>
    <row r="429" spans="1:7" ht="12.75">
      <c r="A429" s="37"/>
      <c r="B429" s="38"/>
      <c r="C429" s="39"/>
      <c r="D429" s="39"/>
      <c r="E429" s="40"/>
      <c r="F429" s="41"/>
      <c r="G429" s="20"/>
    </row>
    <row r="430" spans="1:7" ht="12.75">
      <c r="A430" s="37"/>
      <c r="B430" s="38"/>
      <c r="C430" s="39"/>
      <c r="D430" s="39"/>
      <c r="E430" s="40"/>
      <c r="F430" s="41"/>
      <c r="G430" s="20"/>
    </row>
    <row r="431" spans="1:7" ht="12.75">
      <c r="A431" s="37"/>
      <c r="B431" s="38"/>
      <c r="C431" s="39"/>
      <c r="D431" s="39"/>
      <c r="E431" s="40"/>
      <c r="F431" s="41"/>
      <c r="G431" s="20"/>
    </row>
    <row r="432" spans="1:7" ht="12.75">
      <c r="A432" s="37"/>
      <c r="B432" s="38"/>
      <c r="C432" s="39"/>
      <c r="D432" s="39"/>
      <c r="E432" s="40"/>
      <c r="F432" s="41"/>
      <c r="G432" s="20"/>
    </row>
    <row r="433" spans="1:7" ht="12.75">
      <c r="A433" s="37"/>
      <c r="B433" s="38"/>
      <c r="C433" s="39"/>
      <c r="D433" s="39"/>
      <c r="E433" s="40"/>
      <c r="F433" s="41"/>
      <c r="G433" s="20"/>
    </row>
    <row r="434" spans="1:7" ht="12.75">
      <c r="A434" s="37"/>
      <c r="B434" s="38"/>
      <c r="C434" s="39"/>
      <c r="D434" s="39"/>
      <c r="E434" s="40"/>
      <c r="F434" s="41"/>
      <c r="G434" s="20"/>
    </row>
    <row r="435" spans="1:7" ht="12.75">
      <c r="A435" s="37"/>
      <c r="B435" s="38"/>
      <c r="C435" s="39"/>
      <c r="D435" s="39"/>
      <c r="E435" s="40"/>
      <c r="F435" s="41"/>
      <c r="G435" s="20"/>
    </row>
    <row r="436" spans="1:7" ht="12.75">
      <c r="A436" s="37"/>
      <c r="B436" s="38"/>
      <c r="C436" s="39"/>
      <c r="D436" s="39"/>
      <c r="E436" s="40"/>
      <c r="F436" s="41"/>
      <c r="G436" s="20"/>
    </row>
    <row r="437" spans="1:7" ht="12.75">
      <c r="A437" s="37"/>
      <c r="B437" s="38"/>
      <c r="C437" s="39"/>
      <c r="D437" s="39"/>
      <c r="E437" s="40"/>
      <c r="F437" s="41"/>
      <c r="G437" s="20"/>
    </row>
    <row r="438" spans="1:7" ht="12.75">
      <c r="A438" s="37"/>
      <c r="B438" s="38"/>
      <c r="C438" s="39"/>
      <c r="D438" s="39"/>
      <c r="E438" s="40"/>
      <c r="F438" s="41"/>
      <c r="G438" s="20"/>
    </row>
    <row r="439" spans="1:7" ht="12.75">
      <c r="A439" s="37"/>
      <c r="B439" s="38"/>
      <c r="C439" s="39"/>
      <c r="D439" s="39"/>
      <c r="E439" s="40"/>
      <c r="F439" s="41"/>
      <c r="G439" s="20"/>
    </row>
    <row r="440" spans="1:7" ht="12.75">
      <c r="A440" s="37"/>
      <c r="B440" s="38"/>
      <c r="C440" s="39"/>
      <c r="D440" s="39"/>
      <c r="E440" s="40"/>
      <c r="F440" s="41"/>
      <c r="G440" s="20"/>
    </row>
    <row r="441" spans="1:7" ht="12.75">
      <c r="A441" s="37"/>
      <c r="B441" s="38"/>
      <c r="C441" s="39"/>
      <c r="D441" s="39"/>
      <c r="E441" s="40"/>
      <c r="F441" s="41"/>
      <c r="G441" s="20"/>
    </row>
    <row r="442" spans="1:7" ht="12.75">
      <c r="A442" s="37"/>
      <c r="B442" s="38"/>
      <c r="C442" s="39"/>
      <c r="D442" s="39"/>
      <c r="E442" s="40"/>
      <c r="F442" s="41"/>
      <c r="G442" s="20"/>
    </row>
    <row r="443" spans="1:7" ht="12.75">
      <c r="A443" s="37"/>
      <c r="B443" s="38"/>
      <c r="C443" s="39"/>
      <c r="D443" s="39"/>
      <c r="E443" s="40"/>
      <c r="F443" s="41"/>
      <c r="G443" s="20"/>
    </row>
    <row r="444" spans="1:7" ht="12.75">
      <c r="A444" s="37"/>
      <c r="B444" s="38"/>
      <c r="C444" s="39"/>
      <c r="D444" s="39"/>
      <c r="E444" s="40"/>
      <c r="F444" s="41"/>
      <c r="G444" s="20"/>
    </row>
    <row r="445" spans="1:7" ht="12.75">
      <c r="A445" s="37"/>
      <c r="B445" s="38"/>
      <c r="C445" s="39"/>
      <c r="D445" s="39"/>
      <c r="E445" s="40"/>
      <c r="F445" s="41"/>
      <c r="G445" s="20"/>
    </row>
    <row r="446" spans="1:7" ht="12.75">
      <c r="A446" s="37"/>
      <c r="B446" s="38"/>
      <c r="C446" s="39"/>
      <c r="D446" s="39"/>
      <c r="E446" s="40"/>
      <c r="F446" s="41"/>
      <c r="G446" s="20"/>
    </row>
    <row r="447" spans="1:7" ht="12.75">
      <c r="A447" s="37"/>
      <c r="B447" s="38"/>
      <c r="C447" s="39"/>
      <c r="D447" s="39"/>
      <c r="E447" s="40"/>
      <c r="F447" s="41"/>
      <c r="G447" s="20"/>
    </row>
    <row r="448" spans="1:7" ht="12.75">
      <c r="A448" s="37"/>
      <c r="B448" s="38"/>
      <c r="C448" s="39"/>
      <c r="D448" s="39"/>
      <c r="E448" s="40"/>
      <c r="F448" s="41"/>
      <c r="G448" s="20"/>
    </row>
    <row r="449" spans="1:7" ht="12.75">
      <c r="A449" s="37"/>
      <c r="B449" s="38"/>
      <c r="C449" s="39"/>
      <c r="D449" s="39"/>
      <c r="E449" s="40"/>
      <c r="F449" s="41"/>
      <c r="G449" s="20"/>
    </row>
    <row r="450" spans="1:7" ht="12.75">
      <c r="A450" s="37"/>
      <c r="B450" s="38"/>
      <c r="C450" s="39"/>
      <c r="D450" s="39"/>
      <c r="E450" s="40"/>
      <c r="F450" s="41"/>
      <c r="G450" s="20"/>
    </row>
    <row r="451" spans="1:7" ht="12.75">
      <c r="A451" s="37"/>
      <c r="B451" s="38"/>
      <c r="C451" s="39"/>
      <c r="D451" s="39"/>
      <c r="E451" s="40"/>
      <c r="F451" s="41"/>
      <c r="G451" s="20"/>
    </row>
    <row r="452" spans="1:7" ht="12.75">
      <c r="A452" s="37"/>
      <c r="B452" s="38"/>
      <c r="C452" s="39"/>
      <c r="D452" s="39"/>
      <c r="E452" s="40"/>
      <c r="F452" s="41"/>
      <c r="G452" s="20"/>
    </row>
    <row r="453" spans="1:7" ht="12.75">
      <c r="A453" s="37"/>
      <c r="B453" s="38"/>
      <c r="C453" s="39"/>
      <c r="D453" s="39"/>
      <c r="E453" s="40"/>
      <c r="F453" s="41"/>
      <c r="G453" s="20"/>
    </row>
    <row r="454" spans="1:7" ht="12.75">
      <c r="A454" s="37"/>
      <c r="B454" s="38"/>
      <c r="C454" s="39"/>
      <c r="D454" s="39"/>
      <c r="E454" s="40"/>
      <c r="F454" s="41"/>
      <c r="G454" s="20"/>
    </row>
    <row r="455" spans="1:7" ht="12.75">
      <c r="A455" s="37"/>
      <c r="B455" s="38"/>
      <c r="C455" s="39"/>
      <c r="D455" s="39"/>
      <c r="E455" s="40"/>
      <c r="F455" s="41"/>
      <c r="G455" s="20"/>
    </row>
    <row r="456" spans="1:7" ht="12.75">
      <c r="A456" s="37"/>
      <c r="B456" s="38"/>
      <c r="C456" s="39"/>
      <c r="D456" s="39"/>
      <c r="E456" s="40"/>
      <c r="F456" s="41"/>
      <c r="G456" s="20"/>
    </row>
    <row r="457" spans="1:7" ht="12.75">
      <c r="A457" s="37"/>
      <c r="B457" s="38"/>
      <c r="C457" s="39"/>
      <c r="D457" s="39"/>
      <c r="E457" s="40"/>
      <c r="F457" s="41"/>
      <c r="G457" s="20"/>
    </row>
    <row r="458" spans="1:7" ht="12.75">
      <c r="A458" s="37"/>
      <c r="B458" s="38"/>
      <c r="C458" s="39"/>
      <c r="D458" s="39"/>
      <c r="E458" s="40"/>
      <c r="F458" s="41"/>
      <c r="G458" s="20"/>
    </row>
    <row r="459" spans="1:7" ht="12.75">
      <c r="A459" s="37"/>
      <c r="B459" s="38"/>
      <c r="C459" s="39"/>
      <c r="D459" s="39"/>
      <c r="E459" s="40"/>
      <c r="F459" s="41"/>
      <c r="G459" s="20"/>
    </row>
    <row r="460" spans="1:7" ht="12.75">
      <c r="A460" s="37"/>
      <c r="B460" s="38"/>
      <c r="C460" s="39"/>
      <c r="D460" s="39"/>
      <c r="E460" s="40"/>
      <c r="F460" s="41"/>
      <c r="G460" s="20"/>
    </row>
    <row r="461" spans="1:7" ht="12.75">
      <c r="A461" s="37"/>
      <c r="B461" s="38"/>
      <c r="C461" s="39"/>
      <c r="D461" s="39"/>
      <c r="E461" s="40"/>
      <c r="F461" s="41"/>
      <c r="G461" s="20"/>
    </row>
    <row r="462" spans="1:7" ht="12.75">
      <c r="A462" s="37"/>
      <c r="B462" s="38"/>
      <c r="C462" s="39"/>
      <c r="D462" s="39"/>
      <c r="E462" s="40"/>
      <c r="F462" s="41"/>
      <c r="G462" s="20"/>
    </row>
    <row r="463" spans="1:7" ht="12.75">
      <c r="A463" s="37"/>
      <c r="B463" s="38"/>
      <c r="C463" s="39"/>
      <c r="D463" s="39"/>
      <c r="E463" s="40"/>
      <c r="F463" s="41"/>
      <c r="G463" s="20"/>
    </row>
    <row r="464" spans="1:7" ht="12.75">
      <c r="A464" s="37"/>
      <c r="B464" s="38"/>
      <c r="C464" s="39"/>
      <c r="D464" s="39"/>
      <c r="E464" s="40"/>
      <c r="F464" s="41"/>
      <c r="G464" s="20"/>
    </row>
    <row r="465" spans="1:7" ht="12.75">
      <c r="A465" s="37"/>
      <c r="B465" s="38"/>
      <c r="C465" s="39"/>
      <c r="D465" s="39"/>
      <c r="E465" s="40"/>
      <c r="F465" s="41"/>
      <c r="G465" s="20"/>
    </row>
    <row r="466" spans="1:7" ht="12.75">
      <c r="A466" s="37"/>
      <c r="B466" s="38"/>
      <c r="C466" s="39"/>
      <c r="D466" s="39"/>
      <c r="E466" s="40"/>
      <c r="F466" s="41"/>
      <c r="G466" s="20"/>
    </row>
    <row r="467" spans="1:7" ht="12.75">
      <c r="A467" s="37"/>
      <c r="B467" s="38"/>
      <c r="C467" s="39"/>
      <c r="D467" s="39"/>
      <c r="E467" s="40"/>
      <c r="F467" s="41"/>
      <c r="G467" s="20"/>
    </row>
    <row r="468" spans="1:7" ht="12.75">
      <c r="A468" s="37"/>
      <c r="B468" s="38"/>
      <c r="C468" s="39"/>
      <c r="D468" s="39"/>
      <c r="E468" s="40"/>
      <c r="F468" s="41"/>
      <c r="G468" s="20"/>
    </row>
    <row r="469" spans="1:7" ht="12.75">
      <c r="A469" s="37"/>
      <c r="B469" s="38"/>
      <c r="C469" s="39"/>
      <c r="D469" s="39"/>
      <c r="E469" s="40"/>
      <c r="F469" s="41"/>
      <c r="G469" s="20"/>
    </row>
    <row r="470" spans="1:7" ht="12.75">
      <c r="A470" s="37"/>
      <c r="B470" s="38"/>
      <c r="C470" s="39"/>
      <c r="D470" s="39"/>
      <c r="E470" s="40"/>
      <c r="F470" s="41"/>
      <c r="G470" s="20"/>
    </row>
    <row r="471" spans="1:7" ht="12.75">
      <c r="A471" s="37"/>
      <c r="B471" s="38"/>
      <c r="C471" s="39"/>
      <c r="D471" s="39"/>
      <c r="E471" s="40"/>
      <c r="F471" s="41"/>
      <c r="G471" s="20"/>
    </row>
    <row r="472" spans="1:7" ht="12.75">
      <c r="A472" s="37"/>
      <c r="B472" s="38"/>
      <c r="C472" s="39"/>
      <c r="D472" s="39"/>
      <c r="E472" s="40"/>
      <c r="F472" s="41"/>
      <c r="G472" s="20"/>
    </row>
    <row r="473" spans="1:7" ht="12.75">
      <c r="A473" s="37"/>
      <c r="B473" s="38"/>
      <c r="C473" s="39"/>
      <c r="D473" s="39"/>
      <c r="E473" s="40"/>
      <c r="F473" s="41"/>
      <c r="G473" s="20"/>
    </row>
    <row r="474" spans="1:7" ht="12.75">
      <c r="A474" s="37"/>
      <c r="B474" s="38"/>
      <c r="C474" s="39"/>
      <c r="D474" s="39"/>
      <c r="E474" s="40"/>
      <c r="F474" s="41"/>
      <c r="G474" s="20"/>
    </row>
    <row r="475" spans="1:7" ht="12.75">
      <c r="A475" s="37"/>
      <c r="B475" s="38"/>
      <c r="C475" s="39"/>
      <c r="D475" s="39"/>
      <c r="E475" s="40"/>
      <c r="F475" s="41"/>
      <c r="G475" s="20"/>
    </row>
    <row r="476" spans="1:7" ht="12.75">
      <c r="A476" s="37"/>
      <c r="B476" s="38"/>
      <c r="C476" s="39"/>
      <c r="D476" s="39"/>
      <c r="E476" s="40"/>
      <c r="F476" s="41"/>
      <c r="G476" s="20"/>
    </row>
    <row r="477" spans="1:7" ht="12.75">
      <c r="A477" s="37"/>
      <c r="B477" s="38"/>
      <c r="C477" s="39"/>
      <c r="D477" s="39"/>
      <c r="E477" s="40"/>
      <c r="F477" s="41"/>
      <c r="G477" s="20"/>
    </row>
    <row r="478" spans="1:7" ht="12.75">
      <c r="A478" s="37"/>
      <c r="B478" s="38"/>
      <c r="C478" s="39"/>
      <c r="D478" s="39"/>
      <c r="E478" s="40"/>
      <c r="F478" s="41"/>
      <c r="G478" s="20"/>
    </row>
    <row r="479" spans="1:7" ht="12.75">
      <c r="A479" s="37"/>
      <c r="B479" s="38"/>
      <c r="C479" s="39"/>
      <c r="D479" s="39"/>
      <c r="E479" s="40"/>
      <c r="F479" s="41"/>
      <c r="G479" s="20"/>
    </row>
    <row r="480" spans="1:7" ht="12.75">
      <c r="A480" s="37"/>
      <c r="B480" s="38"/>
      <c r="C480" s="39"/>
      <c r="D480" s="39"/>
      <c r="E480" s="40"/>
      <c r="F480" s="41"/>
      <c r="G480" s="20"/>
    </row>
    <row r="481" spans="1:7" ht="12.75">
      <c r="A481" s="37"/>
      <c r="B481" s="38"/>
      <c r="C481" s="39"/>
      <c r="D481" s="39"/>
      <c r="E481" s="40"/>
      <c r="F481" s="41"/>
      <c r="G481" s="20"/>
    </row>
    <row r="482" spans="1:7" ht="12.75">
      <c r="A482" s="37"/>
      <c r="B482" s="38"/>
      <c r="C482" s="39"/>
      <c r="D482" s="39"/>
      <c r="E482" s="40"/>
      <c r="F482" s="41"/>
      <c r="G482" s="20"/>
    </row>
    <row r="483" spans="1:7" ht="12.75">
      <c r="A483" s="37"/>
      <c r="B483" s="38"/>
      <c r="C483" s="39"/>
      <c r="D483" s="39"/>
      <c r="E483" s="40"/>
      <c r="F483" s="41"/>
      <c r="G483" s="20"/>
    </row>
    <row r="484" spans="1:7" ht="12.75">
      <c r="A484" s="37"/>
      <c r="B484" s="38"/>
      <c r="C484" s="39"/>
      <c r="D484" s="39"/>
      <c r="E484" s="40"/>
      <c r="F484" s="41"/>
      <c r="G484" s="20"/>
    </row>
    <row r="485" spans="1:7" ht="12.75">
      <c r="A485" s="37"/>
      <c r="B485" s="38"/>
      <c r="C485" s="39"/>
      <c r="D485" s="39"/>
      <c r="E485" s="40"/>
      <c r="F485" s="41"/>
      <c r="G485" s="20"/>
    </row>
    <row r="486" spans="1:7" ht="12.75">
      <c r="A486" s="37"/>
      <c r="B486" s="38"/>
      <c r="C486" s="39"/>
      <c r="D486" s="39"/>
      <c r="E486" s="40"/>
      <c r="F486" s="41"/>
      <c r="G486" s="20"/>
    </row>
    <row r="487" spans="1:7" ht="12.75">
      <c r="A487" s="37"/>
      <c r="B487" s="38"/>
      <c r="C487" s="39"/>
      <c r="D487" s="39"/>
      <c r="E487" s="40"/>
      <c r="F487" s="41"/>
      <c r="G487" s="20"/>
    </row>
    <row r="488" spans="1:7" ht="12.75">
      <c r="A488" s="37"/>
      <c r="B488" s="38"/>
      <c r="C488" s="39"/>
      <c r="D488" s="39"/>
      <c r="E488" s="40"/>
      <c r="F488" s="41"/>
      <c r="G488" s="20"/>
    </row>
    <row r="489" spans="1:7" ht="12.75">
      <c r="A489" s="37"/>
      <c r="B489" s="38"/>
      <c r="C489" s="39"/>
      <c r="D489" s="39"/>
      <c r="E489" s="40"/>
      <c r="F489" s="41"/>
      <c r="G489" s="20"/>
    </row>
    <row r="490" spans="1:7" ht="12.75">
      <c r="A490" s="37"/>
      <c r="B490" s="38"/>
      <c r="C490" s="39"/>
      <c r="D490" s="39"/>
      <c r="E490" s="40"/>
      <c r="F490" s="41"/>
      <c r="G490" s="20"/>
    </row>
    <row r="491" spans="1:7" ht="12.75">
      <c r="A491" s="37"/>
      <c r="B491" s="38"/>
      <c r="C491" s="39"/>
      <c r="D491" s="39"/>
      <c r="E491" s="40"/>
      <c r="F491" s="41"/>
      <c r="G491" s="20"/>
    </row>
    <row r="492" spans="1:7" ht="12.75">
      <c r="A492" s="37"/>
      <c r="B492" s="38"/>
      <c r="C492" s="39"/>
      <c r="D492" s="39"/>
      <c r="E492" s="40"/>
      <c r="F492" s="41"/>
      <c r="G492" s="20"/>
    </row>
    <row r="493" spans="1:7" ht="12.75">
      <c r="A493" s="37"/>
      <c r="B493" s="38"/>
      <c r="C493" s="39"/>
      <c r="D493" s="39"/>
      <c r="E493" s="40"/>
      <c r="F493" s="41"/>
      <c r="G493" s="20"/>
    </row>
    <row r="494" spans="1:7" ht="12.75">
      <c r="A494" s="37"/>
      <c r="B494" s="38"/>
      <c r="C494" s="39"/>
      <c r="D494" s="39"/>
      <c r="E494" s="40"/>
      <c r="F494" s="41"/>
      <c r="G494" s="20"/>
    </row>
    <row r="495" spans="1:7" ht="12.75">
      <c r="A495" s="37"/>
      <c r="B495" s="38"/>
      <c r="C495" s="39"/>
      <c r="D495" s="39"/>
      <c r="E495" s="40"/>
      <c r="F495" s="41"/>
      <c r="G495" s="20"/>
    </row>
    <row r="496" spans="1:7" ht="12.75">
      <c r="A496" s="37"/>
      <c r="B496" s="38"/>
      <c r="C496" s="39"/>
      <c r="D496" s="39"/>
      <c r="E496" s="40"/>
      <c r="F496" s="41"/>
      <c r="G496" s="20"/>
    </row>
    <row r="497" spans="1:7" ht="12.75">
      <c r="A497" s="37"/>
      <c r="B497" s="38"/>
      <c r="C497" s="39"/>
      <c r="D497" s="39"/>
      <c r="E497" s="40"/>
      <c r="F497" s="41"/>
      <c r="G497" s="20"/>
    </row>
    <row r="498" spans="1:7" ht="12.75">
      <c r="A498" s="37"/>
      <c r="B498" s="38"/>
      <c r="C498" s="39"/>
      <c r="D498" s="39"/>
      <c r="E498" s="40"/>
      <c r="F498" s="41"/>
      <c r="G498" s="20"/>
    </row>
    <row r="499" spans="1:7" ht="12.75">
      <c r="A499" s="37"/>
      <c r="B499" s="38"/>
      <c r="C499" s="39"/>
      <c r="D499" s="39"/>
      <c r="E499" s="40"/>
      <c r="F499" s="41"/>
      <c r="G499" s="20"/>
    </row>
    <row r="500" spans="1:7" ht="12.75">
      <c r="A500" s="37"/>
      <c r="B500" s="38"/>
      <c r="C500" s="39"/>
      <c r="D500" s="39"/>
      <c r="E500" s="40"/>
      <c r="F500" s="41"/>
      <c r="G500" s="20"/>
    </row>
    <row r="501" spans="1:7" ht="12.75">
      <c r="A501" s="37"/>
      <c r="B501" s="38"/>
      <c r="C501" s="39"/>
      <c r="D501" s="39"/>
      <c r="E501" s="40"/>
      <c r="F501" s="41"/>
      <c r="G501" s="20"/>
    </row>
    <row r="502" spans="1:7" ht="12.75">
      <c r="A502" s="37"/>
      <c r="B502" s="38"/>
      <c r="C502" s="39"/>
      <c r="D502" s="39"/>
      <c r="E502" s="40"/>
      <c r="F502" s="41"/>
      <c r="G502" s="20"/>
    </row>
    <row r="503" spans="1:7" ht="12.75">
      <c r="A503" s="37"/>
      <c r="B503" s="38"/>
      <c r="C503" s="39"/>
      <c r="D503" s="39"/>
      <c r="E503" s="40"/>
      <c r="F503" s="41"/>
      <c r="G503" s="20"/>
    </row>
    <row r="504" spans="1:7" ht="12.75">
      <c r="A504" s="37"/>
      <c r="B504" s="38"/>
      <c r="C504" s="39"/>
      <c r="D504" s="39"/>
      <c r="E504" s="40"/>
      <c r="F504" s="41"/>
      <c r="G504" s="20"/>
    </row>
    <row r="505" spans="1:7" ht="12.75">
      <c r="A505" s="37"/>
      <c r="B505" s="38"/>
      <c r="C505" s="39"/>
      <c r="D505" s="39"/>
      <c r="E505" s="40"/>
      <c r="F505" s="41"/>
      <c r="G505" s="20"/>
    </row>
    <row r="506" spans="1:7" ht="12.75">
      <c r="A506" s="37"/>
      <c r="B506" s="38"/>
      <c r="C506" s="39"/>
      <c r="D506" s="39"/>
      <c r="E506" s="40"/>
      <c r="F506" s="41"/>
      <c r="G506" s="20"/>
    </row>
    <row r="507" spans="1:7" ht="12.75">
      <c r="A507" s="37"/>
      <c r="B507" s="38"/>
      <c r="C507" s="39"/>
      <c r="D507" s="39"/>
      <c r="E507" s="40"/>
      <c r="F507" s="41"/>
      <c r="G507" s="20"/>
    </row>
    <row r="508" spans="1:7" ht="12.75">
      <c r="A508" s="37"/>
      <c r="B508" s="38"/>
      <c r="C508" s="39"/>
      <c r="D508" s="39"/>
      <c r="E508" s="40"/>
      <c r="F508" s="41"/>
      <c r="G508" s="20"/>
    </row>
    <row r="509" spans="1:7" ht="12.75">
      <c r="A509" s="37"/>
      <c r="B509" s="38"/>
      <c r="C509" s="39"/>
      <c r="D509" s="39"/>
      <c r="E509" s="40"/>
      <c r="F509" s="41"/>
      <c r="G509" s="20"/>
    </row>
    <row r="510" spans="1:7" ht="12.75">
      <c r="A510" s="37"/>
      <c r="B510" s="38"/>
      <c r="C510" s="39"/>
      <c r="D510" s="39"/>
      <c r="E510" s="40"/>
      <c r="F510" s="41"/>
      <c r="G510" s="20"/>
    </row>
    <row r="511" spans="1:7" ht="12.75">
      <c r="A511" s="37"/>
      <c r="B511" s="38"/>
      <c r="C511" s="39"/>
      <c r="D511" s="39"/>
      <c r="E511" s="40"/>
      <c r="F511" s="41"/>
      <c r="G511" s="20"/>
    </row>
    <row r="512" spans="1:7" ht="12.75">
      <c r="A512" s="37"/>
      <c r="B512" s="38"/>
      <c r="C512" s="39"/>
      <c r="D512" s="39"/>
      <c r="E512" s="40"/>
      <c r="F512" s="41"/>
      <c r="G512" s="20"/>
    </row>
    <row r="513" spans="1:7" ht="12.75">
      <c r="A513" s="37"/>
      <c r="B513" s="38"/>
      <c r="C513" s="39"/>
      <c r="D513" s="39"/>
      <c r="E513" s="40"/>
      <c r="F513" s="41"/>
      <c r="G513" s="20"/>
    </row>
    <row r="514" spans="1:7" ht="12.75">
      <c r="A514" s="37"/>
      <c r="B514" s="38"/>
      <c r="C514" s="39"/>
      <c r="D514" s="39"/>
      <c r="E514" s="40"/>
      <c r="F514" s="41"/>
      <c r="G514" s="20"/>
    </row>
    <row r="515" spans="1:7" ht="12.75">
      <c r="A515" s="37"/>
      <c r="B515" s="38"/>
      <c r="C515" s="39"/>
      <c r="D515" s="39"/>
      <c r="E515" s="40"/>
      <c r="F515" s="41"/>
      <c r="G515" s="20"/>
    </row>
    <row r="516" spans="1:7" ht="12.75">
      <c r="A516" s="37"/>
      <c r="B516" s="38"/>
      <c r="C516" s="39"/>
      <c r="D516" s="39"/>
      <c r="E516" s="40"/>
      <c r="F516" s="41"/>
      <c r="G516" s="20"/>
    </row>
    <row r="517" spans="1:7" ht="12.75">
      <c r="A517" s="37"/>
      <c r="B517" s="38"/>
      <c r="C517" s="39"/>
      <c r="D517" s="39"/>
      <c r="E517" s="40"/>
      <c r="F517" s="41"/>
      <c r="G517" s="20"/>
    </row>
    <row r="518" spans="1:7" ht="12.75">
      <c r="A518" s="37"/>
      <c r="B518" s="38"/>
      <c r="C518" s="39"/>
      <c r="D518" s="39"/>
      <c r="E518" s="40"/>
      <c r="F518" s="41"/>
      <c r="G518" s="20"/>
    </row>
    <row r="519" spans="1:7" ht="12.75">
      <c r="A519" s="37"/>
      <c r="B519" s="38"/>
      <c r="C519" s="39"/>
      <c r="D519" s="39"/>
      <c r="E519" s="40"/>
      <c r="F519" s="41"/>
      <c r="G519" s="20"/>
    </row>
    <row r="520" spans="1:7" ht="12.75">
      <c r="A520" s="37"/>
      <c r="B520" s="38"/>
      <c r="C520" s="39"/>
      <c r="D520" s="39"/>
      <c r="E520" s="40"/>
      <c r="F520" s="41"/>
      <c r="G520" s="20"/>
    </row>
    <row r="521" spans="1:7" ht="12.75">
      <c r="A521" s="37"/>
      <c r="B521" s="38"/>
      <c r="C521" s="39"/>
      <c r="D521" s="39"/>
      <c r="E521" s="40"/>
      <c r="F521" s="41"/>
      <c r="G521" s="20"/>
    </row>
    <row r="522" spans="1:7" ht="12.75">
      <c r="A522" s="37"/>
      <c r="B522" s="38"/>
      <c r="C522" s="39"/>
      <c r="D522" s="39"/>
      <c r="E522" s="40"/>
      <c r="F522" s="41"/>
      <c r="G522" s="20"/>
    </row>
    <row r="523" spans="1:7" ht="12.75">
      <c r="A523" s="37"/>
      <c r="B523" s="38"/>
      <c r="C523" s="39"/>
      <c r="D523" s="39"/>
      <c r="E523" s="40"/>
      <c r="F523" s="41"/>
      <c r="G523" s="20"/>
    </row>
    <row r="524" spans="1:7" ht="12.75">
      <c r="A524" s="37"/>
      <c r="B524" s="38"/>
      <c r="C524" s="39"/>
      <c r="D524" s="39"/>
      <c r="E524" s="40"/>
      <c r="F524" s="41"/>
      <c r="G524" s="20"/>
    </row>
    <row r="525" spans="1:7" ht="12.75">
      <c r="A525" s="37"/>
      <c r="B525" s="38"/>
      <c r="C525" s="39"/>
      <c r="D525" s="39"/>
      <c r="E525" s="40"/>
      <c r="F525" s="41"/>
      <c r="G525" s="20"/>
    </row>
    <row r="526" spans="1:7" ht="12.75">
      <c r="A526" s="37"/>
      <c r="B526" s="38"/>
      <c r="C526" s="39"/>
      <c r="D526" s="39"/>
      <c r="E526" s="40"/>
      <c r="F526" s="41"/>
      <c r="G526" s="20"/>
    </row>
    <row r="527" spans="1:7" ht="12.75">
      <c r="A527" s="37"/>
      <c r="B527" s="38"/>
      <c r="C527" s="39"/>
      <c r="D527" s="39"/>
      <c r="E527" s="40"/>
      <c r="F527" s="41"/>
      <c r="G527" s="20"/>
    </row>
    <row r="528" spans="1:7" ht="12.75">
      <c r="A528" s="37"/>
      <c r="B528" s="38"/>
      <c r="C528" s="39"/>
      <c r="D528" s="39"/>
      <c r="E528" s="40"/>
      <c r="F528" s="41"/>
      <c r="G528" s="20"/>
    </row>
    <row r="529" spans="1:7" ht="12.75">
      <c r="A529" s="37"/>
      <c r="B529" s="38"/>
      <c r="C529" s="39"/>
      <c r="D529" s="39"/>
      <c r="E529" s="40"/>
      <c r="F529" s="41"/>
      <c r="G529" s="20"/>
    </row>
    <row r="530" spans="1:7" ht="12.75">
      <c r="A530" s="37"/>
      <c r="B530" s="38"/>
      <c r="C530" s="39"/>
      <c r="D530" s="39"/>
      <c r="E530" s="40"/>
      <c r="F530" s="41"/>
      <c r="G530" s="20"/>
    </row>
    <row r="531" spans="1:7" ht="12.75">
      <c r="A531" s="37"/>
      <c r="B531" s="38"/>
      <c r="C531" s="39"/>
      <c r="D531" s="39"/>
      <c r="E531" s="40"/>
      <c r="F531" s="41"/>
      <c r="G531" s="20"/>
    </row>
    <row r="532" spans="1:7" ht="12.75">
      <c r="A532" s="37"/>
      <c r="B532" s="38"/>
      <c r="C532" s="39"/>
      <c r="D532" s="39"/>
      <c r="E532" s="40"/>
      <c r="F532" s="41"/>
      <c r="G532" s="20"/>
    </row>
    <row r="533" spans="1:7" ht="12.75">
      <c r="A533" s="37"/>
      <c r="B533" s="38"/>
      <c r="C533" s="39"/>
      <c r="D533" s="39"/>
      <c r="E533" s="40"/>
      <c r="F533" s="41"/>
      <c r="G533" s="20"/>
    </row>
    <row r="534" spans="1:7" ht="12.75">
      <c r="A534" s="37"/>
      <c r="B534" s="38"/>
      <c r="C534" s="39"/>
      <c r="D534" s="39"/>
      <c r="E534" s="40"/>
      <c r="F534" s="41"/>
      <c r="G534" s="20"/>
    </row>
    <row r="535" spans="1:7" ht="12.75">
      <c r="A535" s="37"/>
      <c r="B535" s="38"/>
      <c r="C535" s="39"/>
      <c r="D535" s="39"/>
      <c r="E535" s="40"/>
      <c r="F535" s="41"/>
      <c r="G535" s="20"/>
    </row>
    <row r="536" spans="1:7" ht="12.75">
      <c r="A536" s="37"/>
      <c r="B536" s="38"/>
      <c r="C536" s="39"/>
      <c r="D536" s="39"/>
      <c r="E536" s="40"/>
      <c r="F536" s="41"/>
      <c r="G536" s="20"/>
    </row>
    <row r="537" spans="1:7" ht="12.75">
      <c r="A537" s="37"/>
      <c r="B537" s="38"/>
      <c r="C537" s="39"/>
      <c r="D537" s="39"/>
      <c r="E537" s="40"/>
      <c r="F537" s="41"/>
      <c r="G537" s="20"/>
    </row>
    <row r="538" spans="1:7" ht="12.75">
      <c r="A538" s="37"/>
      <c r="B538" s="38"/>
      <c r="C538" s="39"/>
      <c r="D538" s="39"/>
      <c r="E538" s="40"/>
      <c r="F538" s="41"/>
      <c r="G538" s="20"/>
    </row>
    <row r="539" spans="1:7" ht="12.75">
      <c r="A539" s="37"/>
      <c r="B539" s="38"/>
      <c r="C539" s="39"/>
      <c r="D539" s="39"/>
      <c r="E539" s="40"/>
      <c r="F539" s="41"/>
      <c r="G539" s="20"/>
    </row>
    <row r="540" spans="1:7" ht="12.75">
      <c r="A540" s="37"/>
      <c r="B540" s="38"/>
      <c r="C540" s="39"/>
      <c r="D540" s="39"/>
      <c r="E540" s="40"/>
      <c r="F540" s="41"/>
      <c r="G540" s="20"/>
    </row>
    <row r="541" spans="1:7" ht="12.75">
      <c r="A541" s="37"/>
      <c r="B541" s="38"/>
      <c r="C541" s="39"/>
      <c r="D541" s="39"/>
      <c r="E541" s="40"/>
      <c r="F541" s="41"/>
      <c r="G541" s="20"/>
    </row>
    <row r="542" spans="1:7" ht="12.75">
      <c r="A542" s="37"/>
      <c r="B542" s="38"/>
      <c r="C542" s="39"/>
      <c r="D542" s="39"/>
      <c r="E542" s="40"/>
      <c r="F542" s="41"/>
      <c r="G542" s="20"/>
    </row>
    <row r="543" spans="1:7" ht="12.75">
      <c r="A543" s="37"/>
      <c r="B543" s="38"/>
      <c r="C543" s="39"/>
      <c r="D543" s="39"/>
      <c r="E543" s="40"/>
      <c r="F543" s="41"/>
      <c r="G543" s="20"/>
    </row>
    <row r="544" spans="1:7" ht="12.75">
      <c r="A544" s="37"/>
      <c r="B544" s="38"/>
      <c r="C544" s="39"/>
      <c r="D544" s="39"/>
      <c r="E544" s="40"/>
      <c r="F544" s="41"/>
      <c r="G544" s="20"/>
    </row>
    <row r="545" spans="1:7" ht="12.75">
      <c r="A545" s="37"/>
      <c r="B545" s="38"/>
      <c r="C545" s="39"/>
      <c r="D545" s="39"/>
      <c r="E545" s="40"/>
      <c r="F545" s="41"/>
      <c r="G545" s="20"/>
    </row>
    <row r="546" spans="1:7" ht="12.75">
      <c r="A546" s="37"/>
      <c r="B546" s="38"/>
      <c r="C546" s="39"/>
      <c r="D546" s="39"/>
      <c r="E546" s="40"/>
      <c r="F546" s="41"/>
      <c r="G546" s="20"/>
    </row>
    <row r="547" spans="1:7" ht="12.75">
      <c r="A547" s="37"/>
      <c r="B547" s="38"/>
      <c r="C547" s="39"/>
      <c r="D547" s="39"/>
      <c r="E547" s="40"/>
      <c r="F547" s="41"/>
      <c r="G547" s="20"/>
    </row>
    <row r="548" spans="1:7" ht="12.75">
      <c r="A548" s="37"/>
      <c r="B548" s="38"/>
      <c r="C548" s="39"/>
      <c r="D548" s="39"/>
      <c r="E548" s="40"/>
      <c r="F548" s="41"/>
      <c r="G548" s="20"/>
    </row>
    <row r="549" spans="1:7" ht="12.75">
      <c r="A549" s="37"/>
      <c r="B549" s="38"/>
      <c r="C549" s="39"/>
      <c r="D549" s="39"/>
      <c r="E549" s="40"/>
      <c r="F549" s="41"/>
      <c r="G549" s="20"/>
    </row>
    <row r="550" spans="1:7" ht="12.75">
      <c r="A550" s="37"/>
      <c r="B550" s="38"/>
      <c r="C550" s="39"/>
      <c r="D550" s="39"/>
      <c r="E550" s="40"/>
      <c r="F550" s="41"/>
      <c r="G550" s="20"/>
    </row>
    <row r="551" spans="1:7" ht="12.75">
      <c r="A551" s="37"/>
      <c r="B551" s="38"/>
      <c r="C551" s="39"/>
      <c r="D551" s="39"/>
      <c r="E551" s="40"/>
      <c r="F551" s="41"/>
      <c r="G551" s="20"/>
    </row>
    <row r="552" spans="1:7" ht="12.75">
      <c r="A552" s="37"/>
      <c r="B552" s="38"/>
      <c r="C552" s="39"/>
      <c r="D552" s="39"/>
      <c r="E552" s="40"/>
      <c r="F552" s="41"/>
      <c r="G552" s="20"/>
    </row>
    <row r="553" spans="1:7" ht="12.75">
      <c r="A553" s="37"/>
      <c r="B553" s="38"/>
      <c r="C553" s="39"/>
      <c r="D553" s="39"/>
      <c r="E553" s="40"/>
      <c r="F553" s="41"/>
      <c r="G553" s="20"/>
    </row>
    <row r="554" spans="1:7" ht="12.75">
      <c r="A554" s="37"/>
      <c r="B554" s="38"/>
      <c r="C554" s="39"/>
      <c r="D554" s="39"/>
      <c r="E554" s="40"/>
      <c r="F554" s="41"/>
      <c r="G554" s="20"/>
    </row>
    <row r="555" spans="1:7" ht="12.75">
      <c r="A555" s="37"/>
      <c r="B555" s="38"/>
      <c r="C555" s="39"/>
      <c r="D555" s="39"/>
      <c r="E555" s="40"/>
      <c r="F555" s="41"/>
      <c r="G555" s="20"/>
    </row>
    <row r="556" spans="1:7" ht="12.75">
      <c r="A556" s="37"/>
      <c r="B556" s="38"/>
      <c r="C556" s="39"/>
      <c r="D556" s="39"/>
      <c r="E556" s="40"/>
      <c r="F556" s="41"/>
      <c r="G556" s="20"/>
    </row>
    <row r="557" spans="1:7" ht="12.75">
      <c r="A557" s="37"/>
      <c r="B557" s="38"/>
      <c r="C557" s="39"/>
      <c r="D557" s="39"/>
      <c r="E557" s="40"/>
      <c r="F557" s="41"/>
      <c r="G557" s="20"/>
    </row>
    <row r="558" spans="1:7" ht="12.75">
      <c r="A558" s="37"/>
      <c r="B558" s="38"/>
      <c r="C558" s="39"/>
      <c r="D558" s="39"/>
      <c r="E558" s="40"/>
      <c r="F558" s="41"/>
      <c r="G558" s="20"/>
    </row>
    <row r="559" spans="1:7" ht="12.75">
      <c r="A559" s="37"/>
      <c r="B559" s="38"/>
      <c r="C559" s="39"/>
      <c r="D559" s="39"/>
      <c r="E559" s="40"/>
      <c r="F559" s="41"/>
      <c r="G559" s="20"/>
    </row>
    <row r="560" spans="1:7" ht="12.75">
      <c r="A560" s="37"/>
      <c r="B560" s="38"/>
      <c r="C560" s="39"/>
      <c r="D560" s="39"/>
      <c r="E560" s="40"/>
      <c r="F560" s="41"/>
      <c r="G560" s="20"/>
    </row>
    <row r="561" spans="1:7" ht="12.75">
      <c r="A561" s="37"/>
      <c r="B561" s="38"/>
      <c r="C561" s="39"/>
      <c r="D561" s="39"/>
      <c r="E561" s="40"/>
      <c r="F561" s="41"/>
      <c r="G561" s="20"/>
    </row>
    <row r="562" spans="1:7" ht="12.75">
      <c r="A562" s="37"/>
      <c r="B562" s="38"/>
      <c r="C562" s="39"/>
      <c r="D562" s="39"/>
      <c r="E562" s="40"/>
      <c r="F562" s="41"/>
      <c r="G562" s="20"/>
    </row>
    <row r="563" spans="1:7" ht="12.75">
      <c r="A563" s="37"/>
      <c r="B563" s="38"/>
      <c r="C563" s="39"/>
      <c r="D563" s="39"/>
      <c r="E563" s="40"/>
      <c r="F563" s="41"/>
      <c r="G563" s="20"/>
    </row>
    <row r="564" spans="1:7" ht="12.75">
      <c r="A564" s="37"/>
      <c r="B564" s="38"/>
      <c r="C564" s="39"/>
      <c r="D564" s="39"/>
      <c r="E564" s="40"/>
      <c r="F564" s="41"/>
      <c r="G564" s="20"/>
    </row>
    <row r="565" spans="1:7" ht="12.75">
      <c r="A565" s="37"/>
      <c r="B565" s="38"/>
      <c r="C565" s="39"/>
      <c r="D565" s="39"/>
      <c r="E565" s="40"/>
      <c r="F565" s="41"/>
      <c r="G565" s="20"/>
    </row>
    <row r="566" spans="1:7" ht="12.75">
      <c r="A566" s="37"/>
      <c r="B566" s="38"/>
      <c r="C566" s="39"/>
      <c r="D566" s="39"/>
      <c r="E566" s="40"/>
      <c r="F566" s="41"/>
      <c r="G566" s="20"/>
    </row>
    <row r="567" spans="1:7" ht="12.75">
      <c r="A567" s="37"/>
      <c r="B567" s="38"/>
      <c r="C567" s="39"/>
      <c r="D567" s="39"/>
      <c r="E567" s="40"/>
      <c r="F567" s="41"/>
      <c r="G567" s="20"/>
    </row>
    <row r="568" spans="1:7" ht="12.75">
      <c r="A568" s="37"/>
      <c r="B568" s="38"/>
      <c r="C568" s="39"/>
      <c r="D568" s="39"/>
      <c r="E568" s="40"/>
      <c r="F568" s="41"/>
      <c r="G568" s="20"/>
    </row>
    <row r="569" spans="1:7" ht="12.75">
      <c r="A569" s="37"/>
      <c r="B569" s="38"/>
      <c r="C569" s="39"/>
      <c r="D569" s="39"/>
      <c r="E569" s="40"/>
      <c r="F569" s="41"/>
      <c r="G569" s="20"/>
    </row>
    <row r="570" spans="1:7" ht="12.75">
      <c r="A570" s="37"/>
      <c r="B570" s="38"/>
      <c r="C570" s="39"/>
      <c r="D570" s="39"/>
      <c r="E570" s="40"/>
      <c r="F570" s="41"/>
      <c r="G570" s="20"/>
    </row>
    <row r="571" spans="1:7" ht="12.75">
      <c r="A571" s="37"/>
      <c r="B571" s="38"/>
      <c r="C571" s="39"/>
      <c r="D571" s="39"/>
      <c r="E571" s="40"/>
      <c r="F571" s="41"/>
      <c r="G571" s="20"/>
    </row>
    <row r="572" spans="1:7" ht="12.75">
      <c r="A572" s="37"/>
      <c r="B572" s="38"/>
      <c r="C572" s="39"/>
      <c r="D572" s="39"/>
      <c r="E572" s="40"/>
      <c r="F572" s="41"/>
      <c r="G572" s="20"/>
    </row>
    <row r="573" spans="1:7" ht="12.75">
      <c r="A573" s="37"/>
      <c r="B573" s="38"/>
      <c r="C573" s="39"/>
      <c r="D573" s="39"/>
      <c r="E573" s="40"/>
      <c r="F573" s="41"/>
      <c r="G573" s="20"/>
    </row>
    <row r="574" spans="1:7" ht="12.75">
      <c r="A574" s="37"/>
      <c r="B574" s="38"/>
      <c r="C574" s="39"/>
      <c r="D574" s="39"/>
      <c r="E574" s="40"/>
      <c r="F574" s="41"/>
      <c r="G574" s="20"/>
    </row>
    <row r="575" spans="1:7" ht="12.75">
      <c r="A575" s="37"/>
      <c r="B575" s="38"/>
      <c r="C575" s="39"/>
      <c r="D575" s="39"/>
      <c r="E575" s="40"/>
      <c r="F575" s="41"/>
      <c r="G575" s="20"/>
    </row>
    <row r="576" spans="1:7" ht="12.75">
      <c r="A576" s="37"/>
      <c r="B576" s="38"/>
      <c r="C576" s="39"/>
      <c r="D576" s="39"/>
      <c r="E576" s="40"/>
      <c r="F576" s="41"/>
      <c r="G576" s="20"/>
    </row>
    <row r="577" spans="1:7" ht="12.75">
      <c r="A577" s="37"/>
      <c r="B577" s="38"/>
      <c r="C577" s="39"/>
      <c r="D577" s="39"/>
      <c r="E577" s="40"/>
      <c r="F577" s="41"/>
      <c r="G577" s="20"/>
    </row>
    <row r="578" spans="1:7" ht="12.75">
      <c r="A578" s="37"/>
      <c r="B578" s="38"/>
      <c r="C578" s="39"/>
      <c r="D578" s="39"/>
      <c r="E578" s="40"/>
      <c r="F578" s="41"/>
      <c r="G578" s="20"/>
    </row>
    <row r="579" spans="1:7" ht="12.75">
      <c r="A579" s="37"/>
      <c r="B579" s="38"/>
      <c r="C579" s="39"/>
      <c r="D579" s="39"/>
      <c r="E579" s="40"/>
      <c r="F579" s="41"/>
      <c r="G579" s="20"/>
    </row>
    <row r="580" spans="1:7" ht="12.75">
      <c r="A580" s="37"/>
      <c r="B580" s="38"/>
      <c r="C580" s="39"/>
      <c r="D580" s="39"/>
      <c r="E580" s="40"/>
      <c r="F580" s="41"/>
      <c r="G580" s="20"/>
    </row>
    <row r="581" spans="1:7" ht="12.75">
      <c r="A581" s="37"/>
      <c r="B581" s="38"/>
      <c r="C581" s="39"/>
      <c r="D581" s="39"/>
      <c r="E581" s="40"/>
      <c r="F581" s="41"/>
      <c r="G581" s="20"/>
    </row>
    <row r="582" spans="1:7" ht="12.75">
      <c r="A582" s="37"/>
      <c r="B582" s="38"/>
      <c r="C582" s="39"/>
      <c r="D582" s="39"/>
      <c r="E582" s="40"/>
      <c r="F582" s="41"/>
      <c r="G582" s="20"/>
    </row>
    <row r="583" spans="1:7" ht="12.75">
      <c r="A583" s="37"/>
      <c r="B583" s="38"/>
      <c r="C583" s="39"/>
      <c r="D583" s="39"/>
      <c r="E583" s="40"/>
      <c r="F583" s="41"/>
      <c r="G583" s="20"/>
    </row>
    <row r="584" spans="1:7" ht="12.75">
      <c r="A584" s="37"/>
      <c r="B584" s="38"/>
      <c r="C584" s="39"/>
      <c r="D584" s="39"/>
      <c r="E584" s="40"/>
      <c r="F584" s="41"/>
      <c r="G584" s="20"/>
    </row>
    <row r="585" spans="1:7" ht="12.75">
      <c r="A585" s="37"/>
      <c r="B585" s="38"/>
      <c r="C585" s="39"/>
      <c r="D585" s="39"/>
      <c r="E585" s="40"/>
      <c r="F585" s="41"/>
      <c r="G585" s="20"/>
    </row>
    <row r="586" spans="1:7" ht="12.75">
      <c r="A586" s="37"/>
      <c r="B586" s="38"/>
      <c r="C586" s="39"/>
      <c r="D586" s="39"/>
      <c r="E586" s="40"/>
      <c r="F586" s="41"/>
      <c r="G586" s="20"/>
    </row>
    <row r="587" spans="1:7" ht="12.75">
      <c r="A587" s="37"/>
      <c r="B587" s="38"/>
      <c r="C587" s="39"/>
      <c r="D587" s="39"/>
      <c r="E587" s="40"/>
      <c r="F587" s="41"/>
      <c r="G587" s="20"/>
    </row>
    <row r="588" spans="1:7" ht="12.75">
      <c r="A588" s="37"/>
      <c r="B588" s="38"/>
      <c r="C588" s="39"/>
      <c r="D588" s="39"/>
      <c r="E588" s="40"/>
      <c r="F588" s="41"/>
      <c r="G588" s="20"/>
    </row>
    <row r="589" spans="1:7" ht="12.75">
      <c r="A589" s="37"/>
      <c r="B589" s="38"/>
      <c r="C589" s="39"/>
      <c r="D589" s="39"/>
      <c r="E589" s="40"/>
      <c r="F589" s="41"/>
      <c r="G589" s="20"/>
    </row>
    <row r="590" spans="1:7" ht="12.75">
      <c r="A590" s="37"/>
      <c r="B590" s="38"/>
      <c r="C590" s="39"/>
      <c r="D590" s="39"/>
      <c r="E590" s="40"/>
      <c r="F590" s="41"/>
      <c r="G590" s="20"/>
    </row>
    <row r="591" spans="1:7" ht="12.75">
      <c r="A591" s="37"/>
      <c r="B591" s="38"/>
      <c r="C591" s="39"/>
      <c r="D591" s="39"/>
      <c r="E591" s="40"/>
      <c r="F591" s="41"/>
      <c r="G591" s="20"/>
    </row>
    <row r="592" spans="1:7" ht="12.75">
      <c r="A592" s="37"/>
      <c r="B592" s="38"/>
      <c r="C592" s="39"/>
      <c r="D592" s="39"/>
      <c r="E592" s="40"/>
      <c r="F592" s="41"/>
      <c r="G592" s="20"/>
    </row>
    <row r="593" spans="1:7" ht="12.75">
      <c r="A593" s="37"/>
      <c r="B593" s="38"/>
      <c r="C593" s="39"/>
      <c r="D593" s="39"/>
      <c r="E593" s="40"/>
      <c r="F593" s="41"/>
      <c r="G593" s="20"/>
    </row>
    <row r="594" spans="1:7" ht="12.75">
      <c r="A594" s="37"/>
      <c r="B594" s="38"/>
      <c r="C594" s="39"/>
      <c r="D594" s="39"/>
      <c r="E594" s="40"/>
      <c r="F594" s="41"/>
      <c r="G594" s="20"/>
    </row>
    <row r="595" spans="1:7" ht="12.75">
      <c r="A595" s="37"/>
      <c r="B595" s="38"/>
      <c r="C595" s="39"/>
      <c r="D595" s="39"/>
      <c r="E595" s="40"/>
      <c r="F595" s="41"/>
      <c r="G595" s="20"/>
    </row>
    <row r="596" spans="1:7" ht="12.75">
      <c r="A596" s="37"/>
      <c r="B596" s="38"/>
      <c r="C596" s="39"/>
      <c r="D596" s="39"/>
      <c r="E596" s="40"/>
      <c r="F596" s="41"/>
      <c r="G596" s="20"/>
    </row>
    <row r="597" spans="1:7" ht="12.75">
      <c r="A597" s="37"/>
      <c r="B597" s="38"/>
      <c r="C597" s="39"/>
      <c r="D597" s="39"/>
      <c r="E597" s="40"/>
      <c r="F597" s="41"/>
      <c r="G597" s="20"/>
    </row>
    <row r="598" spans="1:7" ht="12.75">
      <c r="A598" s="37"/>
      <c r="B598" s="38"/>
      <c r="C598" s="39"/>
      <c r="D598" s="39"/>
      <c r="E598" s="40"/>
      <c r="F598" s="41"/>
      <c r="G598" s="20"/>
    </row>
    <row r="599" spans="1:7" ht="12.75">
      <c r="A599" s="37"/>
      <c r="B599" s="38"/>
      <c r="C599" s="39"/>
      <c r="D599" s="39"/>
      <c r="E599" s="40"/>
      <c r="F599" s="41"/>
      <c r="G599" s="20"/>
    </row>
    <row r="600" spans="1:7" ht="12.75">
      <c r="A600" s="37"/>
      <c r="B600" s="38"/>
      <c r="C600" s="39"/>
      <c r="D600" s="39"/>
      <c r="E600" s="40"/>
      <c r="F600" s="41"/>
      <c r="G600" s="20"/>
    </row>
    <row r="601" spans="1:7" ht="12.75">
      <c r="A601" s="37"/>
      <c r="B601" s="38"/>
      <c r="C601" s="39"/>
      <c r="D601" s="39"/>
      <c r="E601" s="40"/>
      <c r="F601" s="41"/>
      <c r="G601" s="20"/>
    </row>
    <row r="602" spans="1:7" ht="12.75">
      <c r="A602" s="37"/>
      <c r="B602" s="38"/>
      <c r="C602" s="39"/>
      <c r="D602" s="39"/>
      <c r="E602" s="40"/>
      <c r="F602" s="41"/>
      <c r="G602" s="20"/>
    </row>
    <row r="603" spans="1:7" ht="12.75">
      <c r="A603" s="37"/>
      <c r="B603" s="38"/>
      <c r="C603" s="39"/>
      <c r="D603" s="39"/>
      <c r="E603" s="40"/>
      <c r="F603" s="41"/>
      <c r="G603" s="20"/>
    </row>
    <row r="604" spans="1:7" ht="12.75">
      <c r="A604" s="37"/>
      <c r="B604" s="38"/>
      <c r="C604" s="39"/>
      <c r="D604" s="39"/>
      <c r="E604" s="40"/>
      <c r="F604" s="41"/>
      <c r="G604" s="20"/>
    </row>
    <row r="605" spans="1:7" ht="12.75">
      <c r="A605" s="37"/>
      <c r="B605" s="38"/>
      <c r="C605" s="39"/>
      <c r="D605" s="39"/>
      <c r="E605" s="40"/>
      <c r="F605" s="41"/>
      <c r="G605" s="20"/>
    </row>
    <row r="606" spans="1:7" ht="12.75">
      <c r="A606" s="37"/>
      <c r="B606" s="38"/>
      <c r="C606" s="39"/>
      <c r="D606" s="39"/>
      <c r="E606" s="40"/>
      <c r="F606" s="41"/>
      <c r="G606" s="20"/>
    </row>
    <row r="607" spans="1:7" ht="12.75">
      <c r="A607" s="37"/>
      <c r="B607" s="38"/>
      <c r="C607" s="39"/>
      <c r="D607" s="39"/>
      <c r="E607" s="40"/>
      <c r="F607" s="41"/>
      <c r="G607" s="20"/>
    </row>
    <row r="608" spans="1:7" ht="12.75">
      <c r="A608" s="37"/>
      <c r="B608" s="38"/>
      <c r="C608" s="39"/>
      <c r="D608" s="39"/>
      <c r="E608" s="40"/>
      <c r="F608" s="41"/>
      <c r="G608" s="20"/>
    </row>
    <row r="609" spans="1:7" ht="12.75">
      <c r="A609" s="37"/>
      <c r="B609" s="38"/>
      <c r="C609" s="39"/>
      <c r="D609" s="39"/>
      <c r="E609" s="40"/>
      <c r="F609" s="41"/>
      <c r="G609" s="20"/>
    </row>
    <row r="610" spans="1:7" ht="12.75">
      <c r="A610" s="37"/>
      <c r="B610" s="38"/>
      <c r="C610" s="39"/>
      <c r="D610" s="39"/>
      <c r="E610" s="40"/>
      <c r="F610" s="41"/>
      <c r="G610" s="20"/>
    </row>
    <row r="611" spans="1:7" ht="12.75">
      <c r="A611" s="37"/>
      <c r="B611" s="38"/>
      <c r="C611" s="39"/>
      <c r="D611" s="39"/>
      <c r="E611" s="40"/>
      <c r="F611" s="41"/>
      <c r="G611" s="20"/>
    </row>
    <row r="612" spans="1:7" ht="12.75">
      <c r="A612" s="37"/>
      <c r="B612" s="38"/>
      <c r="C612" s="39"/>
      <c r="D612" s="39"/>
      <c r="E612" s="40"/>
      <c r="F612" s="41"/>
      <c r="G612" s="20"/>
    </row>
    <row r="613" spans="1:7" ht="12.75">
      <c r="A613" s="37"/>
      <c r="B613" s="38"/>
      <c r="C613" s="39"/>
      <c r="D613" s="39"/>
      <c r="E613" s="40"/>
      <c r="F613" s="41"/>
      <c r="G613" s="20"/>
    </row>
    <row r="614" spans="1:7" ht="12.75">
      <c r="A614" s="37"/>
      <c r="B614" s="38"/>
      <c r="C614" s="39"/>
      <c r="D614" s="39"/>
      <c r="E614" s="40"/>
      <c r="F614" s="41"/>
      <c r="G614" s="20"/>
    </row>
    <row r="615" spans="1:7" ht="12.75">
      <c r="A615" s="37"/>
      <c r="B615" s="38"/>
      <c r="C615" s="39"/>
      <c r="D615" s="39"/>
      <c r="E615" s="40"/>
      <c r="F615" s="41"/>
      <c r="G615" s="20"/>
    </row>
    <row r="616" spans="1:7" ht="12.75">
      <c r="A616" s="37"/>
      <c r="B616" s="38"/>
      <c r="C616" s="39"/>
      <c r="D616" s="39"/>
      <c r="E616" s="40"/>
      <c r="F616" s="41"/>
      <c r="G616" s="20"/>
    </row>
    <row r="617" spans="1:7" ht="12.75">
      <c r="A617" s="37"/>
      <c r="B617" s="38"/>
      <c r="C617" s="39"/>
      <c r="D617" s="39"/>
      <c r="E617" s="40"/>
      <c r="F617" s="41"/>
      <c r="G617" s="20"/>
    </row>
    <row r="618" spans="1:7" ht="12.75">
      <c r="A618" s="37"/>
      <c r="B618" s="38"/>
      <c r="C618" s="39"/>
      <c r="D618" s="39"/>
      <c r="E618" s="40"/>
      <c r="F618" s="41"/>
      <c r="G618" s="20"/>
    </row>
    <row r="619" spans="1:7" ht="12.75">
      <c r="A619" s="37"/>
      <c r="B619" s="38"/>
      <c r="C619" s="39"/>
      <c r="D619" s="39"/>
      <c r="E619" s="40"/>
      <c r="F619" s="41"/>
      <c r="G619" s="20"/>
    </row>
    <row r="620" spans="1:7" ht="12.75">
      <c r="A620" s="37"/>
      <c r="B620" s="38"/>
      <c r="C620" s="39"/>
      <c r="D620" s="39"/>
      <c r="E620" s="40"/>
      <c r="F620" s="41"/>
      <c r="G620" s="20"/>
    </row>
    <row r="621" spans="1:7" ht="12.75">
      <c r="A621" s="37"/>
      <c r="B621" s="38"/>
      <c r="C621" s="39"/>
      <c r="D621" s="39"/>
      <c r="E621" s="40"/>
      <c r="F621" s="41"/>
      <c r="G621" s="20"/>
    </row>
    <row r="622" spans="1:7" ht="12.75">
      <c r="A622" s="37"/>
      <c r="B622" s="38"/>
      <c r="C622" s="39"/>
      <c r="D622" s="39"/>
      <c r="E622" s="40"/>
      <c r="F622" s="41"/>
      <c r="G622" s="20"/>
    </row>
    <row r="623" spans="1:7" ht="12.75">
      <c r="A623" s="37"/>
      <c r="B623" s="38"/>
      <c r="C623" s="39"/>
      <c r="D623" s="39"/>
      <c r="E623" s="40"/>
      <c r="F623" s="41"/>
      <c r="G623" s="20"/>
    </row>
    <row r="624" spans="1:7" ht="12.75">
      <c r="A624" s="37"/>
      <c r="B624" s="38"/>
      <c r="C624" s="39"/>
      <c r="D624" s="39"/>
      <c r="E624" s="40"/>
      <c r="F624" s="41"/>
      <c r="G624" s="20"/>
    </row>
    <row r="625" spans="1:7" ht="12.75">
      <c r="A625" s="37"/>
      <c r="B625" s="38"/>
      <c r="C625" s="39"/>
      <c r="D625" s="39"/>
      <c r="E625" s="40"/>
      <c r="F625" s="41"/>
      <c r="G625" s="20"/>
    </row>
    <row r="626" spans="1:7" ht="12.75">
      <c r="A626" s="37"/>
      <c r="B626" s="38"/>
      <c r="C626" s="39"/>
      <c r="D626" s="39"/>
      <c r="E626" s="40"/>
      <c r="F626" s="41"/>
      <c r="G626" s="20"/>
    </row>
    <row r="627" spans="1:7" ht="12.75">
      <c r="A627" s="37"/>
      <c r="B627" s="38"/>
      <c r="C627" s="39"/>
      <c r="D627" s="39"/>
      <c r="E627" s="40"/>
      <c r="F627" s="41"/>
      <c r="G627" s="20"/>
    </row>
    <row r="628" spans="1:7" ht="12.75">
      <c r="A628" s="37"/>
      <c r="B628" s="38"/>
      <c r="C628" s="39"/>
      <c r="D628" s="39"/>
      <c r="E628" s="40"/>
      <c r="F628" s="41"/>
      <c r="G628" s="20"/>
    </row>
    <row r="629" spans="1:7" ht="12.75">
      <c r="A629" s="37"/>
      <c r="B629" s="38"/>
      <c r="C629" s="39"/>
      <c r="D629" s="39"/>
      <c r="E629" s="40"/>
      <c r="F629" s="41"/>
      <c r="G629" s="20"/>
    </row>
    <row r="630" spans="1:7" ht="12.75">
      <c r="A630" s="37"/>
      <c r="B630" s="38"/>
      <c r="C630" s="39"/>
      <c r="D630" s="39"/>
      <c r="E630" s="40"/>
      <c r="F630" s="41"/>
      <c r="G630" s="20"/>
    </row>
    <row r="631" spans="1:7" ht="12.75">
      <c r="A631" s="37"/>
      <c r="B631" s="38"/>
      <c r="C631" s="39"/>
      <c r="D631" s="39"/>
      <c r="E631" s="40"/>
      <c r="F631" s="41"/>
      <c r="G631" s="20"/>
    </row>
    <row r="632" spans="1:7" ht="12.75">
      <c r="A632" s="37"/>
      <c r="B632" s="38"/>
      <c r="C632" s="39"/>
      <c r="D632" s="39"/>
      <c r="E632" s="40"/>
      <c r="F632" s="41"/>
      <c r="G632" s="20"/>
    </row>
    <row r="633" spans="1:7" ht="12.75">
      <c r="A633" s="37"/>
      <c r="B633" s="38"/>
      <c r="C633" s="39"/>
      <c r="D633" s="39"/>
      <c r="E633" s="40"/>
      <c r="F633" s="41"/>
      <c r="G633" s="20"/>
    </row>
    <row r="634" spans="1:7" ht="12.75">
      <c r="A634" s="37"/>
      <c r="B634" s="38"/>
      <c r="C634" s="39"/>
      <c r="D634" s="39"/>
      <c r="E634" s="40"/>
      <c r="F634" s="41"/>
      <c r="G634" s="20"/>
    </row>
    <row r="635" spans="1:7" ht="12.75">
      <c r="A635" s="37"/>
      <c r="B635" s="38"/>
      <c r="C635" s="39"/>
      <c r="D635" s="39"/>
      <c r="E635" s="40"/>
      <c r="F635" s="41"/>
      <c r="G635" s="20"/>
    </row>
    <row r="636" spans="1:7" ht="12.75">
      <c r="A636" s="37"/>
      <c r="B636" s="38"/>
      <c r="C636" s="39"/>
      <c r="D636" s="39"/>
      <c r="E636" s="40"/>
      <c r="F636" s="41"/>
      <c r="G636" s="20"/>
    </row>
    <row r="637" spans="1:7" ht="12.75">
      <c r="A637" s="37"/>
      <c r="B637" s="38"/>
      <c r="C637" s="39"/>
      <c r="D637" s="39"/>
      <c r="E637" s="40"/>
      <c r="F637" s="41"/>
      <c r="G637" s="20"/>
    </row>
    <row r="638" spans="1:7" ht="12.75">
      <c r="A638" s="37"/>
      <c r="B638" s="38"/>
      <c r="C638" s="39"/>
      <c r="D638" s="39"/>
      <c r="E638" s="40"/>
      <c r="F638" s="41"/>
      <c r="G638" s="20"/>
    </row>
    <row r="639" spans="1:7" ht="12.75">
      <c r="A639" s="37"/>
      <c r="B639" s="38"/>
      <c r="C639" s="39"/>
      <c r="D639" s="39"/>
      <c r="E639" s="40"/>
      <c r="F639" s="41"/>
      <c r="G639" s="20"/>
    </row>
    <row r="640" spans="1:7" ht="12.75">
      <c r="A640" s="37"/>
      <c r="B640" s="38"/>
      <c r="C640" s="39"/>
      <c r="D640" s="39"/>
      <c r="E640" s="40"/>
      <c r="F640" s="41"/>
      <c r="G640" s="20"/>
    </row>
    <row r="641" spans="1:7" ht="12.75">
      <c r="A641" s="37"/>
      <c r="B641" s="38"/>
      <c r="C641" s="39"/>
      <c r="D641" s="39"/>
      <c r="E641" s="40"/>
      <c r="F641" s="41"/>
      <c r="G641" s="20"/>
    </row>
    <row r="642" spans="1:7" ht="12.75">
      <c r="A642" s="37"/>
      <c r="B642" s="38"/>
      <c r="C642" s="39"/>
      <c r="D642" s="39"/>
      <c r="E642" s="40"/>
      <c r="F642" s="41"/>
      <c r="G642" s="20"/>
    </row>
    <row r="643" spans="1:7" ht="12.75">
      <c r="A643" s="37"/>
      <c r="B643" s="38"/>
      <c r="C643" s="39"/>
      <c r="D643" s="39"/>
      <c r="E643" s="40"/>
      <c r="F643" s="41"/>
      <c r="G643" s="20"/>
    </row>
    <row r="644" spans="1:7" ht="12.75">
      <c r="A644" s="37"/>
      <c r="B644" s="38"/>
      <c r="C644" s="39"/>
      <c r="D644" s="39"/>
      <c r="E644" s="40"/>
      <c r="F644" s="41"/>
      <c r="G644" s="20"/>
    </row>
    <row r="645" spans="1:7" ht="12.75">
      <c r="A645" s="37"/>
      <c r="B645" s="38"/>
      <c r="C645" s="39"/>
      <c r="D645" s="39"/>
      <c r="E645" s="40"/>
      <c r="F645" s="41"/>
      <c r="G645" s="20"/>
    </row>
    <row r="646" spans="1:7" ht="12.75">
      <c r="A646" s="37"/>
      <c r="B646" s="38"/>
      <c r="C646" s="39"/>
      <c r="D646" s="39"/>
      <c r="E646" s="40"/>
      <c r="F646" s="41"/>
      <c r="G646" s="20"/>
    </row>
    <row r="647" spans="1:7" ht="12.75">
      <c r="A647" s="37"/>
      <c r="B647" s="38"/>
      <c r="C647" s="39"/>
      <c r="D647" s="39"/>
      <c r="E647" s="40"/>
      <c r="F647" s="41"/>
      <c r="G647" s="20"/>
    </row>
    <row r="648" spans="1:7" ht="12.75">
      <c r="A648" s="37"/>
      <c r="B648" s="38"/>
      <c r="C648" s="39"/>
      <c r="D648" s="39"/>
      <c r="E648" s="40"/>
      <c r="F648" s="41"/>
      <c r="G648" s="20"/>
    </row>
    <row r="649" spans="1:7" ht="12.75">
      <c r="A649" s="37"/>
      <c r="B649" s="38"/>
      <c r="C649" s="39"/>
      <c r="D649" s="39"/>
      <c r="E649" s="40"/>
      <c r="F649" s="41"/>
      <c r="G649" s="20"/>
    </row>
    <row r="650" spans="1:7" ht="12.75">
      <c r="A650" s="37"/>
      <c r="B650" s="38"/>
      <c r="C650" s="39"/>
      <c r="D650" s="39"/>
      <c r="E650" s="40"/>
      <c r="F650" s="41"/>
      <c r="G650" s="20"/>
    </row>
    <row r="651" spans="1:7" ht="12.75">
      <c r="A651" s="37"/>
      <c r="B651" s="38"/>
      <c r="C651" s="39"/>
      <c r="D651" s="39"/>
      <c r="E651" s="40"/>
      <c r="F651" s="41"/>
      <c r="G651" s="20"/>
    </row>
    <row r="652" spans="1:7" ht="12.75">
      <c r="A652" s="37"/>
      <c r="B652" s="38"/>
      <c r="C652" s="39"/>
      <c r="D652" s="39"/>
      <c r="E652" s="40"/>
      <c r="F652" s="41"/>
      <c r="G652" s="20"/>
    </row>
    <row r="653" spans="1:7" ht="12.75">
      <c r="A653" s="37"/>
      <c r="B653" s="38"/>
      <c r="C653" s="39"/>
      <c r="D653" s="39"/>
      <c r="E653" s="40"/>
      <c r="F653" s="41"/>
      <c r="G653" s="20"/>
    </row>
    <row r="654" spans="1:7" ht="12.75">
      <c r="A654" s="37"/>
      <c r="B654" s="38"/>
      <c r="C654" s="39"/>
      <c r="D654" s="39"/>
      <c r="E654" s="40"/>
      <c r="F654" s="41"/>
      <c r="G654" s="20"/>
    </row>
    <row r="655" spans="1:7" ht="12.75">
      <c r="A655" s="37"/>
      <c r="B655" s="38"/>
      <c r="C655" s="39"/>
      <c r="D655" s="39"/>
      <c r="E655" s="40"/>
      <c r="F655" s="41"/>
      <c r="G655" s="20"/>
    </row>
    <row r="656" spans="1:7" ht="12.75">
      <c r="A656" s="37"/>
      <c r="B656" s="38"/>
      <c r="C656" s="39"/>
      <c r="D656" s="39"/>
      <c r="E656" s="40"/>
      <c r="F656" s="41"/>
      <c r="G656" s="20"/>
    </row>
    <row r="657" spans="1:7" ht="12.75">
      <c r="A657" s="37"/>
      <c r="B657" s="38"/>
      <c r="C657" s="39"/>
      <c r="D657" s="39"/>
      <c r="E657" s="40"/>
      <c r="F657" s="41"/>
      <c r="G657" s="20"/>
    </row>
    <row r="658" spans="1:7" ht="12.75">
      <c r="A658" s="37"/>
      <c r="B658" s="38"/>
      <c r="C658" s="39"/>
      <c r="D658" s="39"/>
      <c r="E658" s="40"/>
      <c r="F658" s="41"/>
      <c r="G658" s="20"/>
    </row>
    <row r="659" spans="1:7" ht="12.75">
      <c r="A659" s="37"/>
      <c r="B659" s="38"/>
      <c r="C659" s="39"/>
      <c r="D659" s="39"/>
      <c r="E659" s="40"/>
      <c r="F659" s="41"/>
      <c r="G659" s="20"/>
    </row>
    <row r="660" spans="1:7" ht="12.75">
      <c r="A660" s="37"/>
      <c r="B660" s="38"/>
      <c r="C660" s="39"/>
      <c r="D660" s="39"/>
      <c r="E660" s="40"/>
      <c r="F660" s="41"/>
      <c r="G660" s="20"/>
    </row>
    <row r="661" spans="1:7" ht="12.75">
      <c r="A661" s="37"/>
      <c r="B661" s="38"/>
      <c r="C661" s="39"/>
      <c r="D661" s="39"/>
      <c r="E661" s="40"/>
      <c r="F661" s="41"/>
      <c r="G661" s="20"/>
    </row>
    <row r="662" spans="1:7" ht="12.75">
      <c r="A662" s="37"/>
      <c r="B662" s="38"/>
      <c r="C662" s="39"/>
      <c r="D662" s="39"/>
      <c r="E662" s="40"/>
      <c r="F662" s="41"/>
      <c r="G662" s="20"/>
    </row>
    <row r="663" spans="1:7" ht="12.75">
      <c r="A663" s="37"/>
      <c r="B663" s="38"/>
      <c r="C663" s="39"/>
      <c r="D663" s="39"/>
      <c r="E663" s="40"/>
      <c r="F663" s="41"/>
      <c r="G663" s="20"/>
    </row>
    <row r="664" spans="1:7" ht="12.75">
      <c r="A664" s="37"/>
      <c r="B664" s="38"/>
      <c r="C664" s="39"/>
      <c r="D664" s="39"/>
      <c r="E664" s="40"/>
      <c r="F664" s="41"/>
      <c r="G664" s="20"/>
    </row>
    <row r="665" spans="1:7" ht="12.75">
      <c r="A665" s="37"/>
      <c r="B665" s="38"/>
      <c r="C665" s="39"/>
      <c r="D665" s="39"/>
      <c r="E665" s="40"/>
      <c r="F665" s="41"/>
      <c r="G665" s="20"/>
    </row>
    <row r="666" spans="1:7" ht="12.75">
      <c r="A666" s="37"/>
      <c r="B666" s="38"/>
      <c r="C666" s="39"/>
      <c r="D666" s="39"/>
      <c r="E666" s="40"/>
      <c r="F666" s="41"/>
      <c r="G666" s="20"/>
    </row>
    <row r="667" spans="1:7" ht="12.75">
      <c r="A667" s="37"/>
      <c r="B667" s="38"/>
      <c r="C667" s="39"/>
      <c r="D667" s="39"/>
      <c r="E667" s="40"/>
      <c r="F667" s="41"/>
      <c r="G667" s="20"/>
    </row>
    <row r="668" spans="1:7" ht="12.75">
      <c r="A668" s="37"/>
      <c r="B668" s="38"/>
      <c r="C668" s="39"/>
      <c r="D668" s="39"/>
      <c r="E668" s="40"/>
      <c r="F668" s="41"/>
      <c r="G668" s="20"/>
    </row>
    <row r="669" spans="1:7" ht="12.75">
      <c r="A669" s="37"/>
      <c r="B669" s="38"/>
      <c r="C669" s="39"/>
      <c r="D669" s="39"/>
      <c r="E669" s="40"/>
      <c r="F669" s="41"/>
      <c r="G669" s="20"/>
    </row>
    <row r="670" spans="1:7" ht="12.75">
      <c r="A670" s="37"/>
      <c r="B670" s="38"/>
      <c r="C670" s="39"/>
      <c r="D670" s="39"/>
      <c r="E670" s="40"/>
      <c r="F670" s="41"/>
      <c r="G670" s="20"/>
    </row>
    <row r="671" spans="1:7" ht="12.75">
      <c r="A671" s="37"/>
      <c r="B671" s="38"/>
      <c r="C671" s="39"/>
      <c r="D671" s="39"/>
      <c r="E671" s="40"/>
      <c r="F671" s="41"/>
      <c r="G671" s="20"/>
    </row>
    <row r="672" spans="1:7" ht="12.75">
      <c r="A672" s="37"/>
      <c r="B672" s="38"/>
      <c r="C672" s="39"/>
      <c r="D672" s="39"/>
      <c r="E672" s="40"/>
      <c r="F672" s="41"/>
      <c r="G672" s="20"/>
    </row>
    <row r="673" spans="1:7" ht="12.75">
      <c r="A673" s="37"/>
      <c r="B673" s="38"/>
      <c r="C673" s="39"/>
      <c r="D673" s="39"/>
      <c r="E673" s="40"/>
      <c r="F673" s="41"/>
      <c r="G673" s="20"/>
    </row>
    <row r="674" spans="1:7" ht="12.75">
      <c r="A674" s="37"/>
      <c r="B674" s="38"/>
      <c r="C674" s="39"/>
      <c r="D674" s="39"/>
      <c r="E674" s="40"/>
      <c r="F674" s="41"/>
      <c r="G674" s="20"/>
    </row>
    <row r="675" spans="1:7" ht="12.75">
      <c r="A675" s="37"/>
      <c r="B675" s="38"/>
      <c r="C675" s="39"/>
      <c r="D675" s="39"/>
      <c r="E675" s="40"/>
      <c r="F675" s="41"/>
      <c r="G675" s="20"/>
    </row>
    <row r="676" spans="1:7" ht="12.75">
      <c r="A676" s="37"/>
      <c r="B676" s="38"/>
      <c r="C676" s="39"/>
      <c r="D676" s="39"/>
      <c r="E676" s="40"/>
      <c r="F676" s="41"/>
      <c r="G676" s="20"/>
    </row>
    <row r="677" spans="1:7" ht="12.75">
      <c r="A677" s="37"/>
      <c r="B677" s="38"/>
      <c r="C677" s="39"/>
      <c r="D677" s="39"/>
      <c r="E677" s="40"/>
      <c r="F677" s="41"/>
      <c r="G677" s="20"/>
    </row>
    <row r="678" spans="1:7" ht="12.75">
      <c r="A678" s="37"/>
      <c r="B678" s="38"/>
      <c r="C678" s="39"/>
      <c r="D678" s="39"/>
      <c r="E678" s="40"/>
      <c r="F678" s="41"/>
      <c r="G678" s="20"/>
    </row>
    <row r="679" spans="1:7" ht="12.75">
      <c r="A679" s="37"/>
      <c r="B679" s="38"/>
      <c r="C679" s="39"/>
      <c r="D679" s="39"/>
      <c r="E679" s="40"/>
      <c r="F679" s="41"/>
      <c r="G679" s="20"/>
    </row>
    <row r="680" spans="1:7" ht="12.75">
      <c r="A680" s="37"/>
      <c r="B680" s="38"/>
      <c r="C680" s="39"/>
      <c r="D680" s="39"/>
      <c r="E680" s="40"/>
      <c r="F680" s="41"/>
      <c r="G680" s="20"/>
    </row>
    <row r="681" spans="1:7" ht="12.75">
      <c r="A681" s="37"/>
      <c r="B681" s="38"/>
      <c r="C681" s="39"/>
      <c r="D681" s="39"/>
      <c r="E681" s="40"/>
      <c r="F681" s="41"/>
      <c r="G681" s="20"/>
    </row>
    <row r="682" spans="1:7" ht="12.75">
      <c r="A682" s="37"/>
      <c r="B682" s="38"/>
      <c r="C682" s="39"/>
      <c r="D682" s="39"/>
      <c r="E682" s="40"/>
      <c r="F682" s="41"/>
      <c r="G682" s="20"/>
    </row>
    <row r="683" spans="1:7" ht="12.75">
      <c r="A683" s="37"/>
      <c r="B683" s="38"/>
      <c r="C683" s="39"/>
      <c r="D683" s="39"/>
      <c r="E683" s="40"/>
      <c r="F683" s="41"/>
      <c r="G683" s="20"/>
    </row>
    <row r="684" spans="1:7" ht="12.75">
      <c r="A684" s="37"/>
      <c r="B684" s="38"/>
      <c r="C684" s="39"/>
      <c r="D684" s="39"/>
      <c r="E684" s="40"/>
      <c r="F684" s="41"/>
      <c r="G684" s="20"/>
    </row>
    <row r="685" spans="1:7" ht="12.75">
      <c r="A685" s="37"/>
      <c r="B685" s="38"/>
      <c r="C685" s="39"/>
      <c r="D685" s="39"/>
      <c r="E685" s="40"/>
      <c r="F685" s="41"/>
      <c r="G685" s="20"/>
    </row>
    <row r="686" spans="1:7" ht="12.75">
      <c r="A686" s="37"/>
      <c r="B686" s="38"/>
      <c r="C686" s="39"/>
      <c r="D686" s="39"/>
      <c r="E686" s="40"/>
      <c r="F686" s="41"/>
      <c r="G686" s="20"/>
    </row>
    <row r="687" spans="1:7" ht="12.75">
      <c r="A687" s="37"/>
      <c r="B687" s="38"/>
      <c r="C687" s="39"/>
      <c r="D687" s="39"/>
      <c r="E687" s="40"/>
      <c r="F687" s="41"/>
      <c r="G687" s="20"/>
    </row>
    <row r="688" spans="1:7" ht="12.75">
      <c r="A688" s="37"/>
      <c r="B688" s="38"/>
      <c r="C688" s="39"/>
      <c r="D688" s="39"/>
      <c r="E688" s="40"/>
      <c r="F688" s="41"/>
      <c r="G688" s="20"/>
    </row>
    <row r="689" spans="1:7" ht="12.75">
      <c r="A689" s="37"/>
      <c r="B689" s="38"/>
      <c r="C689" s="39"/>
      <c r="D689" s="39"/>
      <c r="E689" s="40"/>
      <c r="F689" s="41"/>
      <c r="G689" s="20"/>
    </row>
    <row r="690" spans="1:7" ht="12.75">
      <c r="A690" s="37"/>
      <c r="B690" s="38"/>
      <c r="C690" s="39"/>
      <c r="D690" s="39"/>
      <c r="E690" s="40"/>
      <c r="F690" s="41"/>
      <c r="G690" s="20"/>
    </row>
    <row r="691" spans="1:7" ht="12.75">
      <c r="A691" s="37"/>
      <c r="B691" s="38"/>
      <c r="C691" s="39"/>
      <c r="D691" s="39"/>
      <c r="E691" s="40"/>
      <c r="F691" s="41"/>
      <c r="G691" s="20"/>
    </row>
    <row r="692" spans="1:7" ht="12.75">
      <c r="A692" s="37"/>
      <c r="B692" s="38"/>
      <c r="C692" s="39"/>
      <c r="D692" s="39"/>
      <c r="E692" s="40"/>
      <c r="F692" s="41"/>
      <c r="G692" s="20"/>
    </row>
    <row r="693" spans="1:7" ht="12.75">
      <c r="A693" s="37"/>
      <c r="B693" s="38"/>
      <c r="C693" s="39"/>
      <c r="D693" s="39"/>
      <c r="E693" s="40"/>
      <c r="F693" s="41"/>
      <c r="G693" s="20"/>
    </row>
    <row r="694" spans="1:7" ht="12.75">
      <c r="A694" s="37"/>
      <c r="B694" s="38"/>
      <c r="C694" s="39"/>
      <c r="D694" s="39"/>
      <c r="E694" s="40"/>
      <c r="F694" s="41"/>
      <c r="G694" s="20"/>
    </row>
    <row r="695" spans="1:7" ht="12.75">
      <c r="A695" s="37"/>
      <c r="B695" s="38"/>
      <c r="C695" s="39"/>
      <c r="D695" s="39"/>
      <c r="E695" s="40"/>
      <c r="F695" s="41"/>
      <c r="G695" s="20"/>
    </row>
    <row r="696" spans="1:7" ht="12.75">
      <c r="A696" s="37"/>
      <c r="B696" s="38"/>
      <c r="C696" s="39"/>
      <c r="D696" s="39"/>
      <c r="E696" s="40"/>
      <c r="F696" s="41"/>
      <c r="G696" s="20"/>
    </row>
    <row r="697" spans="1:7" ht="12.75">
      <c r="A697" s="37"/>
      <c r="B697" s="38"/>
      <c r="C697" s="39"/>
      <c r="D697" s="39"/>
      <c r="E697" s="40"/>
      <c r="F697" s="41"/>
      <c r="G697" s="20"/>
    </row>
    <row r="698" spans="1:7" ht="12.75">
      <c r="A698" s="37"/>
      <c r="B698" s="38"/>
      <c r="C698" s="39"/>
      <c r="D698" s="39"/>
      <c r="E698" s="40"/>
      <c r="F698" s="41"/>
      <c r="G698" s="20"/>
    </row>
    <row r="699" spans="1:7" ht="12.75">
      <c r="A699" s="37"/>
      <c r="B699" s="38"/>
      <c r="C699" s="39"/>
      <c r="D699" s="39"/>
      <c r="E699" s="40"/>
      <c r="F699" s="41"/>
      <c r="G699" s="20"/>
    </row>
    <row r="700" spans="1:7" ht="12.75">
      <c r="A700" s="37"/>
      <c r="B700" s="38"/>
      <c r="C700" s="39"/>
      <c r="D700" s="39"/>
      <c r="E700" s="40"/>
      <c r="F700" s="41"/>
      <c r="G700" s="20"/>
    </row>
    <row r="701" spans="1:7" ht="12.75">
      <c r="A701" s="37"/>
      <c r="B701" s="38"/>
      <c r="C701" s="39"/>
      <c r="D701" s="39"/>
      <c r="E701" s="40"/>
      <c r="F701" s="41"/>
      <c r="G701" s="20"/>
    </row>
    <row r="702" spans="1:7" ht="12.75">
      <c r="A702" s="37"/>
      <c r="B702" s="38"/>
      <c r="C702" s="39"/>
      <c r="D702" s="39"/>
      <c r="E702" s="40"/>
      <c r="F702" s="41"/>
      <c r="G702" s="20"/>
    </row>
    <row r="703" spans="1:7" ht="12.75">
      <c r="A703" s="37"/>
      <c r="B703" s="38"/>
      <c r="C703" s="39"/>
      <c r="D703" s="39"/>
      <c r="E703" s="40"/>
      <c r="F703" s="41"/>
      <c r="G703" s="20"/>
    </row>
    <row r="704" spans="1:7" ht="12.75">
      <c r="A704" s="37"/>
      <c r="B704" s="38"/>
      <c r="C704" s="39"/>
      <c r="D704" s="39"/>
      <c r="E704" s="40"/>
      <c r="F704" s="41"/>
      <c r="G704" s="20"/>
    </row>
    <row r="705" spans="1:7" ht="12.75">
      <c r="A705" s="37"/>
      <c r="B705" s="38"/>
      <c r="C705" s="39"/>
      <c r="D705" s="39"/>
      <c r="E705" s="40"/>
      <c r="F705" s="41"/>
      <c r="G705" s="20"/>
    </row>
    <row r="706" spans="1:7" ht="12.75">
      <c r="A706" s="37"/>
      <c r="B706" s="38"/>
      <c r="C706" s="39"/>
      <c r="D706" s="39"/>
      <c r="E706" s="40"/>
      <c r="F706" s="41"/>
      <c r="G706" s="20"/>
    </row>
    <row r="707" spans="1:7" ht="12.75">
      <c r="A707" s="37"/>
      <c r="B707" s="38"/>
      <c r="C707" s="39"/>
      <c r="D707" s="39"/>
      <c r="E707" s="40"/>
      <c r="F707" s="41"/>
      <c r="G707" s="20"/>
    </row>
    <row r="708" spans="1:7" ht="12.75">
      <c r="A708" s="37"/>
      <c r="B708" s="38"/>
      <c r="C708" s="39"/>
      <c r="D708" s="39"/>
      <c r="E708" s="40"/>
      <c r="F708" s="41"/>
      <c r="G708" s="20"/>
    </row>
    <row r="709" spans="1:7" ht="12.75">
      <c r="A709" s="37"/>
      <c r="B709" s="38"/>
      <c r="C709" s="39"/>
      <c r="D709" s="39"/>
      <c r="E709" s="40"/>
      <c r="F709" s="41"/>
      <c r="G709" s="20"/>
    </row>
    <row r="710" spans="1:7" ht="12.75">
      <c r="A710" s="37"/>
      <c r="B710" s="38"/>
      <c r="C710" s="39"/>
      <c r="D710" s="39"/>
      <c r="E710" s="40"/>
      <c r="F710" s="41"/>
      <c r="G710" s="20"/>
    </row>
    <row r="711" spans="1:7" ht="12.75">
      <c r="A711" s="37"/>
      <c r="B711" s="38"/>
      <c r="C711" s="39"/>
      <c r="D711" s="39"/>
      <c r="E711" s="40"/>
      <c r="F711" s="41"/>
      <c r="G711" s="20"/>
    </row>
    <row r="712" spans="1:7" ht="12.75">
      <c r="A712" s="37"/>
      <c r="B712" s="38"/>
      <c r="C712" s="39"/>
      <c r="D712" s="39"/>
      <c r="E712" s="40"/>
      <c r="F712" s="41"/>
      <c r="G712" s="20"/>
    </row>
    <row r="713" spans="1:7" ht="12.75">
      <c r="A713" s="37"/>
      <c r="B713" s="38"/>
      <c r="C713" s="39"/>
      <c r="D713" s="39"/>
      <c r="E713" s="40"/>
      <c r="F713" s="41"/>
      <c r="G713" s="20"/>
    </row>
    <row r="714" spans="1:7" ht="12.75">
      <c r="A714" s="37"/>
      <c r="B714" s="38"/>
      <c r="C714" s="39"/>
      <c r="D714" s="39"/>
      <c r="E714" s="40"/>
      <c r="F714" s="41"/>
      <c r="G714" s="20"/>
    </row>
    <row r="715" spans="1:7" ht="12.75">
      <c r="A715" s="37"/>
      <c r="B715" s="38"/>
      <c r="C715" s="39"/>
      <c r="D715" s="39"/>
      <c r="E715" s="40"/>
      <c r="F715" s="41"/>
      <c r="G715" s="20"/>
    </row>
    <row r="716" spans="1:7" ht="12.75">
      <c r="A716" s="37"/>
      <c r="B716" s="38"/>
      <c r="C716" s="39"/>
      <c r="D716" s="39"/>
      <c r="E716" s="40"/>
      <c r="F716" s="41"/>
      <c r="G716" s="20"/>
    </row>
    <row r="717" spans="1:7" ht="12.75">
      <c r="A717" s="37"/>
      <c r="B717" s="38"/>
      <c r="C717" s="39"/>
      <c r="D717" s="39"/>
      <c r="E717" s="40"/>
      <c r="F717" s="41"/>
      <c r="G717" s="20"/>
    </row>
    <row r="718" spans="1:7" ht="12.75">
      <c r="A718" s="37"/>
      <c r="B718" s="38"/>
      <c r="C718" s="39"/>
      <c r="D718" s="39"/>
      <c r="E718" s="40"/>
      <c r="F718" s="41"/>
      <c r="G718" s="20"/>
    </row>
    <row r="719" spans="1:7" ht="12.75">
      <c r="A719" s="37"/>
      <c r="B719" s="38"/>
      <c r="C719" s="39"/>
      <c r="D719" s="39"/>
      <c r="E719" s="40"/>
      <c r="F719" s="41"/>
      <c r="G719" s="20"/>
    </row>
    <row r="720" spans="1:7" ht="12.75">
      <c r="A720" s="37"/>
      <c r="B720" s="38"/>
      <c r="C720" s="39"/>
      <c r="D720" s="39"/>
      <c r="E720" s="40"/>
      <c r="F720" s="41"/>
      <c r="G720" s="20"/>
    </row>
    <row r="721" spans="1:7" ht="12.75">
      <c r="A721" s="37"/>
      <c r="B721" s="38"/>
      <c r="C721" s="39"/>
      <c r="D721" s="39"/>
      <c r="E721" s="40"/>
      <c r="F721" s="41"/>
      <c r="G721" s="20"/>
    </row>
    <row r="722" spans="1:7" ht="12.75">
      <c r="A722" s="37"/>
      <c r="B722" s="38"/>
      <c r="C722" s="39"/>
      <c r="D722" s="39"/>
      <c r="E722" s="40"/>
      <c r="F722" s="41"/>
      <c r="G722" s="20"/>
    </row>
    <row r="723" spans="1:7" ht="12.75">
      <c r="A723" s="37"/>
      <c r="B723" s="38"/>
      <c r="C723" s="39"/>
      <c r="D723" s="39"/>
      <c r="E723" s="40"/>
      <c r="F723" s="41"/>
      <c r="G723" s="20"/>
    </row>
    <row r="724" spans="1:7" ht="12.75">
      <c r="A724" s="37"/>
      <c r="B724" s="38"/>
      <c r="C724" s="39"/>
      <c r="D724" s="39"/>
      <c r="E724" s="40"/>
      <c r="F724" s="41"/>
      <c r="G724" s="20"/>
    </row>
    <row r="725" spans="1:7" ht="12.75">
      <c r="A725" s="37"/>
      <c r="B725" s="38"/>
      <c r="C725" s="39"/>
      <c r="D725" s="39"/>
      <c r="E725" s="40"/>
      <c r="F725" s="41"/>
      <c r="G725" s="20"/>
    </row>
    <row r="726" spans="1:7" ht="12.75">
      <c r="A726" s="37"/>
      <c r="B726" s="38"/>
      <c r="C726" s="39"/>
      <c r="D726" s="39"/>
      <c r="E726" s="40"/>
      <c r="F726" s="41"/>
      <c r="G726" s="20"/>
    </row>
    <row r="727" spans="1:7" ht="12.75">
      <c r="A727" s="37"/>
      <c r="B727" s="38"/>
      <c r="C727" s="39"/>
      <c r="D727" s="39"/>
      <c r="E727" s="40"/>
      <c r="F727" s="41"/>
      <c r="G727" s="20"/>
    </row>
    <row r="728" spans="1:7" ht="12.75">
      <c r="A728" s="37"/>
      <c r="B728" s="38"/>
      <c r="C728" s="39"/>
      <c r="D728" s="39"/>
      <c r="E728" s="40"/>
      <c r="F728" s="41"/>
      <c r="G728" s="20"/>
    </row>
    <row r="729" spans="1:7" ht="12.75">
      <c r="A729" s="37"/>
      <c r="B729" s="38"/>
      <c r="C729" s="39"/>
      <c r="D729" s="39"/>
      <c r="E729" s="40"/>
      <c r="F729" s="41"/>
      <c r="G729" s="20"/>
    </row>
    <row r="730" spans="1:7" ht="12.75">
      <c r="A730" s="37"/>
      <c r="B730" s="38"/>
      <c r="C730" s="39"/>
      <c r="D730" s="39"/>
      <c r="E730" s="40"/>
      <c r="F730" s="41"/>
      <c r="G730" s="20"/>
    </row>
    <row r="731" spans="1:7" ht="12.75">
      <c r="A731" s="37"/>
      <c r="B731" s="38"/>
      <c r="C731" s="39"/>
      <c r="D731" s="39"/>
      <c r="E731" s="40"/>
      <c r="F731" s="41"/>
      <c r="G731" s="20"/>
    </row>
    <row r="732" spans="1:7" ht="12.75">
      <c r="A732" s="37"/>
      <c r="B732" s="38"/>
      <c r="C732" s="39"/>
      <c r="D732" s="39"/>
      <c r="E732" s="40"/>
      <c r="F732" s="41"/>
      <c r="G732" s="20"/>
    </row>
    <row r="733" spans="1:7" ht="12.75">
      <c r="A733" s="37"/>
      <c r="B733" s="38"/>
      <c r="C733" s="39"/>
      <c r="D733" s="39"/>
      <c r="E733" s="40"/>
      <c r="F733" s="41"/>
      <c r="G733" s="20"/>
    </row>
    <row r="734" spans="1:7" ht="12.75">
      <c r="A734" s="37"/>
      <c r="B734" s="38"/>
      <c r="C734" s="39"/>
      <c r="D734" s="39"/>
      <c r="E734" s="40"/>
      <c r="F734" s="41"/>
      <c r="G734" s="20"/>
    </row>
    <row r="735" spans="1:7" ht="12.75">
      <c r="A735" s="37"/>
      <c r="B735" s="38"/>
      <c r="C735" s="39"/>
      <c r="D735" s="39"/>
      <c r="E735" s="40"/>
      <c r="F735" s="41"/>
      <c r="G735" s="20"/>
    </row>
    <row r="736" spans="1:7" ht="12.75">
      <c r="A736" s="37"/>
      <c r="B736" s="38"/>
      <c r="C736" s="39"/>
      <c r="D736" s="39"/>
      <c r="E736" s="40"/>
      <c r="F736" s="41"/>
      <c r="G736" s="20"/>
    </row>
    <row r="737" spans="1:7" ht="12.75">
      <c r="A737" s="37"/>
      <c r="B737" s="38"/>
      <c r="C737" s="39"/>
      <c r="D737" s="39"/>
      <c r="E737" s="40"/>
      <c r="F737" s="41"/>
      <c r="G737" s="20"/>
    </row>
    <row r="738" spans="1:7" ht="12.75">
      <c r="A738" s="37"/>
      <c r="B738" s="38"/>
      <c r="C738" s="39"/>
      <c r="D738" s="39"/>
      <c r="E738" s="40"/>
      <c r="F738" s="41"/>
      <c r="G738" s="20"/>
    </row>
    <row r="739" spans="1:7" ht="12.75">
      <c r="A739" s="37"/>
      <c r="B739" s="38"/>
      <c r="C739" s="39"/>
      <c r="D739" s="39"/>
      <c r="E739" s="40"/>
      <c r="F739" s="41"/>
      <c r="G739" s="20"/>
    </row>
    <row r="740" spans="1:7" ht="12.75">
      <c r="A740" s="37"/>
      <c r="B740" s="38"/>
      <c r="C740" s="39"/>
      <c r="D740" s="39"/>
      <c r="E740" s="40"/>
      <c r="F740" s="41"/>
      <c r="G740" s="20"/>
    </row>
    <row r="741" spans="1:7" ht="12.75">
      <c r="A741" s="37"/>
      <c r="B741" s="38"/>
      <c r="C741" s="39"/>
      <c r="D741" s="39"/>
      <c r="E741" s="40"/>
      <c r="F741" s="41"/>
      <c r="G741" s="20"/>
    </row>
    <row r="742" spans="1:7" ht="12.75">
      <c r="A742" s="37"/>
      <c r="B742" s="38"/>
      <c r="C742" s="39"/>
      <c r="D742" s="39"/>
      <c r="E742" s="40"/>
      <c r="F742" s="41"/>
      <c r="G742" s="20"/>
    </row>
    <row r="743" spans="1:7" ht="12.75">
      <c r="A743" s="37"/>
      <c r="B743" s="38"/>
      <c r="C743" s="39"/>
      <c r="D743" s="39"/>
      <c r="E743" s="40"/>
      <c r="F743" s="41"/>
      <c r="G743" s="20"/>
    </row>
    <row r="744" spans="1:7" ht="12.75">
      <c r="A744" s="37"/>
      <c r="B744" s="38"/>
      <c r="C744" s="39"/>
      <c r="D744" s="39"/>
      <c r="E744" s="40"/>
      <c r="F744" s="41"/>
      <c r="G744" s="20"/>
    </row>
    <row r="745" spans="1:7" ht="12.75">
      <c r="A745" s="37"/>
      <c r="B745" s="38"/>
      <c r="C745" s="39"/>
      <c r="D745" s="39"/>
      <c r="E745" s="40"/>
      <c r="F745" s="41"/>
      <c r="G745" s="20"/>
    </row>
    <row r="746" spans="1:7" ht="12.75">
      <c r="A746" s="37"/>
      <c r="B746" s="38"/>
      <c r="C746" s="39"/>
      <c r="D746" s="39"/>
      <c r="E746" s="40"/>
      <c r="F746" s="41"/>
      <c r="G746" s="20"/>
    </row>
    <row r="747" spans="1:7" ht="12.75">
      <c r="A747" s="37"/>
      <c r="B747" s="38"/>
      <c r="C747" s="39"/>
      <c r="D747" s="39"/>
      <c r="E747" s="40"/>
      <c r="F747" s="41"/>
      <c r="G747" s="20"/>
    </row>
    <row r="748" spans="1:7" ht="12.75">
      <c r="A748" s="37"/>
      <c r="B748" s="38"/>
      <c r="C748" s="39"/>
      <c r="D748" s="39"/>
      <c r="E748" s="40"/>
      <c r="F748" s="41"/>
      <c r="G748" s="20"/>
    </row>
    <row r="749" spans="1:7" ht="12.75">
      <c r="A749" s="37"/>
      <c r="B749" s="38"/>
      <c r="C749" s="39"/>
      <c r="D749" s="39"/>
      <c r="E749" s="40"/>
      <c r="F749" s="41"/>
      <c r="G749" s="20"/>
    </row>
    <row r="750" spans="1:7" ht="12.75">
      <c r="A750" s="37"/>
      <c r="B750" s="38"/>
      <c r="C750" s="39"/>
      <c r="D750" s="39"/>
      <c r="E750" s="40"/>
      <c r="F750" s="41"/>
      <c r="G750" s="20"/>
    </row>
    <row r="751" spans="1:7" ht="12.75">
      <c r="A751" s="37"/>
      <c r="B751" s="38"/>
      <c r="C751" s="39"/>
      <c r="D751" s="39"/>
      <c r="E751" s="40"/>
      <c r="F751" s="41"/>
      <c r="G751" s="20"/>
    </row>
    <row r="752" spans="1:7" ht="12.75">
      <c r="A752" s="37"/>
      <c r="B752" s="38"/>
      <c r="C752" s="39"/>
      <c r="D752" s="39"/>
      <c r="E752" s="40"/>
      <c r="F752" s="41"/>
      <c r="G752" s="20"/>
    </row>
    <row r="753" spans="1:7" ht="12.75">
      <c r="A753" s="37"/>
      <c r="B753" s="38"/>
      <c r="C753" s="39"/>
      <c r="D753" s="39"/>
      <c r="E753" s="40"/>
      <c r="F753" s="41"/>
      <c r="G753" s="20"/>
    </row>
    <row r="754" spans="1:7" ht="12.75">
      <c r="A754" s="37"/>
      <c r="B754" s="38"/>
      <c r="C754" s="39"/>
      <c r="D754" s="39"/>
      <c r="E754" s="40"/>
      <c r="F754" s="41"/>
      <c r="G754" s="20"/>
    </row>
    <row r="755" spans="1:7" ht="12.75">
      <c r="A755" s="37"/>
      <c r="B755" s="38"/>
      <c r="C755" s="39"/>
      <c r="D755" s="39"/>
      <c r="E755" s="40"/>
      <c r="F755" s="41"/>
      <c r="G755" s="20"/>
    </row>
    <row r="756" spans="1:7" ht="12.75">
      <c r="A756" s="37"/>
      <c r="B756" s="38"/>
      <c r="C756" s="39"/>
      <c r="D756" s="39"/>
      <c r="E756" s="40"/>
      <c r="F756" s="41"/>
      <c r="G756" s="20"/>
    </row>
    <row r="757" spans="1:7" ht="12.75">
      <c r="A757" s="37"/>
      <c r="B757" s="38"/>
      <c r="C757" s="39"/>
      <c r="D757" s="39"/>
      <c r="E757" s="40"/>
      <c r="F757" s="41"/>
      <c r="G757" s="20"/>
    </row>
    <row r="758" spans="1:7" ht="12.75">
      <c r="A758" s="37"/>
      <c r="B758" s="38"/>
      <c r="C758" s="39"/>
      <c r="D758" s="39"/>
      <c r="E758" s="40"/>
      <c r="F758" s="41"/>
      <c r="G758" s="20"/>
    </row>
    <row r="759" spans="1:7" ht="12.75">
      <c r="A759" s="37"/>
      <c r="B759" s="38"/>
      <c r="C759" s="39"/>
      <c r="D759" s="39"/>
      <c r="E759" s="40"/>
      <c r="F759" s="41"/>
      <c r="G759" s="20"/>
    </row>
    <row r="760" spans="1:7" ht="12.75">
      <c r="A760" s="37"/>
      <c r="B760" s="38"/>
      <c r="C760" s="39"/>
      <c r="D760" s="39"/>
      <c r="E760" s="40"/>
      <c r="F760" s="41"/>
      <c r="G760" s="20"/>
    </row>
    <row r="761" spans="1:7" ht="12.75">
      <c r="A761" s="37"/>
      <c r="B761" s="38"/>
      <c r="C761" s="39"/>
      <c r="D761" s="39"/>
      <c r="E761" s="40"/>
      <c r="F761" s="41"/>
      <c r="G761" s="20"/>
    </row>
    <row r="762" spans="1:7" ht="12.75">
      <c r="A762" s="37"/>
      <c r="B762" s="38"/>
      <c r="C762" s="39"/>
      <c r="D762" s="39"/>
      <c r="E762" s="40"/>
      <c r="F762" s="41"/>
      <c r="G762" s="20"/>
    </row>
    <row r="763" spans="1:7" ht="12.75">
      <c r="A763" s="37"/>
      <c r="B763" s="38"/>
      <c r="C763" s="39"/>
      <c r="D763" s="39"/>
      <c r="E763" s="40"/>
      <c r="F763" s="41"/>
      <c r="G763" s="20"/>
    </row>
    <row r="764" spans="1:7" ht="12.75">
      <c r="A764" s="37"/>
      <c r="B764" s="38"/>
      <c r="C764" s="39"/>
      <c r="D764" s="39"/>
      <c r="E764" s="40"/>
      <c r="F764" s="41"/>
      <c r="G764" s="20"/>
    </row>
    <row r="765" spans="1:7" ht="12.75">
      <c r="A765" s="37"/>
      <c r="B765" s="38"/>
      <c r="C765" s="39"/>
      <c r="D765" s="39"/>
      <c r="E765" s="40"/>
      <c r="F765" s="41"/>
      <c r="G765" s="20"/>
    </row>
    <row r="766" spans="1:7" ht="12.75">
      <c r="A766" s="37"/>
      <c r="B766" s="38"/>
      <c r="C766" s="39"/>
      <c r="D766" s="39"/>
      <c r="E766" s="40"/>
      <c r="F766" s="41"/>
      <c r="G766" s="20"/>
    </row>
    <row r="767" spans="1:7" ht="12.75">
      <c r="A767" s="37"/>
      <c r="B767" s="38"/>
      <c r="C767" s="39"/>
      <c r="D767" s="39"/>
      <c r="E767" s="40"/>
      <c r="F767" s="41"/>
      <c r="G767" s="20"/>
    </row>
    <row r="768" spans="1:7" ht="12.75">
      <c r="A768" s="37"/>
      <c r="B768" s="38"/>
      <c r="C768" s="39"/>
      <c r="D768" s="39"/>
      <c r="E768" s="40"/>
      <c r="F768" s="41"/>
      <c r="G768" s="20"/>
    </row>
    <row r="769" spans="1:7" ht="12.75">
      <c r="A769" s="37"/>
      <c r="B769" s="38"/>
      <c r="C769" s="39"/>
      <c r="D769" s="39"/>
      <c r="E769" s="40"/>
      <c r="F769" s="41"/>
      <c r="G769" s="20"/>
    </row>
    <row r="770" spans="1:7" ht="12.75">
      <c r="A770" s="37"/>
      <c r="B770" s="38"/>
      <c r="C770" s="39"/>
      <c r="D770" s="39"/>
      <c r="E770" s="40"/>
      <c r="F770" s="41"/>
      <c r="G770" s="20"/>
    </row>
    <row r="771" spans="1:7" ht="12.75">
      <c r="A771" s="37"/>
      <c r="B771" s="38"/>
      <c r="C771" s="39"/>
      <c r="D771" s="39"/>
      <c r="E771" s="40"/>
      <c r="F771" s="41"/>
      <c r="G771" s="20"/>
    </row>
    <row r="772" spans="1:7" ht="12.75">
      <c r="A772" s="37"/>
      <c r="B772" s="38"/>
      <c r="C772" s="39"/>
      <c r="D772" s="39"/>
      <c r="E772" s="40"/>
      <c r="F772" s="41"/>
      <c r="G772" s="20"/>
    </row>
    <row r="773" spans="1:7" ht="12.75">
      <c r="A773" s="37"/>
      <c r="B773" s="38"/>
      <c r="C773" s="39"/>
      <c r="D773" s="39"/>
      <c r="E773" s="40"/>
      <c r="F773" s="41"/>
      <c r="G773" s="20"/>
    </row>
    <row r="774" spans="1:7" ht="12.75">
      <c r="A774" s="37"/>
      <c r="B774" s="38"/>
      <c r="C774" s="39"/>
      <c r="D774" s="39"/>
      <c r="E774" s="40"/>
      <c r="F774" s="41"/>
      <c r="G774" s="20"/>
    </row>
    <row r="775" spans="1:7" ht="12.75">
      <c r="A775" s="37"/>
      <c r="B775" s="38"/>
      <c r="C775" s="39"/>
      <c r="D775" s="39"/>
      <c r="E775" s="40"/>
      <c r="F775" s="41"/>
      <c r="G775" s="20"/>
    </row>
    <row r="776" spans="1:7" ht="12.75">
      <c r="A776" s="37"/>
      <c r="B776" s="38"/>
      <c r="C776" s="39"/>
      <c r="D776" s="39"/>
      <c r="E776" s="40"/>
      <c r="F776" s="41"/>
      <c r="G776" s="20"/>
    </row>
    <row r="777" spans="1:7" ht="12.75">
      <c r="A777" s="37"/>
      <c r="B777" s="38"/>
      <c r="C777" s="39"/>
      <c r="D777" s="39"/>
      <c r="E777" s="40"/>
      <c r="F777" s="41"/>
      <c r="G777" s="20"/>
    </row>
    <row r="778" spans="1:7" ht="12.75">
      <c r="A778" s="37"/>
      <c r="B778" s="38"/>
      <c r="C778" s="39"/>
      <c r="D778" s="39"/>
      <c r="E778" s="40"/>
      <c r="F778" s="41"/>
      <c r="G778" s="20"/>
    </row>
    <row r="779" spans="1:7" ht="12.75">
      <c r="A779" s="37"/>
      <c r="B779" s="38"/>
      <c r="C779" s="39"/>
      <c r="D779" s="39"/>
      <c r="E779" s="40"/>
      <c r="F779" s="41"/>
      <c r="G779" s="20"/>
    </row>
    <row r="780" spans="1:7" ht="12.75">
      <c r="A780" s="37"/>
      <c r="B780" s="38"/>
      <c r="C780" s="39"/>
      <c r="D780" s="39"/>
      <c r="E780" s="40"/>
      <c r="F780" s="41"/>
      <c r="G780" s="20"/>
    </row>
    <row r="781" spans="1:7" ht="12.75">
      <c r="A781" s="37"/>
      <c r="B781" s="38"/>
      <c r="C781" s="39"/>
      <c r="D781" s="39"/>
      <c r="E781" s="40"/>
      <c r="F781" s="41"/>
      <c r="G781" s="20"/>
    </row>
    <row r="782" spans="1:7" ht="12.75">
      <c r="A782" s="37"/>
      <c r="B782" s="38"/>
      <c r="C782" s="39"/>
      <c r="D782" s="39"/>
      <c r="E782" s="40"/>
      <c r="F782" s="41"/>
      <c r="G782" s="20"/>
    </row>
    <row r="783" spans="1:7" ht="12.75">
      <c r="A783" s="37"/>
      <c r="B783" s="38"/>
      <c r="C783" s="39"/>
      <c r="D783" s="39"/>
      <c r="E783" s="40"/>
      <c r="F783" s="41"/>
      <c r="G783" s="20"/>
    </row>
    <row r="784" spans="1:7" ht="12.75">
      <c r="A784" s="37"/>
      <c r="B784" s="38"/>
      <c r="C784" s="39"/>
      <c r="D784" s="39"/>
      <c r="E784" s="40"/>
      <c r="F784" s="41"/>
      <c r="G784" s="20"/>
    </row>
    <row r="785" spans="1:7" ht="12.75">
      <c r="A785" s="37"/>
      <c r="B785" s="38"/>
      <c r="C785" s="39"/>
      <c r="D785" s="39"/>
      <c r="E785" s="40"/>
      <c r="F785" s="41"/>
      <c r="G785" s="20"/>
    </row>
    <row r="786" spans="1:7" ht="12.75">
      <c r="A786" s="37"/>
      <c r="B786" s="38"/>
      <c r="C786" s="39"/>
      <c r="D786" s="39"/>
      <c r="E786" s="40"/>
      <c r="F786" s="41"/>
      <c r="G786" s="20"/>
    </row>
    <row r="787" spans="1:7" ht="12.75">
      <c r="A787" s="37"/>
      <c r="B787" s="38"/>
      <c r="C787" s="39"/>
      <c r="D787" s="39"/>
      <c r="E787" s="40"/>
      <c r="F787" s="41"/>
      <c r="G787" s="20"/>
    </row>
    <row r="788" spans="1:7" ht="12.75">
      <c r="A788" s="37"/>
      <c r="B788" s="38"/>
      <c r="C788" s="39"/>
      <c r="D788" s="39"/>
      <c r="E788" s="40"/>
      <c r="F788" s="41"/>
      <c r="G788" s="20"/>
    </row>
    <row r="789" spans="1:7" ht="12.75">
      <c r="A789" s="37"/>
      <c r="B789" s="38"/>
      <c r="C789" s="39"/>
      <c r="D789" s="39"/>
      <c r="E789" s="40"/>
      <c r="F789" s="41"/>
      <c r="G789" s="20"/>
    </row>
    <row r="790" spans="1:7" ht="12.75">
      <c r="A790" s="37"/>
      <c r="B790" s="38"/>
      <c r="C790" s="39"/>
      <c r="D790" s="39"/>
      <c r="E790" s="40"/>
      <c r="F790" s="41"/>
      <c r="G790" s="20"/>
    </row>
    <row r="791" spans="1:7" ht="12.75">
      <c r="A791" s="37"/>
      <c r="B791" s="38"/>
      <c r="C791" s="39"/>
      <c r="D791" s="39"/>
      <c r="E791" s="40"/>
      <c r="F791" s="41"/>
      <c r="G791" s="20"/>
    </row>
    <row r="792" spans="1:7" ht="12.75">
      <c r="A792" s="37"/>
      <c r="B792" s="38"/>
      <c r="C792" s="39"/>
      <c r="D792" s="39"/>
      <c r="E792" s="40"/>
      <c r="F792" s="41"/>
      <c r="G792" s="20"/>
    </row>
    <row r="793" spans="1:7" ht="12.75">
      <c r="A793" s="37"/>
      <c r="B793" s="38"/>
      <c r="C793" s="39"/>
      <c r="D793" s="39"/>
      <c r="E793" s="40"/>
      <c r="F793" s="41"/>
      <c r="G793" s="20"/>
    </row>
    <row r="794" spans="1:7" ht="12.75">
      <c r="A794" s="37"/>
      <c r="B794" s="38"/>
      <c r="C794" s="39"/>
      <c r="D794" s="39"/>
      <c r="E794" s="40"/>
      <c r="F794" s="41"/>
      <c r="G794" s="20"/>
    </row>
    <row r="795" spans="1:7" ht="12.75">
      <c r="A795" s="37"/>
      <c r="B795" s="38"/>
      <c r="C795" s="39"/>
      <c r="D795" s="39"/>
      <c r="E795" s="40"/>
      <c r="F795" s="41"/>
      <c r="G795" s="20"/>
    </row>
    <row r="796" spans="1:7" ht="12.75">
      <c r="A796" s="37"/>
      <c r="B796" s="38"/>
      <c r="C796" s="39"/>
      <c r="D796" s="39"/>
      <c r="E796" s="40"/>
      <c r="F796" s="41"/>
      <c r="G796" s="20"/>
    </row>
    <row r="797" spans="1:7" ht="12.75">
      <c r="A797" s="37"/>
      <c r="B797" s="38"/>
      <c r="C797" s="39"/>
      <c r="D797" s="39"/>
      <c r="E797" s="40"/>
      <c r="F797" s="41"/>
      <c r="G797" s="20"/>
    </row>
    <row r="798" spans="1:7" ht="12.75">
      <c r="A798" s="37"/>
      <c r="B798" s="38"/>
      <c r="C798" s="39"/>
      <c r="D798" s="39"/>
      <c r="E798" s="40"/>
      <c r="F798" s="41"/>
      <c r="G798" s="20"/>
    </row>
    <row r="799" spans="1:7" ht="12.75">
      <c r="A799" s="37"/>
      <c r="B799" s="38"/>
      <c r="C799" s="39"/>
      <c r="D799" s="39"/>
      <c r="E799" s="40"/>
      <c r="F799" s="41"/>
      <c r="G799" s="20"/>
    </row>
    <row r="800" spans="1:7" ht="12.75">
      <c r="A800" s="37"/>
      <c r="B800" s="38"/>
      <c r="C800" s="39"/>
      <c r="D800" s="39"/>
      <c r="E800" s="40"/>
      <c r="F800" s="41"/>
      <c r="G800" s="20"/>
    </row>
    <row r="801" spans="1:7" ht="12.75">
      <c r="A801" s="37"/>
      <c r="B801" s="38"/>
      <c r="C801" s="39"/>
      <c r="D801" s="39"/>
      <c r="E801" s="40"/>
      <c r="F801" s="41"/>
      <c r="G801" s="20"/>
    </row>
    <row r="802" spans="1:7" ht="12.75">
      <c r="A802" s="37"/>
      <c r="B802" s="38"/>
      <c r="C802" s="39"/>
      <c r="D802" s="39"/>
      <c r="E802" s="40"/>
      <c r="F802" s="41"/>
      <c r="G802" s="20"/>
    </row>
    <row r="803" spans="1:7" ht="12.75">
      <c r="A803" s="37"/>
      <c r="B803" s="38"/>
      <c r="C803" s="39"/>
      <c r="D803" s="39"/>
      <c r="E803" s="40"/>
      <c r="F803" s="41"/>
      <c r="G803" s="20"/>
    </row>
    <row r="804" spans="1:7" ht="12.75">
      <c r="A804" s="37"/>
      <c r="B804" s="38"/>
      <c r="C804" s="39"/>
      <c r="D804" s="39"/>
      <c r="E804" s="40"/>
      <c r="F804" s="41"/>
      <c r="G804" s="20"/>
    </row>
    <row r="805" spans="1:7" ht="12.75">
      <c r="A805" s="37"/>
      <c r="B805" s="38"/>
      <c r="C805" s="39"/>
      <c r="D805" s="39"/>
      <c r="E805" s="40"/>
      <c r="F805" s="41"/>
      <c r="G805" s="20"/>
    </row>
    <row r="806" spans="1:7" ht="12.75">
      <c r="A806" s="37"/>
      <c r="B806" s="38"/>
      <c r="C806" s="39"/>
      <c r="D806" s="39"/>
      <c r="E806" s="40"/>
      <c r="F806" s="41"/>
      <c r="G806" s="20"/>
    </row>
    <row r="807" spans="1:7" ht="12.75">
      <c r="A807" s="37"/>
      <c r="B807" s="38"/>
      <c r="C807" s="39"/>
      <c r="D807" s="39"/>
      <c r="E807" s="40"/>
      <c r="F807" s="41"/>
      <c r="G807" s="20"/>
    </row>
    <row r="808" spans="1:7" ht="12.75">
      <c r="A808" s="37"/>
      <c r="B808" s="38"/>
      <c r="C808" s="39"/>
      <c r="D808" s="39"/>
      <c r="E808" s="40"/>
      <c r="F808" s="41"/>
      <c r="G808" s="20"/>
    </row>
    <row r="809" spans="1:7" ht="12.75">
      <c r="A809" s="37"/>
      <c r="B809" s="38"/>
      <c r="C809" s="39"/>
      <c r="D809" s="39"/>
      <c r="E809" s="40"/>
      <c r="F809" s="41"/>
      <c r="G809" s="20"/>
    </row>
    <row r="810" spans="1:7" ht="12.75">
      <c r="A810" s="37"/>
      <c r="B810" s="38"/>
      <c r="C810" s="39"/>
      <c r="D810" s="39"/>
      <c r="E810" s="40"/>
      <c r="F810" s="41"/>
      <c r="G810" s="20"/>
    </row>
    <row r="811" spans="1:7" ht="12.75">
      <c r="A811" s="37"/>
      <c r="B811" s="38"/>
      <c r="C811" s="39"/>
      <c r="D811" s="39"/>
      <c r="E811" s="40"/>
      <c r="F811" s="41"/>
      <c r="G811" s="20"/>
    </row>
    <row r="812" spans="1:7" ht="12.75">
      <c r="A812" s="37"/>
      <c r="B812" s="38"/>
      <c r="C812" s="39"/>
      <c r="D812" s="39"/>
      <c r="E812" s="40"/>
      <c r="F812" s="41"/>
      <c r="G812" s="20"/>
    </row>
    <row r="813" spans="1:7" ht="12.75">
      <c r="A813" s="37"/>
      <c r="B813" s="38"/>
      <c r="C813" s="39"/>
      <c r="D813" s="39"/>
      <c r="E813" s="40"/>
      <c r="F813" s="41"/>
      <c r="G813" s="20"/>
    </row>
    <row r="814" spans="1:7" ht="12.75">
      <c r="A814" s="37"/>
      <c r="B814" s="38"/>
      <c r="C814" s="39"/>
      <c r="D814" s="39"/>
      <c r="E814" s="40"/>
      <c r="F814" s="41"/>
      <c r="G814" s="20"/>
    </row>
    <row r="815" spans="1:7" ht="12.75">
      <c r="A815" s="37"/>
      <c r="B815" s="38"/>
      <c r="C815" s="39"/>
      <c r="D815" s="39"/>
      <c r="E815" s="40"/>
      <c r="F815" s="41"/>
      <c r="G815" s="20"/>
    </row>
    <row r="816" spans="1:7" ht="12.75">
      <c r="A816" s="37"/>
      <c r="B816" s="38"/>
      <c r="C816" s="39"/>
      <c r="D816" s="39"/>
      <c r="E816" s="40"/>
      <c r="F816" s="41"/>
      <c r="G816" s="20"/>
    </row>
    <row r="817" spans="1:7" ht="12.75">
      <c r="A817" s="37"/>
      <c r="B817" s="38"/>
      <c r="C817" s="39"/>
      <c r="D817" s="39"/>
      <c r="E817" s="40"/>
      <c r="F817" s="41"/>
      <c r="G817" s="20"/>
    </row>
    <row r="818" spans="1:7" ht="12.75">
      <c r="A818" s="37"/>
      <c r="B818" s="38"/>
      <c r="C818" s="39"/>
      <c r="D818" s="39"/>
      <c r="E818" s="40"/>
      <c r="F818" s="41"/>
      <c r="G818" s="20"/>
    </row>
    <row r="819" spans="1:7" ht="12.75">
      <c r="A819" s="37"/>
      <c r="B819" s="38"/>
      <c r="C819" s="39"/>
      <c r="D819" s="39"/>
      <c r="E819" s="40"/>
      <c r="F819" s="41"/>
      <c r="G819" s="20"/>
    </row>
    <row r="820" spans="1:7" ht="12.75">
      <c r="A820" s="37"/>
      <c r="B820" s="38"/>
      <c r="C820" s="39"/>
      <c r="D820" s="39"/>
      <c r="E820" s="40"/>
      <c r="F820" s="41"/>
      <c r="G820" s="20"/>
    </row>
    <row r="821" spans="1:7" ht="12.75">
      <c r="A821" s="37"/>
      <c r="B821" s="38"/>
      <c r="C821" s="39"/>
      <c r="D821" s="39"/>
      <c r="E821" s="40"/>
      <c r="F821" s="41"/>
      <c r="G821" s="20"/>
    </row>
    <row r="822" spans="1:7" ht="12.75">
      <c r="A822" s="37"/>
      <c r="B822" s="38"/>
      <c r="C822" s="39"/>
      <c r="D822" s="39"/>
      <c r="E822" s="40"/>
      <c r="F822" s="41"/>
      <c r="G822" s="20"/>
    </row>
    <row r="823" spans="1:7" ht="12.75">
      <c r="A823" s="37"/>
      <c r="B823" s="38"/>
      <c r="C823" s="39"/>
      <c r="D823" s="39"/>
      <c r="E823" s="40"/>
      <c r="F823" s="41"/>
      <c r="G823" s="20"/>
    </row>
    <row r="824" spans="1:7" ht="12.75">
      <c r="A824" s="37"/>
      <c r="B824" s="38"/>
      <c r="C824" s="39"/>
      <c r="D824" s="39"/>
      <c r="E824" s="40"/>
      <c r="F824" s="41"/>
      <c r="G824" s="20"/>
    </row>
    <row r="825" spans="1:7" ht="12.75">
      <c r="A825" s="37"/>
      <c r="B825" s="38"/>
      <c r="C825" s="39"/>
      <c r="D825" s="39"/>
      <c r="E825" s="40"/>
      <c r="F825" s="41"/>
      <c r="G825" s="20"/>
    </row>
    <row r="826" spans="1:7" ht="12.75">
      <c r="A826" s="37"/>
      <c r="B826" s="38"/>
      <c r="C826" s="39"/>
      <c r="D826" s="39"/>
      <c r="E826" s="40"/>
      <c r="F826" s="41"/>
      <c r="G826" s="20"/>
    </row>
    <row r="827" spans="1:7" ht="12.75">
      <c r="A827" s="37"/>
      <c r="B827" s="38"/>
      <c r="C827" s="39"/>
      <c r="D827" s="39"/>
      <c r="E827" s="40"/>
      <c r="F827" s="41"/>
      <c r="G827" s="20"/>
    </row>
    <row r="828" spans="1:7" ht="12.75">
      <c r="A828" s="37"/>
      <c r="B828" s="38"/>
      <c r="C828" s="39"/>
      <c r="D828" s="39"/>
      <c r="E828" s="40"/>
      <c r="F828" s="41"/>
      <c r="G828" s="20"/>
    </row>
    <row r="829" spans="1:7" ht="12.75">
      <c r="A829" s="37"/>
      <c r="B829" s="38"/>
      <c r="C829" s="39"/>
      <c r="D829" s="39"/>
      <c r="E829" s="40"/>
      <c r="F829" s="41"/>
      <c r="G829" s="20"/>
    </row>
    <row r="830" spans="1:7" ht="12.75">
      <c r="A830" s="37"/>
      <c r="B830" s="38"/>
      <c r="C830" s="39"/>
      <c r="D830" s="39"/>
      <c r="E830" s="40"/>
      <c r="F830" s="41"/>
      <c r="G830" s="20"/>
    </row>
    <row r="831" spans="1:7" ht="12.75">
      <c r="A831" s="37"/>
      <c r="B831" s="38"/>
      <c r="C831" s="39"/>
      <c r="D831" s="39"/>
      <c r="E831" s="40"/>
      <c r="F831" s="41"/>
      <c r="G831" s="20"/>
    </row>
    <row r="832" spans="1:7" ht="12.75">
      <c r="A832" s="37"/>
      <c r="B832" s="38"/>
      <c r="C832" s="39"/>
      <c r="D832" s="39"/>
      <c r="E832" s="40"/>
      <c r="F832" s="41"/>
      <c r="G832" s="20"/>
    </row>
    <row r="833" spans="1:7" ht="12.75">
      <c r="A833" s="37"/>
      <c r="B833" s="38"/>
      <c r="C833" s="39"/>
      <c r="D833" s="39"/>
      <c r="E833" s="40"/>
      <c r="F833" s="41"/>
      <c r="G833" s="20"/>
    </row>
    <row r="834" spans="1:7" ht="12.75">
      <c r="A834" s="37"/>
      <c r="B834" s="38"/>
      <c r="C834" s="39"/>
      <c r="D834" s="39"/>
      <c r="E834" s="40"/>
      <c r="F834" s="41"/>
      <c r="G834" s="20"/>
    </row>
    <row r="835" spans="1:7" ht="12.75">
      <c r="A835" s="37"/>
      <c r="B835" s="38"/>
      <c r="C835" s="39"/>
      <c r="D835" s="39"/>
      <c r="E835" s="40"/>
      <c r="F835" s="41"/>
      <c r="G835" s="20"/>
    </row>
    <row r="836" spans="1:7" ht="12.75">
      <c r="A836" s="37"/>
      <c r="B836" s="38"/>
      <c r="C836" s="39"/>
      <c r="D836" s="39"/>
      <c r="E836" s="40"/>
      <c r="F836" s="41"/>
      <c r="G836" s="20"/>
    </row>
    <row r="837" spans="1:7" ht="12.75">
      <c r="A837" s="37"/>
      <c r="B837" s="38"/>
      <c r="C837" s="39"/>
      <c r="D837" s="39"/>
      <c r="E837" s="40"/>
      <c r="F837" s="41"/>
      <c r="G837" s="20"/>
    </row>
    <row r="838" spans="1:7" ht="12.75">
      <c r="A838" s="37"/>
      <c r="B838" s="38"/>
      <c r="C838" s="39"/>
      <c r="D838" s="39"/>
      <c r="E838" s="40"/>
      <c r="F838" s="41"/>
      <c r="G838" s="20"/>
    </row>
    <row r="839" spans="1:7" ht="12.75">
      <c r="A839" s="37"/>
      <c r="B839" s="38"/>
      <c r="C839" s="39"/>
      <c r="D839" s="39"/>
      <c r="E839" s="40"/>
      <c r="F839" s="41"/>
      <c r="G839" s="20"/>
    </row>
    <row r="840" spans="1:7" ht="12.75">
      <c r="A840" s="37"/>
      <c r="B840" s="38"/>
      <c r="C840" s="39"/>
      <c r="D840" s="39"/>
      <c r="E840" s="40"/>
      <c r="F840" s="41"/>
      <c r="G840" s="20"/>
    </row>
    <row r="841" spans="1:7" ht="12.75">
      <c r="A841" s="37"/>
      <c r="B841" s="38"/>
      <c r="C841" s="39"/>
      <c r="D841" s="39"/>
      <c r="E841" s="40"/>
      <c r="F841" s="41"/>
      <c r="G841" s="20"/>
    </row>
    <row r="842" spans="1:7" ht="12.75">
      <c r="A842" s="37"/>
      <c r="B842" s="38"/>
      <c r="C842" s="39"/>
      <c r="D842" s="39"/>
      <c r="E842" s="40"/>
      <c r="F842" s="41"/>
      <c r="G842" s="20"/>
    </row>
    <row r="843" spans="1:7" ht="12.75">
      <c r="A843" s="37"/>
      <c r="B843" s="38"/>
      <c r="C843" s="39"/>
      <c r="D843" s="39"/>
      <c r="E843" s="40"/>
      <c r="F843" s="41"/>
      <c r="G843" s="20"/>
    </row>
    <row r="844" spans="1:7" ht="12.75">
      <c r="A844" s="37"/>
      <c r="B844" s="38"/>
      <c r="C844" s="39"/>
      <c r="D844" s="39"/>
      <c r="E844" s="40"/>
      <c r="F844" s="41"/>
      <c r="G844" s="20"/>
    </row>
    <row r="845" spans="1:7" ht="12.75">
      <c r="A845" s="37"/>
      <c r="B845" s="38"/>
      <c r="C845" s="39"/>
      <c r="D845" s="39"/>
      <c r="E845" s="40"/>
      <c r="F845" s="41"/>
      <c r="G845" s="20"/>
    </row>
    <row r="846" spans="1:7" ht="12.75">
      <c r="A846" s="37"/>
      <c r="B846" s="38"/>
      <c r="C846" s="39"/>
      <c r="D846" s="39"/>
      <c r="E846" s="40"/>
      <c r="F846" s="41"/>
      <c r="G846" s="20"/>
    </row>
    <row r="847" spans="1:7" ht="12.75">
      <c r="A847" s="37"/>
      <c r="B847" s="38"/>
      <c r="C847" s="39"/>
      <c r="D847" s="39"/>
      <c r="E847" s="40"/>
      <c r="F847" s="41"/>
      <c r="G847" s="20"/>
    </row>
    <row r="848" spans="1:7" ht="12.75">
      <c r="A848" s="37"/>
      <c r="B848" s="38"/>
      <c r="C848" s="39"/>
      <c r="D848" s="39"/>
      <c r="E848" s="40"/>
      <c r="F848" s="41"/>
      <c r="G848" s="20"/>
    </row>
    <row r="849" spans="1:7" ht="12.75">
      <c r="A849" s="37"/>
      <c r="B849" s="38"/>
      <c r="C849" s="39"/>
      <c r="D849" s="39"/>
      <c r="E849" s="40"/>
      <c r="F849" s="41"/>
      <c r="G849" s="20"/>
    </row>
    <row r="850" spans="1:7" ht="12.75">
      <c r="A850" s="37"/>
      <c r="B850" s="38"/>
      <c r="C850" s="39"/>
      <c r="D850" s="39"/>
      <c r="E850" s="40"/>
      <c r="F850" s="41"/>
      <c r="G850" s="20"/>
    </row>
    <row r="851" spans="1:7" ht="12.75">
      <c r="A851" s="37"/>
      <c r="B851" s="38"/>
      <c r="C851" s="39"/>
      <c r="D851" s="39"/>
      <c r="E851" s="40"/>
      <c r="F851" s="41"/>
      <c r="G851" s="20"/>
    </row>
    <row r="852" spans="1:7" ht="12.75">
      <c r="A852" s="37"/>
      <c r="B852" s="38"/>
      <c r="C852" s="39"/>
      <c r="D852" s="39"/>
      <c r="E852" s="40"/>
      <c r="F852" s="41"/>
      <c r="G852" s="20"/>
    </row>
    <row r="853" spans="1:7" ht="12.75">
      <c r="A853" s="37"/>
      <c r="B853" s="38"/>
      <c r="C853" s="39"/>
      <c r="D853" s="39"/>
      <c r="E853" s="40"/>
      <c r="F853" s="41"/>
      <c r="G853" s="20"/>
    </row>
    <row r="854" spans="1:7" ht="12.75">
      <c r="A854" s="37"/>
      <c r="B854" s="38"/>
      <c r="C854" s="39"/>
      <c r="D854" s="39"/>
      <c r="E854" s="40"/>
      <c r="F854" s="41"/>
      <c r="G854" s="20"/>
    </row>
    <row r="855" spans="1:7" ht="12.75">
      <c r="A855" s="37"/>
      <c r="B855" s="38"/>
      <c r="C855" s="39"/>
      <c r="D855" s="39"/>
      <c r="E855" s="40"/>
      <c r="F855" s="41"/>
      <c r="G855" s="20"/>
    </row>
    <row r="856" spans="1:7" ht="12.75">
      <c r="A856" s="37"/>
      <c r="B856" s="38"/>
      <c r="C856" s="39"/>
      <c r="D856" s="39"/>
      <c r="E856" s="40"/>
      <c r="F856" s="41"/>
      <c r="G856" s="20"/>
    </row>
    <row r="857" spans="1:7" ht="12.75">
      <c r="A857" s="37"/>
      <c r="B857" s="38"/>
      <c r="C857" s="39"/>
      <c r="D857" s="39"/>
      <c r="E857" s="40"/>
      <c r="F857" s="41"/>
      <c r="G857" s="20"/>
    </row>
    <row r="858" spans="1:7" ht="12.75">
      <c r="A858" s="37"/>
      <c r="B858" s="38"/>
      <c r="C858" s="39"/>
      <c r="D858" s="39"/>
      <c r="E858" s="40"/>
      <c r="F858" s="41"/>
      <c r="G858" s="20"/>
    </row>
    <row r="859" spans="1:7" ht="12.75">
      <c r="A859" s="37"/>
      <c r="B859" s="38"/>
      <c r="C859" s="39"/>
      <c r="D859" s="39"/>
      <c r="E859" s="40"/>
      <c r="F859" s="41"/>
      <c r="G859" s="20"/>
    </row>
    <row r="860" spans="1:7" ht="12.75">
      <c r="A860" s="37"/>
      <c r="B860" s="38"/>
      <c r="C860" s="39"/>
      <c r="D860" s="39"/>
      <c r="E860" s="40"/>
      <c r="F860" s="41"/>
      <c r="G860" s="20"/>
    </row>
    <row r="861" spans="1:7" ht="12.75">
      <c r="A861" s="37"/>
      <c r="B861" s="38"/>
      <c r="C861" s="39"/>
      <c r="D861" s="39"/>
      <c r="E861" s="40"/>
      <c r="F861" s="41"/>
      <c r="G861" s="20"/>
    </row>
    <row r="862" spans="1:7" ht="12.75">
      <c r="A862" s="37"/>
      <c r="B862" s="38"/>
      <c r="C862" s="39"/>
      <c r="D862" s="39"/>
      <c r="E862" s="40"/>
      <c r="F862" s="41"/>
      <c r="G862" s="20"/>
    </row>
    <row r="863" spans="1:7" ht="12.75">
      <c r="A863" s="37"/>
      <c r="B863" s="38"/>
      <c r="C863" s="39"/>
      <c r="D863" s="39"/>
      <c r="E863" s="40"/>
      <c r="F863" s="41"/>
      <c r="G863" s="20"/>
    </row>
    <row r="864" spans="1:7" ht="12.75">
      <c r="A864" s="37"/>
      <c r="B864" s="38"/>
      <c r="C864" s="39"/>
      <c r="D864" s="39"/>
      <c r="E864" s="40"/>
      <c r="F864" s="41"/>
      <c r="G864" s="20"/>
    </row>
    <row r="865" spans="1:7" ht="12.75">
      <c r="A865" s="37"/>
      <c r="B865" s="38"/>
      <c r="C865" s="39"/>
      <c r="D865" s="39"/>
      <c r="E865" s="40"/>
      <c r="F865" s="41"/>
      <c r="G865" s="20"/>
    </row>
    <row r="866" spans="1:7" ht="12.75">
      <c r="A866" s="37"/>
      <c r="B866" s="38"/>
      <c r="C866" s="39"/>
      <c r="D866" s="39"/>
      <c r="E866" s="40"/>
      <c r="F866" s="41"/>
      <c r="G866" s="20"/>
    </row>
    <row r="867" spans="1:7" ht="12.75">
      <c r="A867" s="37"/>
      <c r="B867" s="38"/>
      <c r="C867" s="39"/>
      <c r="D867" s="39"/>
      <c r="E867" s="40"/>
      <c r="F867" s="41"/>
      <c r="G867" s="20"/>
    </row>
    <row r="868" spans="1:7" ht="12.75">
      <c r="A868" s="37"/>
      <c r="B868" s="38"/>
      <c r="C868" s="39"/>
      <c r="D868" s="39"/>
      <c r="E868" s="40"/>
      <c r="F868" s="41"/>
      <c r="G868" s="20"/>
    </row>
    <row r="869" spans="1:7" ht="12.75">
      <c r="A869" s="37"/>
      <c r="B869" s="38"/>
      <c r="C869" s="39"/>
      <c r="D869" s="39"/>
      <c r="E869" s="40"/>
      <c r="F869" s="41"/>
      <c r="G869" s="20"/>
    </row>
    <row r="870" spans="1:7" ht="12.75">
      <c r="A870" s="37"/>
      <c r="B870" s="38"/>
      <c r="C870" s="39"/>
      <c r="D870" s="39"/>
      <c r="E870" s="40"/>
      <c r="F870" s="41"/>
      <c r="G870" s="20"/>
    </row>
    <row r="871" spans="1:7" ht="12.75">
      <c r="A871" s="37"/>
      <c r="B871" s="38"/>
      <c r="C871" s="39"/>
      <c r="D871" s="39"/>
      <c r="E871" s="40"/>
      <c r="F871" s="41"/>
      <c r="G871" s="20"/>
    </row>
    <row r="872" spans="1:7" ht="12.75">
      <c r="A872" s="37"/>
      <c r="B872" s="38"/>
      <c r="C872" s="39"/>
      <c r="D872" s="39"/>
      <c r="E872" s="40"/>
      <c r="F872" s="41"/>
      <c r="G872" s="20"/>
    </row>
    <row r="873" spans="1:7" ht="12.75">
      <c r="A873" s="37"/>
      <c r="B873" s="38"/>
      <c r="C873" s="39"/>
      <c r="D873" s="39"/>
      <c r="E873" s="40"/>
      <c r="F873" s="41"/>
      <c r="G873" s="20"/>
    </row>
    <row r="874" spans="1:7" ht="12.75">
      <c r="A874" s="37"/>
      <c r="B874" s="38"/>
      <c r="C874" s="39"/>
      <c r="D874" s="39"/>
      <c r="E874" s="40"/>
      <c r="F874" s="41"/>
      <c r="G874" s="20"/>
    </row>
    <row r="875" spans="1:7" ht="12.75">
      <c r="A875" s="37"/>
      <c r="B875" s="38"/>
      <c r="C875" s="39"/>
      <c r="D875" s="39"/>
      <c r="E875" s="40"/>
      <c r="F875" s="41"/>
      <c r="G875" s="20"/>
    </row>
    <row r="876" spans="1:7" ht="12.75">
      <c r="A876" s="37"/>
      <c r="B876" s="38"/>
      <c r="C876" s="39"/>
      <c r="D876" s="39"/>
      <c r="E876" s="40"/>
      <c r="F876" s="41"/>
      <c r="G876" s="20"/>
    </row>
    <row r="877" spans="1:7" ht="12.75">
      <c r="A877" s="37"/>
      <c r="B877" s="38"/>
      <c r="C877" s="39"/>
      <c r="D877" s="39"/>
      <c r="E877" s="40"/>
      <c r="F877" s="41"/>
      <c r="G877" s="20"/>
    </row>
    <row r="878" spans="1:7" ht="12.75">
      <c r="A878" s="37"/>
      <c r="B878" s="38"/>
      <c r="C878" s="39"/>
      <c r="D878" s="39"/>
      <c r="E878" s="40"/>
      <c r="F878" s="41"/>
      <c r="G878" s="20"/>
    </row>
    <row r="879" spans="1:7" ht="12.75">
      <c r="A879" s="37"/>
      <c r="B879" s="38"/>
      <c r="C879" s="39"/>
      <c r="D879" s="39"/>
      <c r="E879" s="40"/>
      <c r="F879" s="41"/>
      <c r="G879" s="20"/>
    </row>
    <row r="880" spans="1:7" ht="12.75">
      <c r="A880" s="37"/>
      <c r="B880" s="38"/>
      <c r="C880" s="39"/>
      <c r="D880" s="39"/>
      <c r="E880" s="40"/>
      <c r="F880" s="41"/>
      <c r="G880" s="20"/>
    </row>
    <row r="881" spans="1:7" ht="12.75">
      <c r="A881" s="37"/>
      <c r="B881" s="38"/>
      <c r="C881" s="39"/>
      <c r="D881" s="39"/>
      <c r="E881" s="40"/>
      <c r="F881" s="41"/>
      <c r="G881" s="20"/>
    </row>
    <row r="882" spans="1:7" ht="12.75">
      <c r="A882" s="37"/>
      <c r="B882" s="38"/>
      <c r="C882" s="39"/>
      <c r="D882" s="39"/>
      <c r="E882" s="40"/>
      <c r="F882" s="41"/>
      <c r="G882" s="20"/>
    </row>
    <row r="883" spans="1:7" ht="12.75">
      <c r="A883" s="37"/>
      <c r="B883" s="38"/>
      <c r="C883" s="39"/>
      <c r="D883" s="39"/>
      <c r="E883" s="40"/>
      <c r="F883" s="41"/>
      <c r="G883" s="20"/>
    </row>
    <row r="884" spans="1:7" ht="12.75">
      <c r="A884" s="37"/>
      <c r="B884" s="38"/>
      <c r="C884" s="39"/>
      <c r="D884" s="39"/>
      <c r="E884" s="40"/>
      <c r="F884" s="41"/>
      <c r="G884" s="20"/>
    </row>
    <row r="885" spans="1:7" ht="12.75">
      <c r="A885" s="37"/>
      <c r="B885" s="38"/>
      <c r="C885" s="39"/>
      <c r="D885" s="39"/>
      <c r="E885" s="40"/>
      <c r="F885" s="41"/>
      <c r="G885" s="20"/>
    </row>
    <row r="886" spans="1:7" ht="12.75">
      <c r="A886" s="37"/>
      <c r="B886" s="38"/>
      <c r="C886" s="39"/>
      <c r="D886" s="39"/>
      <c r="E886" s="40"/>
      <c r="F886" s="41"/>
      <c r="G886" s="20"/>
    </row>
    <row r="887" spans="1:7" ht="12.75">
      <c r="A887" s="37"/>
      <c r="B887" s="38"/>
      <c r="C887" s="39"/>
      <c r="D887" s="39"/>
      <c r="E887" s="40"/>
      <c r="F887" s="41"/>
      <c r="G887" s="20"/>
    </row>
    <row r="888" spans="1:7" ht="12.75">
      <c r="A888" s="37"/>
      <c r="B888" s="38"/>
      <c r="C888" s="39"/>
      <c r="D888" s="39"/>
      <c r="E888" s="40"/>
      <c r="F888" s="41"/>
      <c r="G888" s="20"/>
    </row>
    <row r="889" spans="1:7" ht="12.75">
      <c r="A889" s="37"/>
      <c r="B889" s="38"/>
      <c r="C889" s="39"/>
      <c r="D889" s="39"/>
      <c r="E889" s="40"/>
      <c r="F889" s="41"/>
      <c r="G889" s="20"/>
    </row>
    <row r="890" spans="1:7" ht="12.75">
      <c r="A890" s="37"/>
      <c r="B890" s="38"/>
      <c r="C890" s="39"/>
      <c r="D890" s="39"/>
      <c r="E890" s="40"/>
      <c r="F890" s="41"/>
      <c r="G890" s="20"/>
    </row>
    <row r="891" spans="1:7" ht="12.75">
      <c r="A891" s="37"/>
      <c r="B891" s="38"/>
      <c r="C891" s="39"/>
      <c r="D891" s="39"/>
      <c r="E891" s="40"/>
      <c r="F891" s="41"/>
      <c r="G891" s="20"/>
    </row>
    <row r="892" spans="1:7" ht="12.75">
      <c r="A892" s="37"/>
      <c r="B892" s="38"/>
      <c r="C892" s="39"/>
      <c r="D892" s="39"/>
      <c r="E892" s="40"/>
      <c r="F892" s="41"/>
      <c r="G892" s="20"/>
    </row>
    <row r="893" spans="1:7" ht="12.75">
      <c r="A893" s="37"/>
      <c r="B893" s="38"/>
      <c r="C893" s="39"/>
      <c r="D893" s="39"/>
      <c r="E893" s="40"/>
      <c r="F893" s="41"/>
      <c r="G893" s="20"/>
    </row>
    <row r="894" spans="1:7" ht="12.75">
      <c r="A894" s="37"/>
      <c r="B894" s="38"/>
      <c r="C894" s="39"/>
      <c r="D894" s="39"/>
      <c r="E894" s="40"/>
      <c r="F894" s="41"/>
      <c r="G894" s="20"/>
    </row>
    <row r="895" spans="1:7" ht="12.75">
      <c r="A895" s="37"/>
      <c r="B895" s="38"/>
      <c r="C895" s="39"/>
      <c r="D895" s="39"/>
      <c r="E895" s="40"/>
      <c r="F895" s="41"/>
      <c r="G895" s="20"/>
    </row>
    <row r="896" spans="1:7" ht="12.75">
      <c r="A896" s="37"/>
      <c r="B896" s="38"/>
      <c r="C896" s="39"/>
      <c r="D896" s="39"/>
      <c r="E896" s="40"/>
      <c r="F896" s="41"/>
      <c r="G896" s="20"/>
    </row>
    <row r="897" spans="1:7" ht="12.75">
      <c r="A897" s="37"/>
      <c r="B897" s="38"/>
      <c r="C897" s="39"/>
      <c r="D897" s="39"/>
      <c r="E897" s="40"/>
      <c r="F897" s="41"/>
      <c r="G897" s="20"/>
    </row>
    <row r="898" spans="1:7" ht="12.75">
      <c r="A898" s="37"/>
      <c r="B898" s="38"/>
      <c r="C898" s="39"/>
      <c r="D898" s="39"/>
      <c r="E898" s="40"/>
      <c r="F898" s="41"/>
      <c r="G898" s="20"/>
    </row>
    <row r="899" spans="1:7" ht="12.75">
      <c r="A899" s="37"/>
      <c r="B899" s="38"/>
      <c r="C899" s="39"/>
      <c r="D899" s="39"/>
      <c r="E899" s="40"/>
      <c r="F899" s="41"/>
      <c r="G899" s="20"/>
    </row>
    <row r="900" spans="1:7" ht="12.75">
      <c r="A900" s="37"/>
      <c r="B900" s="38"/>
      <c r="C900" s="39"/>
      <c r="D900" s="39"/>
      <c r="E900" s="40"/>
      <c r="F900" s="41"/>
      <c r="G900" s="20"/>
    </row>
    <row r="901" spans="1:7" ht="12.75">
      <c r="A901" s="37"/>
      <c r="B901" s="38"/>
      <c r="C901" s="39"/>
      <c r="D901" s="39"/>
      <c r="E901" s="40"/>
      <c r="F901" s="41"/>
      <c r="G901" s="20"/>
    </row>
    <row r="902" spans="1:7" ht="12.75">
      <c r="A902" s="37"/>
      <c r="B902" s="38"/>
      <c r="C902" s="39"/>
      <c r="D902" s="39"/>
      <c r="E902" s="40"/>
      <c r="F902" s="41"/>
      <c r="G902" s="20"/>
    </row>
    <row r="903" spans="1:7" ht="12.75">
      <c r="A903" s="37"/>
      <c r="B903" s="38"/>
      <c r="C903" s="39"/>
      <c r="D903" s="39"/>
      <c r="E903" s="40"/>
      <c r="F903" s="41"/>
      <c r="G903" s="20"/>
    </row>
    <row r="904" spans="1:7" ht="12.75">
      <c r="A904" s="37"/>
      <c r="B904" s="38"/>
      <c r="C904" s="39"/>
      <c r="D904" s="39"/>
      <c r="E904" s="40"/>
      <c r="F904" s="41"/>
      <c r="G904" s="20"/>
    </row>
    <row r="905" spans="1:7" ht="12.75">
      <c r="A905" s="37"/>
      <c r="B905" s="38"/>
      <c r="C905" s="39"/>
      <c r="D905" s="39"/>
      <c r="E905" s="40"/>
      <c r="F905" s="41"/>
      <c r="G905" s="20"/>
    </row>
    <row r="906" spans="1:7" ht="12.75">
      <c r="A906" s="37"/>
      <c r="B906" s="38"/>
      <c r="C906" s="39"/>
      <c r="D906" s="39"/>
      <c r="E906" s="40"/>
      <c r="F906" s="41"/>
      <c r="G906" s="20"/>
    </row>
    <row r="907" spans="1:7" ht="12.75">
      <c r="A907" s="37"/>
      <c r="B907" s="38"/>
      <c r="C907" s="39"/>
      <c r="D907" s="39"/>
      <c r="E907" s="40"/>
      <c r="F907" s="41"/>
      <c r="G907" s="20"/>
    </row>
    <row r="908" spans="1:7" ht="12.75">
      <c r="A908" s="37"/>
      <c r="B908" s="38"/>
      <c r="C908" s="39"/>
      <c r="D908" s="39"/>
      <c r="E908" s="40"/>
      <c r="F908" s="41"/>
      <c r="G908" s="20"/>
    </row>
    <row r="909" spans="1:7" ht="12.75">
      <c r="A909" s="37"/>
      <c r="B909" s="38"/>
      <c r="C909" s="39"/>
      <c r="D909" s="39"/>
      <c r="E909" s="40"/>
      <c r="F909" s="41"/>
      <c r="G909" s="20"/>
    </row>
    <row r="910" spans="1:7" ht="12.75">
      <c r="A910" s="37"/>
      <c r="B910" s="38"/>
      <c r="C910" s="39"/>
      <c r="D910" s="39"/>
      <c r="E910" s="40"/>
      <c r="F910" s="41"/>
      <c r="G910" s="20"/>
    </row>
    <row r="911" spans="1:7" ht="12.75">
      <c r="A911" s="37"/>
      <c r="B911" s="38"/>
      <c r="C911" s="39"/>
      <c r="D911" s="39"/>
      <c r="E911" s="40"/>
      <c r="F911" s="41"/>
      <c r="G911" s="20"/>
    </row>
    <row r="912" spans="1:7" ht="12.75">
      <c r="A912" s="37"/>
      <c r="B912" s="38"/>
      <c r="C912" s="39"/>
      <c r="D912" s="39"/>
      <c r="E912" s="40"/>
      <c r="F912" s="41"/>
      <c r="G912" s="20"/>
    </row>
    <row r="913" spans="1:7" ht="12.75">
      <c r="A913" s="37"/>
      <c r="B913" s="38"/>
      <c r="C913" s="39"/>
      <c r="D913" s="39"/>
      <c r="E913" s="40"/>
      <c r="F913" s="41"/>
      <c r="G913" s="20"/>
    </row>
    <row r="914" spans="1:7" ht="12.75">
      <c r="A914" s="37"/>
      <c r="B914" s="38"/>
      <c r="C914" s="39"/>
      <c r="D914" s="39"/>
      <c r="E914" s="40"/>
      <c r="F914" s="41"/>
      <c r="G914" s="20"/>
    </row>
    <row r="915" spans="1:7" ht="12.75">
      <c r="A915" s="37"/>
      <c r="B915" s="38"/>
      <c r="C915" s="39"/>
      <c r="D915" s="39"/>
      <c r="E915" s="40"/>
      <c r="F915" s="41"/>
      <c r="G915" s="20"/>
    </row>
    <row r="916" spans="1:7" ht="12.75">
      <c r="A916" s="37"/>
      <c r="B916" s="38"/>
      <c r="C916" s="39"/>
      <c r="D916" s="39"/>
      <c r="E916" s="40"/>
      <c r="F916" s="41"/>
      <c r="G916" s="20"/>
    </row>
    <row r="917" spans="1:7" ht="12.75">
      <c r="A917" s="37"/>
      <c r="B917" s="38"/>
      <c r="C917" s="39"/>
      <c r="D917" s="39"/>
      <c r="E917" s="40"/>
      <c r="F917" s="41"/>
      <c r="G917" s="20"/>
    </row>
    <row r="918" spans="1:7" ht="12.75">
      <c r="A918" s="37"/>
      <c r="B918" s="38"/>
      <c r="C918" s="39"/>
      <c r="D918" s="39"/>
      <c r="E918" s="40"/>
      <c r="F918" s="41"/>
      <c r="G918" s="20"/>
    </row>
    <row r="919" spans="1:7" ht="12.75">
      <c r="A919" s="37"/>
      <c r="B919" s="38"/>
      <c r="C919" s="39"/>
      <c r="D919" s="39"/>
      <c r="E919" s="40"/>
      <c r="F919" s="41"/>
      <c r="G919" s="20"/>
    </row>
    <row r="920" spans="1:7" ht="12.75">
      <c r="A920" s="37"/>
      <c r="B920" s="38"/>
      <c r="C920" s="39"/>
      <c r="D920" s="39"/>
      <c r="E920" s="40"/>
      <c r="F920" s="41"/>
      <c r="G920" s="20"/>
    </row>
    <row r="921" spans="1:7" ht="12.75">
      <c r="A921" s="37"/>
      <c r="B921" s="38"/>
      <c r="C921" s="39"/>
      <c r="D921" s="39"/>
      <c r="E921" s="40"/>
      <c r="F921" s="41"/>
      <c r="G921" s="20"/>
    </row>
    <row r="922" spans="1:7" ht="12.75">
      <c r="A922" s="37"/>
      <c r="B922" s="38"/>
      <c r="C922" s="39"/>
      <c r="D922" s="39"/>
      <c r="E922" s="40"/>
      <c r="F922" s="41"/>
      <c r="G922" s="20"/>
    </row>
    <row r="923" spans="1:7" ht="12.75">
      <c r="A923" s="37"/>
      <c r="B923" s="38"/>
      <c r="C923" s="39"/>
      <c r="D923" s="39"/>
      <c r="E923" s="40"/>
      <c r="F923" s="41"/>
      <c r="G923" s="20"/>
    </row>
    <row r="924" spans="1:7" ht="12.75">
      <c r="A924" s="37"/>
      <c r="B924" s="38"/>
      <c r="C924" s="39"/>
      <c r="D924" s="39"/>
      <c r="E924" s="40"/>
      <c r="F924" s="41"/>
      <c r="G924" s="20"/>
    </row>
    <row r="925" spans="1:7" ht="12.75">
      <c r="A925" s="37"/>
      <c r="B925" s="38"/>
      <c r="C925" s="39"/>
      <c r="D925" s="39"/>
      <c r="E925" s="40"/>
      <c r="F925" s="41"/>
      <c r="G925" s="20"/>
    </row>
    <row r="926" spans="1:7" ht="12.75">
      <c r="A926" s="37"/>
      <c r="B926" s="38"/>
      <c r="C926" s="39"/>
      <c r="D926" s="39"/>
      <c r="E926" s="40"/>
      <c r="F926" s="41"/>
      <c r="G926" s="20"/>
    </row>
    <row r="927" spans="1:7" ht="12.75">
      <c r="A927" s="37"/>
      <c r="B927" s="38"/>
      <c r="C927" s="39"/>
      <c r="D927" s="39"/>
      <c r="E927" s="40"/>
      <c r="F927" s="41"/>
      <c r="G927" s="20"/>
    </row>
    <row r="928" spans="1:7" ht="12.75">
      <c r="A928" s="37"/>
      <c r="B928" s="38"/>
      <c r="C928" s="39"/>
      <c r="D928" s="39"/>
      <c r="E928" s="40"/>
      <c r="F928" s="41"/>
      <c r="G928" s="20"/>
    </row>
    <row r="929" spans="1:7" ht="12.75">
      <c r="A929" s="37"/>
      <c r="B929" s="38"/>
      <c r="C929" s="39"/>
      <c r="D929" s="39"/>
      <c r="E929" s="40"/>
      <c r="F929" s="41"/>
      <c r="G929" s="20"/>
    </row>
    <row r="930" spans="1:7" ht="12.75">
      <c r="A930" s="37"/>
      <c r="B930" s="38"/>
      <c r="C930" s="39"/>
      <c r="D930" s="39"/>
      <c r="E930" s="40"/>
      <c r="F930" s="41"/>
      <c r="G930" s="20"/>
    </row>
    <row r="931" spans="1:7" ht="12.75">
      <c r="A931" s="37"/>
      <c r="B931" s="38"/>
      <c r="C931" s="39"/>
      <c r="D931" s="39"/>
      <c r="E931" s="40"/>
      <c r="F931" s="41"/>
      <c r="G931" s="20"/>
    </row>
    <row r="932" spans="1:7" ht="12.75">
      <c r="A932" s="37"/>
      <c r="B932" s="38"/>
      <c r="C932" s="39"/>
      <c r="D932" s="39"/>
      <c r="E932" s="40"/>
      <c r="F932" s="41"/>
      <c r="G932" s="20"/>
    </row>
    <row r="933" spans="1:7" ht="12.75">
      <c r="A933" s="37"/>
      <c r="B933" s="38"/>
      <c r="C933" s="39"/>
      <c r="D933" s="39"/>
      <c r="E933" s="40"/>
      <c r="F933" s="41"/>
      <c r="G933" s="20"/>
    </row>
    <row r="934" spans="1:7" ht="12.75">
      <c r="A934" s="37"/>
      <c r="B934" s="38"/>
      <c r="C934" s="39"/>
      <c r="D934" s="39"/>
      <c r="E934" s="40"/>
      <c r="F934" s="41"/>
      <c r="G934" s="20"/>
    </row>
    <row r="935" spans="1:7" ht="12.75">
      <c r="A935" s="37"/>
      <c r="B935" s="38"/>
      <c r="C935" s="39"/>
      <c r="D935" s="39"/>
      <c r="E935" s="40"/>
      <c r="F935" s="41"/>
      <c r="G935" s="20"/>
    </row>
    <row r="936" spans="1:7" ht="12.75">
      <c r="A936" s="37"/>
      <c r="B936" s="38"/>
      <c r="C936" s="39"/>
      <c r="D936" s="39"/>
      <c r="E936" s="40"/>
      <c r="F936" s="41"/>
      <c r="G936" s="20"/>
    </row>
    <row r="937" spans="1:7" ht="12.75">
      <c r="A937" s="37"/>
      <c r="B937" s="38"/>
      <c r="C937" s="39"/>
      <c r="D937" s="39"/>
      <c r="E937" s="40"/>
      <c r="F937" s="41"/>
      <c r="G937" s="20"/>
    </row>
    <row r="938" spans="1:7" ht="12.75">
      <c r="A938" s="37"/>
      <c r="B938" s="38"/>
      <c r="C938" s="39"/>
      <c r="D938" s="39"/>
      <c r="E938" s="40"/>
      <c r="F938" s="41"/>
      <c r="G938" s="20"/>
    </row>
    <row r="939" spans="1:7" ht="12.75">
      <c r="A939" s="37"/>
      <c r="B939" s="38"/>
      <c r="C939" s="39"/>
      <c r="D939" s="39"/>
      <c r="E939" s="40"/>
      <c r="F939" s="41"/>
      <c r="G939" s="20"/>
    </row>
    <row r="940" spans="1:7" ht="12.75">
      <c r="A940" s="37"/>
      <c r="B940" s="38"/>
      <c r="C940" s="39"/>
      <c r="D940" s="39"/>
      <c r="E940" s="40"/>
      <c r="F940" s="41"/>
      <c r="G940" s="20"/>
    </row>
    <row r="941" spans="1:7" ht="12.75">
      <c r="A941" s="37"/>
      <c r="B941" s="38"/>
      <c r="C941" s="39"/>
      <c r="D941" s="39"/>
      <c r="E941" s="40"/>
      <c r="F941" s="41"/>
      <c r="G941" s="20"/>
    </row>
    <row r="942" spans="1:7" ht="12.75">
      <c r="A942" s="37"/>
      <c r="B942" s="38"/>
      <c r="C942" s="39"/>
      <c r="D942" s="39"/>
      <c r="E942" s="40"/>
      <c r="F942" s="41"/>
      <c r="G942" s="20"/>
    </row>
    <row r="943" spans="1:7" ht="12.75">
      <c r="A943" s="37"/>
      <c r="B943" s="38"/>
      <c r="C943" s="39"/>
      <c r="D943" s="39"/>
      <c r="E943" s="40"/>
      <c r="F943" s="41"/>
      <c r="G943" s="20"/>
    </row>
    <row r="944" spans="1:7" ht="12.75">
      <c r="A944" s="37"/>
      <c r="B944" s="38"/>
      <c r="C944" s="39"/>
      <c r="D944" s="39"/>
      <c r="E944" s="40"/>
      <c r="F944" s="41"/>
      <c r="G944" s="20"/>
    </row>
    <row r="945" spans="1:7" ht="12.75">
      <c r="A945" s="37"/>
      <c r="B945" s="38"/>
      <c r="C945" s="39"/>
      <c r="D945" s="39"/>
      <c r="E945" s="40"/>
      <c r="F945" s="41"/>
      <c r="G945" s="20"/>
    </row>
    <row r="946" spans="1:7" ht="12.75">
      <c r="A946" s="37"/>
      <c r="B946" s="38"/>
      <c r="C946" s="39"/>
      <c r="D946" s="39"/>
      <c r="E946" s="40"/>
      <c r="F946" s="41"/>
      <c r="G946" s="20"/>
    </row>
    <row r="947" spans="1:7" ht="12.75">
      <c r="A947" s="37"/>
      <c r="B947" s="38"/>
      <c r="C947" s="39"/>
      <c r="D947" s="39"/>
      <c r="E947" s="40"/>
      <c r="F947" s="41"/>
      <c r="G947" s="20"/>
    </row>
    <row r="948" spans="1:7" ht="12.75">
      <c r="A948" s="37"/>
      <c r="B948" s="38"/>
      <c r="C948" s="39"/>
      <c r="D948" s="39"/>
      <c r="E948" s="40"/>
      <c r="F948" s="41"/>
      <c r="G948" s="20"/>
    </row>
    <row r="949" spans="1:7" ht="12.75">
      <c r="A949" s="37"/>
      <c r="B949" s="38"/>
      <c r="C949" s="39"/>
      <c r="D949" s="39"/>
      <c r="E949" s="40"/>
      <c r="F949" s="41"/>
      <c r="G949" s="20"/>
    </row>
    <row r="950" spans="1:7" ht="12.75">
      <c r="A950" s="37"/>
      <c r="B950" s="38"/>
      <c r="C950" s="39"/>
      <c r="D950" s="39"/>
      <c r="E950" s="40"/>
      <c r="F950" s="41"/>
      <c r="G950" s="20"/>
    </row>
    <row r="951" spans="1:7" ht="12.75">
      <c r="A951" s="37"/>
      <c r="B951" s="38"/>
      <c r="C951" s="39"/>
      <c r="D951" s="39"/>
      <c r="E951" s="40"/>
      <c r="F951" s="41"/>
      <c r="G951" s="20"/>
    </row>
    <row r="952" spans="1:7" ht="12.75">
      <c r="A952" s="37"/>
      <c r="B952" s="38"/>
      <c r="C952" s="39"/>
      <c r="D952" s="39"/>
      <c r="E952" s="40"/>
      <c r="F952" s="41"/>
      <c r="G952" s="20"/>
    </row>
    <row r="953" spans="1:7" ht="12.75">
      <c r="A953" s="37"/>
      <c r="B953" s="38"/>
      <c r="C953" s="39"/>
      <c r="D953" s="39"/>
      <c r="E953" s="40"/>
      <c r="F953" s="41"/>
      <c r="G953" s="20"/>
    </row>
    <row r="954" spans="1:7" ht="12.75">
      <c r="A954" s="37"/>
      <c r="B954" s="38"/>
      <c r="C954" s="39"/>
      <c r="D954" s="39"/>
      <c r="E954" s="40"/>
      <c r="F954" s="41"/>
      <c r="G954" s="20"/>
    </row>
    <row r="955" spans="1:7" ht="12.75">
      <c r="A955" s="37"/>
      <c r="B955" s="38"/>
      <c r="C955" s="39"/>
      <c r="D955" s="39"/>
      <c r="E955" s="40"/>
      <c r="F955" s="41"/>
      <c r="G955" s="20"/>
    </row>
    <row r="956" spans="1:7" ht="12.75">
      <c r="A956" s="37"/>
      <c r="B956" s="38"/>
      <c r="C956" s="39"/>
      <c r="D956" s="39"/>
      <c r="E956" s="40"/>
      <c r="F956" s="41"/>
      <c r="G956" s="20"/>
    </row>
    <row r="957" spans="1:7" ht="12.75">
      <c r="A957" s="37"/>
      <c r="B957" s="38"/>
      <c r="C957" s="39"/>
      <c r="D957" s="39"/>
      <c r="E957" s="40"/>
      <c r="F957" s="41"/>
      <c r="G957" s="20"/>
    </row>
    <row r="958" spans="1:7" ht="12.75">
      <c r="A958" s="37"/>
      <c r="B958" s="38"/>
      <c r="C958" s="39"/>
      <c r="D958" s="39"/>
      <c r="E958" s="40"/>
      <c r="F958" s="41"/>
      <c r="G958" s="20"/>
    </row>
    <row r="959" spans="1:7" ht="12.75">
      <c r="A959" s="37"/>
      <c r="B959" s="38"/>
      <c r="C959" s="39"/>
      <c r="D959" s="39"/>
      <c r="E959" s="40"/>
      <c r="F959" s="41"/>
      <c r="G959" s="20"/>
    </row>
    <row r="960" spans="1:7" ht="12.75">
      <c r="A960" s="37"/>
      <c r="B960" s="38"/>
      <c r="C960" s="39"/>
      <c r="D960" s="39"/>
      <c r="E960" s="40"/>
      <c r="F960" s="41"/>
      <c r="G960" s="20"/>
    </row>
    <row r="961" spans="1:7" ht="12.75">
      <c r="A961" s="37"/>
      <c r="B961" s="38"/>
      <c r="C961" s="39"/>
      <c r="D961" s="39"/>
      <c r="E961" s="40"/>
      <c r="F961" s="41"/>
      <c r="G961" s="20"/>
    </row>
    <row r="962" spans="1:7" ht="12.75">
      <c r="A962" s="37"/>
      <c r="B962" s="38"/>
      <c r="C962" s="39"/>
      <c r="D962" s="39"/>
      <c r="E962" s="40"/>
      <c r="F962" s="41"/>
      <c r="G962" s="20"/>
    </row>
    <row r="963" spans="1:7" ht="12.75">
      <c r="A963" s="37"/>
      <c r="B963" s="38"/>
      <c r="C963" s="39"/>
      <c r="D963" s="39"/>
      <c r="E963" s="40"/>
      <c r="F963" s="41"/>
      <c r="G963" s="20"/>
    </row>
    <row r="964" spans="1:7" ht="12.75">
      <c r="A964" s="37"/>
      <c r="B964" s="38"/>
      <c r="C964" s="39"/>
      <c r="D964" s="39"/>
      <c r="E964" s="40"/>
      <c r="F964" s="41"/>
      <c r="G964" s="20"/>
    </row>
    <row r="965" spans="1:7" ht="12.75">
      <c r="A965" s="37"/>
      <c r="B965" s="38"/>
      <c r="C965" s="39"/>
      <c r="D965" s="39"/>
      <c r="E965" s="40"/>
      <c r="F965" s="41"/>
      <c r="G965" s="20"/>
    </row>
    <row r="966" spans="1:7" ht="12.75">
      <c r="A966" s="37"/>
      <c r="B966" s="38"/>
      <c r="C966" s="39"/>
      <c r="D966" s="39"/>
      <c r="E966" s="40"/>
      <c r="F966" s="41"/>
      <c r="G966" s="20"/>
    </row>
    <row r="967" spans="1:7" ht="12.75">
      <c r="A967" s="37"/>
      <c r="B967" s="38"/>
      <c r="C967" s="39"/>
      <c r="D967" s="39"/>
      <c r="E967" s="40"/>
      <c r="F967" s="41"/>
      <c r="G967" s="20"/>
    </row>
    <row r="968" spans="1:7" ht="12.75">
      <c r="A968" s="37"/>
      <c r="B968" s="38"/>
      <c r="C968" s="39"/>
      <c r="D968" s="39"/>
      <c r="E968" s="40"/>
      <c r="F968" s="41"/>
      <c r="G968" s="20"/>
    </row>
    <row r="969" spans="1:7" ht="12.75">
      <c r="A969" s="37"/>
      <c r="B969" s="38"/>
      <c r="C969" s="39"/>
      <c r="D969" s="39"/>
      <c r="E969" s="40"/>
      <c r="F969" s="41"/>
      <c r="G969" s="20"/>
    </row>
    <row r="970" spans="1:7" ht="12.75">
      <c r="A970" s="37"/>
      <c r="B970" s="38"/>
      <c r="C970" s="39"/>
      <c r="D970" s="39"/>
      <c r="E970" s="40"/>
      <c r="F970" s="41"/>
      <c r="G970" s="20"/>
    </row>
    <row r="971" spans="1:7" ht="12.75">
      <c r="A971" s="37"/>
      <c r="B971" s="38"/>
      <c r="C971" s="39"/>
      <c r="D971" s="39"/>
      <c r="E971" s="40"/>
      <c r="F971" s="41"/>
      <c r="G971" s="20"/>
    </row>
    <row r="972" spans="1:7" ht="12.75">
      <c r="A972" s="37"/>
      <c r="B972" s="38"/>
      <c r="C972" s="39"/>
      <c r="D972" s="39"/>
      <c r="E972" s="40"/>
      <c r="F972" s="41"/>
      <c r="G972" s="20"/>
    </row>
    <row r="973" spans="1:7" ht="12.75">
      <c r="A973" s="37"/>
      <c r="B973" s="38"/>
      <c r="C973" s="39"/>
      <c r="D973" s="39"/>
      <c r="E973" s="40"/>
      <c r="F973" s="41"/>
      <c r="G973" s="20"/>
    </row>
    <row r="974" spans="1:7" ht="12.75">
      <c r="A974" s="37"/>
      <c r="B974" s="38"/>
      <c r="C974" s="39"/>
      <c r="D974" s="39"/>
      <c r="E974" s="40"/>
      <c r="F974" s="41"/>
      <c r="G974" s="20"/>
    </row>
    <row r="975" spans="1:7" ht="12.75">
      <c r="A975" s="37"/>
      <c r="B975" s="38"/>
      <c r="C975" s="39"/>
      <c r="D975" s="39"/>
      <c r="E975" s="40"/>
      <c r="F975" s="41"/>
      <c r="G975" s="20"/>
    </row>
    <row r="976" spans="1:7" ht="12.75">
      <c r="A976" s="37"/>
      <c r="B976" s="38"/>
      <c r="C976" s="39"/>
      <c r="D976" s="39"/>
      <c r="E976" s="40"/>
      <c r="F976" s="41"/>
      <c r="G976" s="20"/>
    </row>
    <row r="977" spans="1:7" ht="12.75">
      <c r="A977" s="37"/>
      <c r="B977" s="38"/>
      <c r="C977" s="39"/>
      <c r="D977" s="39"/>
      <c r="E977" s="40"/>
      <c r="F977" s="41"/>
      <c r="G977" s="20"/>
    </row>
    <row r="978" spans="1:7" ht="12.75">
      <c r="A978" s="37"/>
      <c r="B978" s="38"/>
      <c r="C978" s="39"/>
      <c r="D978" s="39"/>
      <c r="E978" s="40"/>
      <c r="F978" s="41"/>
      <c r="G978" s="20"/>
    </row>
    <row r="979" spans="1:7" ht="12.75">
      <c r="A979" s="37"/>
      <c r="B979" s="38"/>
      <c r="C979" s="39"/>
      <c r="D979" s="39"/>
      <c r="E979" s="40"/>
      <c r="F979" s="41"/>
      <c r="G979" s="20"/>
    </row>
    <row r="980" spans="1:7" ht="12.75">
      <c r="A980" s="37"/>
      <c r="B980" s="38"/>
      <c r="C980" s="39"/>
      <c r="D980" s="39"/>
      <c r="E980" s="40"/>
      <c r="F980" s="41"/>
      <c r="G980" s="20"/>
    </row>
    <row r="981" spans="1:7" ht="12.75">
      <c r="A981" s="37"/>
      <c r="B981" s="38"/>
      <c r="C981" s="39"/>
      <c r="D981" s="39"/>
      <c r="E981" s="40"/>
      <c r="F981" s="41"/>
      <c r="G981" s="20"/>
    </row>
    <row r="982" spans="1:7" ht="12.75">
      <c r="A982" s="37"/>
      <c r="B982" s="38"/>
      <c r="C982" s="39"/>
      <c r="D982" s="39"/>
      <c r="E982" s="40"/>
      <c r="F982" s="41"/>
      <c r="G982" s="20"/>
    </row>
    <row r="983" spans="1:7" ht="12.75">
      <c r="A983" s="37"/>
      <c r="B983" s="38"/>
      <c r="C983" s="39"/>
      <c r="D983" s="39"/>
      <c r="E983" s="40"/>
      <c r="F983" s="41"/>
      <c r="G983" s="20"/>
    </row>
    <row r="984" spans="1:7" ht="12.75">
      <c r="A984" s="37"/>
      <c r="B984" s="38"/>
      <c r="C984" s="39"/>
      <c r="D984" s="39"/>
      <c r="E984" s="40"/>
      <c r="F984" s="41"/>
      <c r="G984" s="20"/>
    </row>
    <row r="985" spans="1:7" ht="12.75">
      <c r="A985" s="37"/>
      <c r="B985" s="38"/>
      <c r="C985" s="39"/>
      <c r="D985" s="39"/>
      <c r="E985" s="40"/>
      <c r="F985" s="41"/>
      <c r="G985" s="20"/>
    </row>
    <row r="986" spans="1:7" ht="12.75">
      <c r="A986" s="37"/>
      <c r="B986" s="38"/>
      <c r="C986" s="39"/>
      <c r="D986" s="39"/>
      <c r="E986" s="40"/>
      <c r="F986" s="41"/>
      <c r="G986" s="20"/>
    </row>
    <row r="987" spans="1:7" ht="12.75">
      <c r="A987" s="37"/>
      <c r="B987" s="38"/>
      <c r="C987" s="39"/>
      <c r="D987" s="39"/>
      <c r="E987" s="40"/>
      <c r="F987" s="41"/>
      <c r="G987" s="20"/>
    </row>
    <row r="988" spans="1:7" ht="12.75">
      <c r="A988" s="37"/>
      <c r="B988" s="38"/>
      <c r="C988" s="39"/>
      <c r="D988" s="39"/>
      <c r="E988" s="40"/>
      <c r="F988" s="41"/>
      <c r="G988" s="20"/>
    </row>
    <row r="989" spans="1:7" ht="12.75">
      <c r="A989" s="37"/>
      <c r="B989" s="38"/>
      <c r="C989" s="39"/>
      <c r="D989" s="39"/>
      <c r="E989" s="40"/>
      <c r="F989" s="41"/>
      <c r="G989" s="20"/>
    </row>
    <row r="990" spans="1:7" ht="12.75">
      <c r="A990" s="37"/>
      <c r="B990" s="38"/>
      <c r="C990" s="39"/>
      <c r="D990" s="39"/>
      <c r="E990" s="40"/>
      <c r="F990" s="41"/>
      <c r="G990" s="20"/>
    </row>
    <row r="991" spans="1:7" ht="12.75">
      <c r="A991" s="37"/>
      <c r="B991" s="38"/>
      <c r="C991" s="39"/>
      <c r="D991" s="39"/>
      <c r="E991" s="40"/>
      <c r="F991" s="41"/>
      <c r="G991" s="20"/>
    </row>
    <row r="992" spans="1:7" ht="12.75">
      <c r="A992" s="37"/>
      <c r="B992" s="38"/>
      <c r="C992" s="39"/>
      <c r="D992" s="39"/>
      <c r="E992" s="40"/>
      <c r="F992" s="41"/>
      <c r="G992" s="20"/>
    </row>
    <row r="993" spans="1:7" ht="12.75">
      <c r="A993" s="37"/>
      <c r="B993" s="38"/>
      <c r="C993" s="39"/>
      <c r="D993" s="39"/>
      <c r="E993" s="40"/>
      <c r="F993" s="41"/>
      <c r="G993" s="20"/>
    </row>
    <row r="994" spans="1:7" ht="12.75">
      <c r="A994" s="37"/>
      <c r="B994" s="38"/>
      <c r="C994" s="39"/>
      <c r="D994" s="39"/>
      <c r="E994" s="40"/>
      <c r="F994" s="41"/>
      <c r="G994" s="20"/>
    </row>
    <row r="995" spans="1:7" ht="12.75">
      <c r="A995" s="37"/>
      <c r="B995" s="38"/>
      <c r="C995" s="39"/>
      <c r="D995" s="39"/>
      <c r="E995" s="40"/>
      <c r="F995" s="41"/>
      <c r="G995" s="20"/>
    </row>
    <row r="996" spans="1:7" ht="12.75">
      <c r="A996" s="37"/>
      <c r="B996" s="38"/>
      <c r="C996" s="39"/>
      <c r="D996" s="39"/>
      <c r="E996" s="40"/>
      <c r="F996" s="41"/>
      <c r="G996" s="20"/>
    </row>
    <row r="997" spans="1:7" ht="12.75">
      <c r="A997" s="37"/>
      <c r="B997" s="38"/>
      <c r="C997" s="39"/>
      <c r="D997" s="39"/>
      <c r="E997" s="40"/>
      <c r="F997" s="41"/>
      <c r="G997" s="20"/>
    </row>
    <row r="998" spans="1:7" ht="12.75">
      <c r="A998" s="37"/>
      <c r="B998" s="38"/>
      <c r="C998" s="39"/>
      <c r="D998" s="39"/>
      <c r="E998" s="40"/>
      <c r="F998" s="41"/>
      <c r="G998" s="20"/>
    </row>
    <row r="999" spans="1:7" ht="12.75">
      <c r="A999" s="37"/>
      <c r="B999" s="38"/>
      <c r="C999" s="39"/>
      <c r="D999" s="39"/>
      <c r="E999" s="40"/>
      <c r="F999" s="41"/>
      <c r="G999" s="20"/>
    </row>
    <row r="1000" spans="1:7" ht="12.75">
      <c r="A1000" s="37"/>
      <c r="B1000" s="38"/>
      <c r="C1000" s="39"/>
      <c r="D1000" s="39"/>
      <c r="E1000" s="40"/>
      <c r="F1000" s="41"/>
      <c r="G1000" s="2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0"/>
  <sheetViews>
    <sheetView workbookViewId="0"/>
  </sheetViews>
  <sheetFormatPr defaultColWidth="14.42578125" defaultRowHeight="15.75" customHeight="1"/>
  <sheetData>
    <row r="1" spans="1:10" ht="15.75" customHeight="1">
      <c r="A1" s="59" t="s">
        <v>12</v>
      </c>
      <c r="B1" s="60" t="s">
        <v>6</v>
      </c>
      <c r="C1" s="1" t="s">
        <v>7</v>
      </c>
      <c r="D1" s="1" t="s">
        <v>8</v>
      </c>
      <c r="E1" s="61" t="s">
        <v>9</v>
      </c>
      <c r="F1" s="62" t="s">
        <v>10</v>
      </c>
      <c r="G1" s="3" t="s">
        <v>17</v>
      </c>
      <c r="H1" s="63">
        <v>0.111</v>
      </c>
      <c r="I1" s="63">
        <v>0.15653</v>
      </c>
      <c r="J1" s="64" t="s">
        <v>1</v>
      </c>
    </row>
    <row r="2" spans="1:10" ht="15.75" customHeight="1">
      <c r="A2" s="59">
        <v>0</v>
      </c>
      <c r="B2" s="60">
        <v>40664</v>
      </c>
      <c r="C2" s="1">
        <v>321221</v>
      </c>
      <c r="D2" s="1">
        <v>11169271</v>
      </c>
      <c r="E2" s="61">
        <v>28.759352329999999</v>
      </c>
      <c r="F2" s="62">
        <v>1.316488498</v>
      </c>
      <c r="G2" s="36"/>
    </row>
    <row r="3" spans="1:10" ht="15.75" customHeight="1">
      <c r="A3" s="59">
        <v>1</v>
      </c>
      <c r="B3" s="60">
        <v>40664</v>
      </c>
      <c r="C3" s="1">
        <v>20796</v>
      </c>
      <c r="D3" s="1">
        <v>502959</v>
      </c>
      <c r="E3" s="61">
        <v>41.347306639999999</v>
      </c>
      <c r="F3" s="62">
        <v>1.34439782</v>
      </c>
      <c r="G3" s="36"/>
      <c r="H3" s="65">
        <f ca="1">SUMIF(A2:A317,$A$4,G2:G137)</f>
        <v>1892.6660468000002</v>
      </c>
      <c r="I3" s="65">
        <f>SUMIF(A2:A137,$A$3,G2:G137)</f>
        <v>119.82327149833338</v>
      </c>
    </row>
    <row r="4" spans="1:10" ht="15.75" customHeight="1">
      <c r="A4" s="59">
        <v>0</v>
      </c>
      <c r="B4" s="60">
        <v>40695</v>
      </c>
      <c r="C4" s="1">
        <v>317147</v>
      </c>
      <c r="D4" s="1">
        <v>11169271</v>
      </c>
      <c r="E4" s="61">
        <v>28.39460158</v>
      </c>
      <c r="F4" s="62">
        <v>1.2997916620000001</v>
      </c>
      <c r="G4" s="36"/>
    </row>
    <row r="5" spans="1:10" ht="15.75" customHeight="1">
      <c r="A5" s="59">
        <v>1</v>
      </c>
      <c r="B5" s="60">
        <v>40695</v>
      </c>
      <c r="C5" s="1">
        <v>19348</v>
      </c>
      <c r="D5" s="1">
        <v>502959</v>
      </c>
      <c r="E5" s="61">
        <v>38.468344340000002</v>
      </c>
      <c r="F5" s="62">
        <v>1.250789047</v>
      </c>
      <c r="G5" s="36"/>
    </row>
    <row r="6" spans="1:10" ht="15.75" customHeight="1">
      <c r="A6" s="59">
        <v>0</v>
      </c>
      <c r="B6" s="60">
        <v>40725</v>
      </c>
      <c r="C6" s="1">
        <v>308070</v>
      </c>
      <c r="D6" s="1">
        <v>11238602</v>
      </c>
      <c r="E6" s="61">
        <v>27.411772389999999</v>
      </c>
      <c r="F6" s="62">
        <v>1.25480166</v>
      </c>
      <c r="G6" s="36"/>
    </row>
    <row r="7" spans="1:10" ht="15.75" customHeight="1">
      <c r="A7" s="59">
        <v>1</v>
      </c>
      <c r="B7" s="60">
        <v>40725</v>
      </c>
      <c r="C7" s="1">
        <v>19442</v>
      </c>
      <c r="D7" s="1">
        <v>505297</v>
      </c>
      <c r="E7" s="61">
        <v>38.47638122</v>
      </c>
      <c r="F7" s="62">
        <v>1.2510503639999999</v>
      </c>
      <c r="G7" s="36"/>
    </row>
    <row r="8" spans="1:10" ht="15.75" customHeight="1">
      <c r="A8" s="59">
        <v>0</v>
      </c>
      <c r="B8" s="60">
        <v>40756</v>
      </c>
      <c r="C8" s="1">
        <v>303994</v>
      </c>
      <c r="D8" s="1">
        <v>11238602</v>
      </c>
      <c r="E8" s="61">
        <v>27.04909383</v>
      </c>
      <c r="F8" s="62">
        <v>1.238199681</v>
      </c>
      <c r="G8" s="36"/>
    </row>
    <row r="9" spans="1:10" ht="15.75" customHeight="1">
      <c r="A9" s="59">
        <v>1</v>
      </c>
      <c r="B9" s="60">
        <v>40756</v>
      </c>
      <c r="C9" s="1">
        <v>20135</v>
      </c>
      <c r="D9" s="1">
        <v>505297</v>
      </c>
      <c r="E9" s="61">
        <v>39.847851859999999</v>
      </c>
      <c r="F9" s="62">
        <v>1.2956434050000001</v>
      </c>
      <c r="G9" s="36"/>
    </row>
    <row r="10" spans="1:10" ht="15.75" customHeight="1">
      <c r="A10" s="59">
        <v>0</v>
      </c>
      <c r="B10" s="60">
        <v>40787</v>
      </c>
      <c r="C10" s="1">
        <v>310412</v>
      </c>
      <c r="D10" s="1">
        <v>11238602</v>
      </c>
      <c r="E10" s="61">
        <v>27.620161299999999</v>
      </c>
      <c r="F10" s="62">
        <v>1.2643408730000001</v>
      </c>
      <c r="G10" s="36"/>
    </row>
    <row r="11" spans="1:10" ht="15.75" customHeight="1">
      <c r="A11" s="59">
        <v>1</v>
      </c>
      <c r="B11" s="60">
        <v>40787</v>
      </c>
      <c r="C11" s="1">
        <v>20038</v>
      </c>
      <c r="D11" s="1">
        <v>505297</v>
      </c>
      <c r="E11" s="61">
        <v>39.655885550000001</v>
      </c>
      <c r="F11" s="62">
        <v>1.2894016660000001</v>
      </c>
      <c r="G11" s="36"/>
    </row>
    <row r="12" spans="1:10" ht="15.75" customHeight="1">
      <c r="A12" s="59">
        <v>0</v>
      </c>
      <c r="B12" s="60">
        <v>40817</v>
      </c>
      <c r="C12" s="1">
        <v>284658</v>
      </c>
      <c r="D12" s="1">
        <v>11304330</v>
      </c>
      <c r="E12" s="61">
        <v>25.181324320000002</v>
      </c>
      <c r="F12" s="62">
        <v>1.1527006399999999</v>
      </c>
      <c r="G12" s="36"/>
    </row>
    <row r="13" spans="1:10" ht="15.75" customHeight="1">
      <c r="A13" s="59">
        <v>1</v>
      </c>
      <c r="B13" s="60">
        <v>40817</v>
      </c>
      <c r="C13" s="1">
        <v>17250</v>
      </c>
      <c r="D13" s="1">
        <v>507689</v>
      </c>
      <c r="E13" s="61">
        <v>33.977494100000001</v>
      </c>
      <c r="F13" s="62">
        <v>1.1047701219999999</v>
      </c>
      <c r="G13" s="36"/>
    </row>
    <row r="14" spans="1:10" ht="15.75" customHeight="1">
      <c r="A14" s="59">
        <v>0</v>
      </c>
      <c r="B14" s="60">
        <v>40848</v>
      </c>
      <c r="C14" s="1">
        <v>298221</v>
      </c>
      <c r="D14" s="1">
        <v>11304330</v>
      </c>
      <c r="E14" s="61">
        <v>26.38113006</v>
      </c>
      <c r="F14" s="62">
        <v>1.2076229629999999</v>
      </c>
      <c r="G14" s="36"/>
    </row>
    <row r="15" spans="1:10" ht="15.75" customHeight="1">
      <c r="A15" s="59">
        <v>1</v>
      </c>
      <c r="B15" s="60">
        <v>40848</v>
      </c>
      <c r="C15" s="1">
        <v>18601</v>
      </c>
      <c r="D15" s="1">
        <v>507689</v>
      </c>
      <c r="E15" s="61">
        <v>36.63857204</v>
      </c>
      <c r="F15" s="62">
        <v>1.191294437</v>
      </c>
      <c r="G15" s="36"/>
    </row>
    <row r="16" spans="1:10" ht="15.75" customHeight="1">
      <c r="A16" s="59">
        <v>0</v>
      </c>
      <c r="B16" s="60">
        <v>40878</v>
      </c>
      <c r="C16" s="1">
        <v>310748</v>
      </c>
      <c r="D16" s="1">
        <v>11304330</v>
      </c>
      <c r="E16" s="61">
        <v>27.489289500000002</v>
      </c>
      <c r="F16" s="62">
        <v>1.2583500839999999</v>
      </c>
      <c r="G16" s="36"/>
    </row>
    <row r="17" spans="1:7" ht="15.75" customHeight="1">
      <c r="A17" s="59">
        <v>1</v>
      </c>
      <c r="B17" s="60">
        <v>40878</v>
      </c>
      <c r="C17" s="1">
        <v>19883</v>
      </c>
      <c r="D17" s="1">
        <v>507689</v>
      </c>
      <c r="E17" s="61">
        <v>39.163740009999998</v>
      </c>
      <c r="F17" s="62">
        <v>1.273399671</v>
      </c>
      <c r="G17" s="36"/>
    </row>
    <row r="18" spans="1:7" ht="15.75" customHeight="1">
      <c r="A18" s="59">
        <v>0</v>
      </c>
      <c r="B18" s="60">
        <v>40909</v>
      </c>
      <c r="C18" s="1">
        <v>286470</v>
      </c>
      <c r="D18" s="1">
        <v>11358475</v>
      </c>
      <c r="E18" s="61">
        <v>25.220815290000001</v>
      </c>
      <c r="F18" s="62">
        <v>1.1545083789999999</v>
      </c>
      <c r="G18" s="36"/>
    </row>
    <row r="19" spans="1:7" ht="15.75" customHeight="1">
      <c r="A19" s="59">
        <v>1</v>
      </c>
      <c r="B19" s="60">
        <v>40909</v>
      </c>
      <c r="C19" s="1">
        <v>17539</v>
      </c>
      <c r="D19" s="1">
        <v>509837</v>
      </c>
      <c r="E19" s="61">
        <v>34.401190970000002</v>
      </c>
      <c r="F19" s="62">
        <v>1.1185465240000001</v>
      </c>
      <c r="G19" s="36"/>
    </row>
    <row r="20" spans="1:7" ht="15.75" customHeight="1">
      <c r="A20" s="59">
        <v>0</v>
      </c>
      <c r="B20" s="60">
        <v>40940</v>
      </c>
      <c r="C20" s="1">
        <v>271777</v>
      </c>
      <c r="D20" s="1">
        <v>11358468</v>
      </c>
      <c r="E20" s="61">
        <v>23.927258500000001</v>
      </c>
      <c r="F20" s="62">
        <v>1.0952945059999999</v>
      </c>
      <c r="G20" s="36"/>
    </row>
    <row r="21" spans="1:7" ht="15.75" customHeight="1">
      <c r="A21" s="59">
        <v>1</v>
      </c>
      <c r="B21" s="60">
        <v>40940</v>
      </c>
      <c r="C21" s="1">
        <v>17223</v>
      </c>
      <c r="D21" s="1">
        <v>509837</v>
      </c>
      <c r="E21" s="61">
        <v>33.781385030000003</v>
      </c>
      <c r="F21" s="62">
        <v>1.098393682</v>
      </c>
      <c r="G21" s="36"/>
    </row>
    <row r="22" spans="1:7" ht="15.75" customHeight="1">
      <c r="A22" s="59">
        <v>0</v>
      </c>
      <c r="B22" s="60">
        <v>40969</v>
      </c>
      <c r="C22" s="1">
        <v>296342</v>
      </c>
      <c r="D22" s="1">
        <v>11358468</v>
      </c>
      <c r="E22" s="61">
        <v>26.08996213</v>
      </c>
      <c r="F22" s="62">
        <v>1.1942944559999999</v>
      </c>
      <c r="G22" s="36"/>
    </row>
    <row r="23" spans="1:7" ht="15.75" customHeight="1">
      <c r="A23" s="59">
        <v>1</v>
      </c>
      <c r="B23" s="60">
        <v>40969</v>
      </c>
      <c r="C23" s="1">
        <v>17531</v>
      </c>
      <c r="D23" s="1">
        <v>509837</v>
      </c>
      <c r="E23" s="61">
        <v>34.385499680000002</v>
      </c>
      <c r="F23" s="62">
        <v>1.1180363259999999</v>
      </c>
      <c r="G23" s="36"/>
    </row>
    <row r="24" spans="1:7" ht="15.75" customHeight="1">
      <c r="A24" s="59">
        <v>0</v>
      </c>
      <c r="B24" s="60">
        <v>41000</v>
      </c>
      <c r="C24" s="1">
        <v>271194</v>
      </c>
      <c r="D24" s="1">
        <v>11407130</v>
      </c>
      <c r="E24" s="61">
        <v>23.77407814</v>
      </c>
      <c r="F24" s="62">
        <v>1.0882825190000001</v>
      </c>
      <c r="G24" s="36"/>
    </row>
    <row r="25" spans="1:7" ht="15.75" customHeight="1">
      <c r="A25" s="59">
        <v>1</v>
      </c>
      <c r="B25" s="60">
        <v>41000</v>
      </c>
      <c r="C25" s="1">
        <v>16771</v>
      </c>
      <c r="D25" s="1">
        <v>512165</v>
      </c>
      <c r="E25" s="61">
        <v>32.74530669</v>
      </c>
      <c r="F25" s="62">
        <v>1.064705842</v>
      </c>
      <c r="G25" s="36"/>
    </row>
    <row r="26" spans="1:7" ht="15.75" customHeight="1">
      <c r="A26" s="59">
        <v>0</v>
      </c>
      <c r="B26" s="60">
        <v>41030</v>
      </c>
      <c r="C26" s="1">
        <v>293968</v>
      </c>
      <c r="D26" s="1">
        <v>11406528</v>
      </c>
      <c r="E26" s="61">
        <v>25.77190886</v>
      </c>
      <c r="F26" s="62">
        <v>1.179735245</v>
      </c>
      <c r="G26" s="36"/>
    </row>
    <row r="27" spans="1:7" ht="15.75" customHeight="1">
      <c r="A27" s="59">
        <v>1</v>
      </c>
      <c r="B27" s="60">
        <v>41030</v>
      </c>
      <c r="C27" s="1">
        <v>18720</v>
      </c>
      <c r="D27" s="1">
        <v>512165</v>
      </c>
      <c r="E27" s="61">
        <v>36.55072096</v>
      </c>
      <c r="F27" s="62">
        <v>1.18843798</v>
      </c>
      <c r="G27" s="36"/>
    </row>
    <row r="28" spans="1:7" ht="15.75" customHeight="1">
      <c r="A28" s="59">
        <v>0</v>
      </c>
      <c r="B28" s="60">
        <v>41061</v>
      </c>
      <c r="C28" s="1">
        <v>261725</v>
      </c>
      <c r="D28" s="1">
        <v>11406753</v>
      </c>
      <c r="E28" s="61">
        <v>22.94474159</v>
      </c>
      <c r="F28" s="62">
        <v>1.0503187979999999</v>
      </c>
      <c r="G28" s="36"/>
    </row>
    <row r="29" spans="1:7" ht="15.75" customHeight="1">
      <c r="A29" s="59">
        <v>1</v>
      </c>
      <c r="B29" s="60">
        <v>41061</v>
      </c>
      <c r="C29" s="1">
        <v>16429</v>
      </c>
      <c r="D29" s="1">
        <v>512165</v>
      </c>
      <c r="E29" s="61">
        <v>32.077553129999998</v>
      </c>
      <c r="F29" s="62">
        <v>1.0429939939999999</v>
      </c>
      <c r="G29" s="36"/>
    </row>
    <row r="30" spans="1:7" ht="15.75" customHeight="1">
      <c r="A30" s="59">
        <v>0</v>
      </c>
      <c r="B30" s="60">
        <v>41091</v>
      </c>
      <c r="C30" s="1">
        <v>267045</v>
      </c>
      <c r="D30" s="1">
        <v>11467590</v>
      </c>
      <c r="E30" s="61">
        <v>23.286933000000001</v>
      </c>
      <c r="F30" s="62">
        <v>1.0659829569999999</v>
      </c>
      <c r="G30" s="36"/>
    </row>
    <row r="31" spans="1:7" ht="15.75" customHeight="1">
      <c r="A31" s="59">
        <v>1</v>
      </c>
      <c r="B31" s="60">
        <v>41091</v>
      </c>
      <c r="C31" s="1">
        <v>18113</v>
      </c>
      <c r="D31" s="1">
        <v>516900</v>
      </c>
      <c r="E31" s="61">
        <v>35.041594119999999</v>
      </c>
      <c r="F31" s="62">
        <v>1.13936908</v>
      </c>
      <c r="G31" s="36"/>
    </row>
    <row r="32" spans="1:7" ht="15.75" customHeight="1">
      <c r="A32" s="59">
        <v>0</v>
      </c>
      <c r="B32" s="60">
        <v>41122</v>
      </c>
      <c r="C32" s="1">
        <v>277457</v>
      </c>
      <c r="D32" s="1">
        <v>11467590</v>
      </c>
      <c r="E32" s="61">
        <v>24.194883140000002</v>
      </c>
      <c r="F32" s="62">
        <v>1.107545295</v>
      </c>
      <c r="G32" s="36"/>
    </row>
    <row r="33" spans="1:7" ht="15.75" customHeight="1">
      <c r="A33" s="59">
        <v>1</v>
      </c>
      <c r="B33" s="60">
        <v>41122</v>
      </c>
      <c r="C33" s="1">
        <v>17797</v>
      </c>
      <c r="D33" s="1">
        <v>516900</v>
      </c>
      <c r="E33" s="61">
        <v>34.430257300000001</v>
      </c>
      <c r="F33" s="62">
        <v>1.119491609</v>
      </c>
      <c r="G33" s="36"/>
    </row>
    <row r="34" spans="1:7" ht="15.75" customHeight="1">
      <c r="A34" s="59">
        <v>0</v>
      </c>
      <c r="B34" s="60">
        <v>41153</v>
      </c>
      <c r="C34" s="1">
        <v>256728</v>
      </c>
      <c r="D34" s="1">
        <v>11467590</v>
      </c>
      <c r="E34" s="61">
        <v>22.38726707</v>
      </c>
      <c r="F34" s="62">
        <v>1.024799837</v>
      </c>
      <c r="G34" s="36"/>
    </row>
    <row r="35" spans="1:7" ht="15.75" customHeight="1">
      <c r="A35" s="59">
        <v>1</v>
      </c>
      <c r="B35" s="60">
        <v>41153</v>
      </c>
      <c r="C35" s="1">
        <v>15005</v>
      </c>
      <c r="D35" s="1">
        <v>516900</v>
      </c>
      <c r="E35" s="61">
        <v>29.028825690000001</v>
      </c>
      <c r="F35" s="62">
        <v>0.94386534799999999</v>
      </c>
      <c r="G35" s="36"/>
    </row>
    <row r="36" spans="1:7" ht="15.75" customHeight="1">
      <c r="A36" s="59">
        <v>0</v>
      </c>
      <c r="B36" s="60">
        <v>41183</v>
      </c>
      <c r="C36" s="1">
        <v>269695</v>
      </c>
      <c r="D36" s="1">
        <v>11523743</v>
      </c>
      <c r="E36" s="61">
        <v>23.403420229999998</v>
      </c>
      <c r="F36" s="62">
        <v>1.0713152779999999</v>
      </c>
      <c r="G36" s="36"/>
    </row>
    <row r="37" spans="1:7" ht="15.75" customHeight="1">
      <c r="A37" s="59">
        <v>1</v>
      </c>
      <c r="B37" s="60">
        <v>41183</v>
      </c>
      <c r="C37" s="1">
        <v>16185</v>
      </c>
      <c r="D37" s="1">
        <v>519200</v>
      </c>
      <c r="E37" s="61">
        <v>31.172958399999999</v>
      </c>
      <c r="F37" s="62">
        <v>1.0135813119999999</v>
      </c>
      <c r="G37" s="36"/>
    </row>
    <row r="38" spans="1:7" ht="12.75">
      <c r="A38" s="59">
        <v>0</v>
      </c>
      <c r="B38" s="60">
        <v>41214</v>
      </c>
      <c r="C38" s="1">
        <v>267627</v>
      </c>
      <c r="D38" s="1">
        <v>11523742</v>
      </c>
      <c r="E38" s="61">
        <v>23.223966659999999</v>
      </c>
      <c r="F38" s="62">
        <v>1.0631006089999999</v>
      </c>
      <c r="G38" s="36"/>
    </row>
    <row r="39" spans="1:7" ht="12.75">
      <c r="A39" s="59">
        <v>1</v>
      </c>
      <c r="B39" s="60">
        <v>41214</v>
      </c>
      <c r="C39" s="1">
        <v>17115</v>
      </c>
      <c r="D39" s="1">
        <v>519200</v>
      </c>
      <c r="E39" s="61">
        <v>32.964175650000001</v>
      </c>
      <c r="F39" s="62">
        <v>1.0718223140000001</v>
      </c>
      <c r="G39" s="36"/>
    </row>
    <row r="40" spans="1:7" ht="12.75">
      <c r="A40" s="59">
        <v>0</v>
      </c>
      <c r="B40" s="60">
        <v>41244</v>
      </c>
      <c r="C40" s="1">
        <v>258854</v>
      </c>
      <c r="D40" s="1">
        <v>11523629</v>
      </c>
      <c r="E40" s="61">
        <v>22.46288908</v>
      </c>
      <c r="F40" s="62">
        <v>1.028261511</v>
      </c>
      <c r="G40" s="36"/>
    </row>
    <row r="41" spans="1:7" ht="12.75">
      <c r="A41" s="59">
        <v>1</v>
      </c>
      <c r="B41" s="60">
        <v>41244</v>
      </c>
      <c r="C41" s="1">
        <v>17267</v>
      </c>
      <c r="D41" s="1">
        <v>519200</v>
      </c>
      <c r="E41" s="61">
        <v>33.256933740000001</v>
      </c>
      <c r="F41" s="62">
        <v>1.0813412739999999</v>
      </c>
      <c r="G41" s="36"/>
    </row>
    <row r="42" spans="1:7" ht="12.75">
      <c r="A42" s="59">
        <v>0</v>
      </c>
      <c r="B42" s="60">
        <v>41275</v>
      </c>
      <c r="C42" s="1">
        <v>260271</v>
      </c>
      <c r="D42" s="1">
        <v>11562842</v>
      </c>
      <c r="E42" s="61">
        <v>22.509258540000001</v>
      </c>
      <c r="F42" s="62">
        <v>1.0303841199999999</v>
      </c>
      <c r="G42" s="36"/>
    </row>
    <row r="43" spans="1:7" ht="12.75">
      <c r="A43" s="59">
        <v>1</v>
      </c>
      <c r="B43" s="60">
        <v>41275</v>
      </c>
      <c r="C43" s="1">
        <v>15975</v>
      </c>
      <c r="D43" s="1">
        <v>520885</v>
      </c>
      <c r="E43" s="61">
        <v>30.668957639999999</v>
      </c>
      <c r="F43" s="62">
        <v>0.99719384730000005</v>
      </c>
      <c r="G43" s="36"/>
    </row>
    <row r="44" spans="1:7" ht="12.75">
      <c r="A44" s="59">
        <v>0</v>
      </c>
      <c r="B44" s="60">
        <v>41306</v>
      </c>
      <c r="C44" s="1">
        <v>228487</v>
      </c>
      <c r="D44" s="1">
        <v>11562842</v>
      </c>
      <c r="E44" s="61">
        <v>19.76045336</v>
      </c>
      <c r="F44" s="62">
        <v>0.90455477740000001</v>
      </c>
      <c r="G44" s="36"/>
    </row>
    <row r="45" spans="1:7" ht="12.75">
      <c r="A45" s="59">
        <v>1</v>
      </c>
      <c r="B45" s="60">
        <v>41306</v>
      </c>
      <c r="C45" s="1">
        <v>14805</v>
      </c>
      <c r="D45" s="1">
        <v>520275</v>
      </c>
      <c r="E45" s="61">
        <v>28.456104939999999</v>
      </c>
      <c r="F45" s="62">
        <v>0.92524346940000002</v>
      </c>
      <c r="G45" s="36"/>
    </row>
    <row r="46" spans="1:7" ht="12.75">
      <c r="A46" s="59">
        <v>0</v>
      </c>
      <c r="B46" s="60">
        <v>41334</v>
      </c>
      <c r="C46" s="1">
        <v>248020</v>
      </c>
      <c r="D46" s="1">
        <v>11562804</v>
      </c>
      <c r="E46" s="61">
        <v>21.449814419999999</v>
      </c>
      <c r="F46" s="62">
        <v>0.98188699219999998</v>
      </c>
      <c r="G46" s="36"/>
    </row>
    <row r="47" spans="1:7" ht="12.75">
      <c r="A47" s="59">
        <v>1</v>
      </c>
      <c r="B47" s="60">
        <v>41334</v>
      </c>
      <c r="C47" s="1">
        <v>16545</v>
      </c>
      <c r="D47" s="1">
        <v>520275</v>
      </c>
      <c r="E47" s="61">
        <v>31.80049013</v>
      </c>
      <c r="F47" s="62">
        <v>1.0339853560000001</v>
      </c>
      <c r="G47" s="36"/>
    </row>
    <row r="48" spans="1:7" ht="12.75">
      <c r="A48" s="59">
        <v>0</v>
      </c>
      <c r="B48" s="60">
        <v>41365</v>
      </c>
      <c r="C48" s="1">
        <v>259277</v>
      </c>
      <c r="D48" s="1">
        <v>11594772</v>
      </c>
      <c r="E48" s="61">
        <v>22.36154363</v>
      </c>
      <c r="F48" s="62">
        <v>1.0236223209999999</v>
      </c>
      <c r="G48" s="36"/>
    </row>
    <row r="49" spans="1:7" ht="12.75">
      <c r="A49" s="59">
        <v>1</v>
      </c>
      <c r="B49" s="60">
        <v>41365</v>
      </c>
      <c r="C49" s="1">
        <v>16325</v>
      </c>
      <c r="D49" s="1">
        <v>523130</v>
      </c>
      <c r="E49" s="61">
        <v>31.20639229</v>
      </c>
      <c r="F49" s="62">
        <v>1.014668407</v>
      </c>
      <c r="G49" s="36"/>
    </row>
    <row r="50" spans="1:7" ht="12.75">
      <c r="A50" s="59">
        <v>0</v>
      </c>
      <c r="B50" s="60">
        <v>41395</v>
      </c>
      <c r="C50" s="1">
        <v>253283</v>
      </c>
      <c r="D50" s="1">
        <v>11594286</v>
      </c>
      <c r="E50" s="61">
        <v>21.84550217</v>
      </c>
      <c r="F50" s="62">
        <v>1</v>
      </c>
      <c r="G50" s="36"/>
    </row>
    <row r="51" spans="1:7" ht="12.75">
      <c r="A51" s="59">
        <v>1</v>
      </c>
      <c r="B51" s="60">
        <v>41395</v>
      </c>
      <c r="C51" s="1">
        <v>16089</v>
      </c>
      <c r="D51" s="1">
        <v>523130</v>
      </c>
      <c r="E51" s="61">
        <v>30.755261600000001</v>
      </c>
      <c r="F51" s="62">
        <v>1</v>
      </c>
      <c r="G51" s="36"/>
    </row>
    <row r="52" spans="1:7" ht="14.25">
      <c r="A52" s="59">
        <v>0</v>
      </c>
      <c r="B52" s="60">
        <v>41426</v>
      </c>
      <c r="C52" s="1">
        <v>235616</v>
      </c>
      <c r="D52" s="1">
        <v>11593374</v>
      </c>
      <c r="E52" s="61">
        <v>20.323332969999999</v>
      </c>
      <c r="F52" s="62">
        <v>0.93032116200000003</v>
      </c>
      <c r="G52" s="66">
        <f t="shared" ref="G52:G137" si="0">IF(A52=0,$H$1,$I$1)*D52/(1000*30)</f>
        <v>42.895483800000001</v>
      </c>
    </row>
    <row r="53" spans="1:7" ht="14.25">
      <c r="A53" s="59">
        <v>1</v>
      </c>
      <c r="B53" s="60">
        <v>41426</v>
      </c>
      <c r="C53" s="1">
        <v>15211</v>
      </c>
      <c r="D53" s="1">
        <v>523130</v>
      </c>
      <c r="E53" s="61">
        <v>29.076902489999998</v>
      </c>
      <c r="F53" s="62">
        <v>0.94542855370000001</v>
      </c>
      <c r="G53" s="66">
        <f t="shared" si="0"/>
        <v>2.7295179633333335</v>
      </c>
    </row>
    <row r="54" spans="1:7" ht="14.25">
      <c r="A54" s="59">
        <v>0</v>
      </c>
      <c r="B54" s="60">
        <v>41456</v>
      </c>
      <c r="C54" s="1">
        <v>257290</v>
      </c>
      <c r="D54" s="1">
        <v>11637197</v>
      </c>
      <c r="E54" s="61">
        <v>22.109275969999999</v>
      </c>
      <c r="F54" s="62">
        <v>1.012074513</v>
      </c>
      <c r="G54" s="66">
        <f t="shared" si="0"/>
        <v>43.057628900000005</v>
      </c>
    </row>
    <row r="55" spans="1:7" ht="14.25">
      <c r="A55" s="59">
        <v>1</v>
      </c>
      <c r="B55" s="60">
        <v>41456</v>
      </c>
      <c r="C55" s="1">
        <v>15279</v>
      </c>
      <c r="D55" s="1">
        <v>524041</v>
      </c>
      <c r="E55" s="61">
        <v>29.15611565</v>
      </c>
      <c r="F55" s="62">
        <v>0.94800415059999998</v>
      </c>
      <c r="G55" s="66">
        <f t="shared" si="0"/>
        <v>2.7342712576666668</v>
      </c>
    </row>
    <row r="56" spans="1:7" ht="14.25">
      <c r="A56" s="59">
        <v>0</v>
      </c>
      <c r="B56" s="60">
        <v>41487</v>
      </c>
      <c r="C56" s="1">
        <v>244604</v>
      </c>
      <c r="D56" s="1">
        <v>11637043</v>
      </c>
      <c r="E56" s="61">
        <v>21.019429079999998</v>
      </c>
      <c r="F56" s="62">
        <v>0.96218566689999996</v>
      </c>
      <c r="G56" s="66">
        <f t="shared" si="0"/>
        <v>43.057059100000004</v>
      </c>
    </row>
    <row r="57" spans="1:7" ht="14.25">
      <c r="A57" s="59">
        <v>1</v>
      </c>
      <c r="B57" s="60">
        <v>41487</v>
      </c>
      <c r="C57" s="1">
        <v>16336</v>
      </c>
      <c r="D57" s="1">
        <v>524041</v>
      </c>
      <c r="E57" s="61">
        <v>31.173133400000001</v>
      </c>
      <c r="F57" s="62">
        <v>1.013587002</v>
      </c>
      <c r="G57" s="66">
        <f t="shared" si="0"/>
        <v>2.7342712576666668</v>
      </c>
    </row>
    <row r="58" spans="1:7" ht="14.25">
      <c r="A58" s="59">
        <v>0</v>
      </c>
      <c r="B58" s="60">
        <v>41518</v>
      </c>
      <c r="C58" s="1">
        <v>228532</v>
      </c>
      <c r="D58" s="1">
        <v>11636688</v>
      </c>
      <c r="E58" s="61">
        <v>19.638921320000001</v>
      </c>
      <c r="F58" s="62">
        <v>0.89899152510000002</v>
      </c>
      <c r="G58" s="66">
        <f t="shared" si="0"/>
        <v>43.055745600000002</v>
      </c>
    </row>
    <row r="59" spans="1:7" ht="14.25">
      <c r="A59" s="59">
        <v>1</v>
      </c>
      <c r="B59" s="60">
        <v>41518</v>
      </c>
      <c r="C59" s="1">
        <v>14932</v>
      </c>
      <c r="D59" s="1">
        <v>524041</v>
      </c>
      <c r="E59" s="61">
        <v>28.49395372</v>
      </c>
      <c r="F59" s="62">
        <v>0.92647411329999996</v>
      </c>
      <c r="G59" s="66">
        <f t="shared" si="0"/>
        <v>2.7342712576666668</v>
      </c>
    </row>
    <row r="60" spans="1:7" ht="14.25">
      <c r="A60" s="59">
        <v>0</v>
      </c>
      <c r="B60" s="60">
        <v>41548</v>
      </c>
      <c r="C60" s="1">
        <v>245972</v>
      </c>
      <c r="D60" s="1">
        <v>11691353</v>
      </c>
      <c r="E60" s="61">
        <v>21.038796789999999</v>
      </c>
      <c r="F60" s="62">
        <v>0.9630722437</v>
      </c>
      <c r="G60" s="66">
        <f t="shared" si="0"/>
        <v>43.258006099999996</v>
      </c>
    </row>
    <row r="61" spans="1:7" ht="14.25">
      <c r="A61" s="59">
        <v>1</v>
      </c>
      <c r="B61" s="60">
        <v>41548</v>
      </c>
      <c r="C61" s="1">
        <v>15875</v>
      </c>
      <c r="D61" s="1">
        <v>525736</v>
      </c>
      <c r="E61" s="61">
        <v>30.19576365</v>
      </c>
      <c r="F61" s="62">
        <v>0.98180805770000001</v>
      </c>
      <c r="G61" s="66">
        <f t="shared" si="0"/>
        <v>2.743115202666667</v>
      </c>
    </row>
    <row r="62" spans="1:7" ht="14.25">
      <c r="A62" s="59">
        <v>0</v>
      </c>
      <c r="B62" s="60">
        <v>41579</v>
      </c>
      <c r="C62" s="1">
        <v>235957</v>
      </c>
      <c r="D62" s="1">
        <v>11691411</v>
      </c>
      <c r="E62" s="61">
        <v>20.182080670000001</v>
      </c>
      <c r="F62" s="62">
        <v>0.92385519520000003</v>
      </c>
      <c r="G62" s="66">
        <f t="shared" si="0"/>
        <v>43.258220700000003</v>
      </c>
    </row>
    <row r="63" spans="1:7" ht="14.25">
      <c r="A63" s="59">
        <v>1</v>
      </c>
      <c r="B63" s="60">
        <v>41579</v>
      </c>
      <c r="C63" s="1">
        <v>15098</v>
      </c>
      <c r="D63" s="1">
        <v>525736</v>
      </c>
      <c r="E63" s="61">
        <v>28.717835569999998</v>
      </c>
      <c r="F63" s="62">
        <v>0.93375357830000005</v>
      </c>
      <c r="G63" s="66">
        <f t="shared" si="0"/>
        <v>2.743115202666667</v>
      </c>
    </row>
    <row r="64" spans="1:7" ht="14.25">
      <c r="A64" s="59">
        <v>0</v>
      </c>
      <c r="B64" s="60">
        <v>41609</v>
      </c>
      <c r="C64" s="1">
        <v>241836</v>
      </c>
      <c r="D64" s="1">
        <v>11691339</v>
      </c>
      <c r="E64" s="61">
        <v>20.68505583</v>
      </c>
      <c r="F64" s="62">
        <v>0.94687939290000001</v>
      </c>
      <c r="G64" s="66">
        <f t="shared" si="0"/>
        <v>43.257954300000002</v>
      </c>
    </row>
    <row r="65" spans="1:7" ht="14.25">
      <c r="A65" s="59">
        <v>1</v>
      </c>
      <c r="B65" s="60">
        <v>41609</v>
      </c>
      <c r="C65" s="1">
        <v>14445</v>
      </c>
      <c r="D65" s="1">
        <v>525736</v>
      </c>
      <c r="E65" s="61">
        <v>27.475767309999998</v>
      </c>
      <c r="F65" s="62">
        <v>0.89336802479999999</v>
      </c>
      <c r="G65" s="66">
        <f t="shared" si="0"/>
        <v>2.743115202666667</v>
      </c>
    </row>
    <row r="66" spans="1:7" ht="14.25">
      <c r="A66" s="59">
        <v>0</v>
      </c>
      <c r="B66" s="60">
        <v>41640</v>
      </c>
      <c r="C66" s="1">
        <v>241434</v>
      </c>
      <c r="D66" s="1">
        <v>11731400</v>
      </c>
      <c r="E66" s="61">
        <v>20.58015241</v>
      </c>
      <c r="F66" s="62">
        <v>0.94207733240000002</v>
      </c>
      <c r="G66" s="66">
        <f t="shared" si="0"/>
        <v>43.406179999999999</v>
      </c>
    </row>
    <row r="67" spans="1:7" ht="14.25">
      <c r="A67" s="59">
        <v>1</v>
      </c>
      <c r="B67" s="60">
        <v>41640</v>
      </c>
      <c r="C67" s="1">
        <v>15356</v>
      </c>
      <c r="D67" s="1">
        <v>527421</v>
      </c>
      <c r="E67" s="61">
        <v>29.115260859999999</v>
      </c>
      <c r="F67" s="62">
        <v>0.946675767</v>
      </c>
      <c r="G67" s="66">
        <f t="shared" si="0"/>
        <v>2.7519069709999999</v>
      </c>
    </row>
    <row r="68" spans="1:7" ht="14.25">
      <c r="A68" s="59">
        <v>0</v>
      </c>
      <c r="B68" s="60">
        <v>41671</v>
      </c>
      <c r="C68" s="1">
        <v>213404</v>
      </c>
      <c r="D68" s="1">
        <v>11731021</v>
      </c>
      <c r="E68" s="61">
        <v>18.19142596</v>
      </c>
      <c r="F68" s="62">
        <v>0.83273095850000001</v>
      </c>
      <c r="G68" s="66">
        <f t="shared" si="0"/>
        <v>43.404777699999997</v>
      </c>
    </row>
    <row r="69" spans="1:7" ht="14.25">
      <c r="A69" s="59">
        <v>1</v>
      </c>
      <c r="B69" s="60">
        <v>41671</v>
      </c>
      <c r="C69" s="1">
        <v>12205</v>
      </c>
      <c r="D69" s="1">
        <v>527421</v>
      </c>
      <c r="E69" s="61">
        <v>23.140906409999999</v>
      </c>
      <c r="F69" s="62">
        <v>0.75242105599999998</v>
      </c>
      <c r="G69" s="66">
        <f t="shared" si="0"/>
        <v>2.7519069709999999</v>
      </c>
    </row>
    <row r="70" spans="1:7" ht="14.25">
      <c r="A70" s="59">
        <v>0</v>
      </c>
      <c r="B70" s="60">
        <v>41699</v>
      </c>
      <c r="C70" s="1">
        <v>226103</v>
      </c>
      <c r="D70" s="1">
        <v>11731021</v>
      </c>
      <c r="E70" s="61">
        <v>19.273940440000001</v>
      </c>
      <c r="F70" s="62">
        <v>0.88228415549999994</v>
      </c>
      <c r="G70" s="66">
        <f t="shared" si="0"/>
        <v>43.404777699999997</v>
      </c>
    </row>
    <row r="71" spans="1:7" ht="14.25">
      <c r="A71" s="59">
        <v>1</v>
      </c>
      <c r="B71" s="60">
        <v>41699</v>
      </c>
      <c r="C71" s="1">
        <v>13936</v>
      </c>
      <c r="D71" s="1">
        <v>527421</v>
      </c>
      <c r="E71" s="61">
        <v>26.422914519999999</v>
      </c>
      <c r="F71" s="62">
        <v>0.85913476749999995</v>
      </c>
      <c r="G71" s="66">
        <f t="shared" si="0"/>
        <v>2.7519069709999999</v>
      </c>
    </row>
    <row r="72" spans="1:7" ht="14.25">
      <c r="A72" s="59">
        <v>0</v>
      </c>
      <c r="B72" s="60">
        <v>41730</v>
      </c>
      <c r="C72" s="1">
        <v>221853</v>
      </c>
      <c r="D72" s="1">
        <v>11748567</v>
      </c>
      <c r="E72" s="61">
        <v>18.883409360000002</v>
      </c>
      <c r="F72" s="62">
        <v>0.8644071995</v>
      </c>
      <c r="G72" s="66">
        <f t="shared" si="0"/>
        <v>43.4696979</v>
      </c>
    </row>
    <row r="73" spans="1:7" ht="14.25">
      <c r="A73" s="59">
        <v>1</v>
      </c>
      <c r="B73" s="60">
        <v>41730</v>
      </c>
      <c r="C73" s="1">
        <v>12998</v>
      </c>
      <c r="D73" s="1">
        <v>528937</v>
      </c>
      <c r="E73" s="61">
        <v>24.573815029999999</v>
      </c>
      <c r="F73" s="62">
        <v>0.79901173820000004</v>
      </c>
      <c r="G73" s="66">
        <f t="shared" si="0"/>
        <v>2.7598169536666668</v>
      </c>
    </row>
    <row r="74" spans="1:7" ht="14.25">
      <c r="A74" s="59">
        <v>0</v>
      </c>
      <c r="B74" s="60">
        <v>41760</v>
      </c>
      <c r="C74" s="1">
        <v>232312</v>
      </c>
      <c r="D74" s="1">
        <v>11747843</v>
      </c>
      <c r="E74" s="61">
        <v>19.7748642</v>
      </c>
      <c r="F74" s="62">
        <v>0.9052144486</v>
      </c>
      <c r="G74" s="66">
        <f t="shared" si="0"/>
        <v>43.467019100000002</v>
      </c>
    </row>
    <row r="75" spans="1:7" ht="14.25">
      <c r="A75" s="59">
        <v>1</v>
      </c>
      <c r="B75" s="60">
        <v>41760</v>
      </c>
      <c r="C75" s="1">
        <v>13754</v>
      </c>
      <c r="D75" s="1">
        <v>528371</v>
      </c>
      <c r="E75" s="61">
        <v>26.030951739999999</v>
      </c>
      <c r="F75" s="62">
        <v>0.84639019090000001</v>
      </c>
      <c r="G75" s="66">
        <f t="shared" si="0"/>
        <v>2.7568637543333336</v>
      </c>
    </row>
    <row r="76" spans="1:7" ht="14.25">
      <c r="A76" s="59">
        <v>0</v>
      </c>
      <c r="B76" s="60">
        <v>41791</v>
      </c>
      <c r="C76" s="1">
        <v>220614</v>
      </c>
      <c r="D76" s="1">
        <v>11747747</v>
      </c>
      <c r="E76" s="61">
        <v>18.779260399999998</v>
      </c>
      <c r="F76" s="62">
        <v>0.85963967549999998</v>
      </c>
      <c r="G76" s="66">
        <f t="shared" si="0"/>
        <v>43.466663900000007</v>
      </c>
    </row>
    <row r="77" spans="1:7" ht="14.25">
      <c r="A77" s="59">
        <v>1</v>
      </c>
      <c r="B77" s="60">
        <v>41791</v>
      </c>
      <c r="C77" s="1">
        <v>13426</v>
      </c>
      <c r="D77" s="1">
        <v>528371</v>
      </c>
      <c r="E77" s="61">
        <v>25.410175800000001</v>
      </c>
      <c r="F77" s="62">
        <v>0.8262058095</v>
      </c>
      <c r="G77" s="66">
        <f t="shared" si="0"/>
        <v>2.7568637543333336</v>
      </c>
    </row>
    <row r="78" spans="1:7" ht="14.25">
      <c r="A78" s="59">
        <v>0</v>
      </c>
      <c r="B78" s="60">
        <v>41821</v>
      </c>
      <c r="C78" s="1">
        <v>231051</v>
      </c>
      <c r="D78" s="1">
        <v>11803063</v>
      </c>
      <c r="E78" s="61">
        <v>19.575511880000001</v>
      </c>
      <c r="F78" s="62">
        <v>0.89608889410000003</v>
      </c>
      <c r="G78" s="66">
        <f t="shared" si="0"/>
        <v>43.671333099999998</v>
      </c>
    </row>
    <row r="79" spans="1:7" ht="14.25">
      <c r="A79" s="59">
        <v>1</v>
      </c>
      <c r="B79" s="60">
        <v>41821</v>
      </c>
      <c r="C79" s="1">
        <v>13474</v>
      </c>
      <c r="D79" s="1">
        <v>531393</v>
      </c>
      <c r="E79" s="61">
        <v>25.355998289999999</v>
      </c>
      <c r="F79" s="62">
        <v>0.82444424049999998</v>
      </c>
      <c r="G79" s="66">
        <f t="shared" si="0"/>
        <v>2.7726315430000001</v>
      </c>
    </row>
    <row r="80" spans="1:7" ht="14.25">
      <c r="A80" s="59">
        <v>0</v>
      </c>
      <c r="B80" s="60">
        <v>41852</v>
      </c>
      <c r="C80" s="1">
        <v>215030</v>
      </c>
      <c r="D80" s="1">
        <v>11803063</v>
      </c>
      <c r="E80" s="61">
        <v>18.218152360000001</v>
      </c>
      <c r="F80" s="62">
        <v>0.83395438619999995</v>
      </c>
      <c r="G80" s="66">
        <f t="shared" si="0"/>
        <v>43.671333099999998</v>
      </c>
    </row>
    <row r="81" spans="1:7" ht="14.25">
      <c r="A81" s="59">
        <v>1</v>
      </c>
      <c r="B81" s="60">
        <v>41852</v>
      </c>
      <c r="C81" s="1">
        <v>12535</v>
      </c>
      <c r="D81" s="1">
        <v>531393</v>
      </c>
      <c r="E81" s="61">
        <v>23.588944529999999</v>
      </c>
      <c r="F81" s="62">
        <v>0.76698890870000003</v>
      </c>
      <c r="G81" s="66">
        <f t="shared" si="0"/>
        <v>2.7726315430000001</v>
      </c>
    </row>
    <row r="82" spans="1:7" ht="14.25">
      <c r="A82" s="59">
        <v>0</v>
      </c>
      <c r="B82" s="60">
        <v>41883</v>
      </c>
      <c r="C82" s="1">
        <v>222061</v>
      </c>
      <c r="D82" s="1">
        <v>11803063</v>
      </c>
      <c r="E82" s="61">
        <v>18.813845189999999</v>
      </c>
      <c r="F82" s="62">
        <v>0.86122282920000004</v>
      </c>
      <c r="G82" s="66">
        <f t="shared" si="0"/>
        <v>43.671333099999998</v>
      </c>
    </row>
    <row r="83" spans="1:7" ht="14.25">
      <c r="A83" s="59">
        <v>1</v>
      </c>
      <c r="B83" s="60">
        <v>41883</v>
      </c>
      <c r="C83" s="1">
        <v>13755</v>
      </c>
      <c r="D83" s="1">
        <v>531367</v>
      </c>
      <c r="E83" s="61">
        <v>25.886063679999999</v>
      </c>
      <c r="F83" s="62">
        <v>0.84167919030000005</v>
      </c>
      <c r="G83" s="66">
        <f t="shared" si="0"/>
        <v>2.7724958836666667</v>
      </c>
    </row>
    <row r="84" spans="1:7" ht="14.25">
      <c r="A84" s="59">
        <v>0</v>
      </c>
      <c r="B84" s="60">
        <v>41913</v>
      </c>
      <c r="C84" s="1">
        <v>223404</v>
      </c>
      <c r="D84" s="1">
        <v>11860610</v>
      </c>
      <c r="E84" s="61">
        <v>18.83579344</v>
      </c>
      <c r="F84" s="62">
        <v>0.86222753259999996</v>
      </c>
      <c r="G84" s="66">
        <f t="shared" si="0"/>
        <v>43.884256999999998</v>
      </c>
    </row>
    <row r="85" spans="1:7" ht="14.25">
      <c r="A85" s="59">
        <v>1</v>
      </c>
      <c r="B85" s="60">
        <v>41913</v>
      </c>
      <c r="C85" s="1">
        <v>13664</v>
      </c>
      <c r="D85" s="1">
        <v>533134</v>
      </c>
      <c r="E85" s="61">
        <v>25.629579060000001</v>
      </c>
      <c r="F85" s="62">
        <v>0.83333965389999998</v>
      </c>
      <c r="G85" s="66">
        <f t="shared" si="0"/>
        <v>2.781715500666667</v>
      </c>
    </row>
    <row r="86" spans="1:7" ht="14.25">
      <c r="A86" s="59">
        <v>0</v>
      </c>
      <c r="B86" s="60">
        <v>41944</v>
      </c>
      <c r="C86" s="1">
        <v>207235</v>
      </c>
      <c r="D86" s="1">
        <v>11859519</v>
      </c>
      <c r="E86" s="61">
        <v>17.474148830000001</v>
      </c>
      <c r="F86" s="62">
        <v>0.79989687060000003</v>
      </c>
      <c r="G86" s="66">
        <f t="shared" si="0"/>
        <v>43.880220299999998</v>
      </c>
    </row>
    <row r="87" spans="1:7" ht="14.25">
      <c r="A87" s="59">
        <v>1</v>
      </c>
      <c r="B87" s="60">
        <v>41944</v>
      </c>
      <c r="C87" s="1">
        <v>12228</v>
      </c>
      <c r="D87" s="1">
        <v>533134</v>
      </c>
      <c r="E87" s="61">
        <v>22.936072360000001</v>
      </c>
      <c r="F87" s="62">
        <v>0.74576092559999996</v>
      </c>
      <c r="G87" s="66">
        <f t="shared" si="0"/>
        <v>2.781715500666667</v>
      </c>
    </row>
    <row r="88" spans="1:7" ht="14.25">
      <c r="A88" s="59">
        <v>0</v>
      </c>
      <c r="B88" s="60">
        <v>41974</v>
      </c>
      <c r="C88" s="1">
        <v>231090</v>
      </c>
      <c r="D88" s="1">
        <v>11859234</v>
      </c>
      <c r="E88" s="61">
        <v>19.486081479999999</v>
      </c>
      <c r="F88" s="62">
        <v>0.89199512670000003</v>
      </c>
      <c r="G88" s="66">
        <f t="shared" si="0"/>
        <v>43.879165799999996</v>
      </c>
    </row>
    <row r="89" spans="1:7" ht="14.25">
      <c r="A89" s="59">
        <v>1</v>
      </c>
      <c r="B89" s="60">
        <v>41974</v>
      </c>
      <c r="C89" s="1">
        <v>13104</v>
      </c>
      <c r="D89" s="1">
        <v>532794</v>
      </c>
      <c r="E89" s="61">
        <v>24.594871560000001</v>
      </c>
      <c r="F89" s="62">
        <v>0.79969638639999996</v>
      </c>
      <c r="G89" s="66">
        <f t="shared" si="0"/>
        <v>2.7799414940000005</v>
      </c>
    </row>
    <row r="90" spans="1:7" ht="14.25">
      <c r="A90" s="59">
        <v>0</v>
      </c>
      <c r="B90" s="60">
        <v>42005</v>
      </c>
      <c r="C90" s="1">
        <v>208214</v>
      </c>
      <c r="D90" s="1">
        <v>11893813</v>
      </c>
      <c r="E90" s="61">
        <v>17.506076480000001</v>
      </c>
      <c r="F90" s="62">
        <v>0.80135839129999997</v>
      </c>
      <c r="G90" s="66">
        <f t="shared" si="0"/>
        <v>44.007108100000004</v>
      </c>
    </row>
    <row r="91" spans="1:7" ht="14.25">
      <c r="A91" s="59">
        <v>1</v>
      </c>
      <c r="B91" s="60">
        <v>42005</v>
      </c>
      <c r="C91" s="1">
        <v>13200</v>
      </c>
      <c r="D91" s="1">
        <v>534299</v>
      </c>
      <c r="E91" s="61">
        <v>24.705268019999998</v>
      </c>
      <c r="F91" s="62">
        <v>0.80328590099999997</v>
      </c>
      <c r="G91" s="66">
        <f t="shared" si="0"/>
        <v>2.7877940823333334</v>
      </c>
    </row>
    <row r="92" spans="1:7" ht="14.25">
      <c r="A92" s="59">
        <v>0</v>
      </c>
      <c r="B92" s="60">
        <v>42036</v>
      </c>
      <c r="C92" s="1">
        <v>196365</v>
      </c>
      <c r="D92" s="1">
        <v>11894400</v>
      </c>
      <c r="E92" s="61">
        <v>16.509029460000001</v>
      </c>
      <c r="F92" s="62">
        <v>0.75571755360000004</v>
      </c>
      <c r="G92" s="66">
        <f t="shared" si="0"/>
        <v>44.009279999999997</v>
      </c>
    </row>
    <row r="93" spans="1:7" ht="14.25">
      <c r="A93" s="59">
        <v>1</v>
      </c>
      <c r="B93" s="60">
        <v>42036</v>
      </c>
      <c r="C93" s="1">
        <v>10479</v>
      </c>
      <c r="D93" s="1">
        <v>534299</v>
      </c>
      <c r="E93" s="61">
        <v>19.61261391</v>
      </c>
      <c r="F93" s="62">
        <v>0.63769946639999997</v>
      </c>
      <c r="G93" s="66">
        <f t="shared" si="0"/>
        <v>2.7877940823333334</v>
      </c>
    </row>
    <row r="94" spans="1:7" ht="14.25">
      <c r="A94" s="59">
        <v>0</v>
      </c>
      <c r="B94" s="60">
        <v>42064</v>
      </c>
      <c r="C94" s="1">
        <v>207058</v>
      </c>
      <c r="D94" s="1">
        <v>11892038</v>
      </c>
      <c r="E94" s="61">
        <v>17.41148153</v>
      </c>
      <c r="F94" s="62">
        <v>0.79702821170000004</v>
      </c>
      <c r="G94" s="66">
        <f t="shared" si="0"/>
        <v>44.000540600000001</v>
      </c>
    </row>
    <row r="95" spans="1:7" ht="14.25">
      <c r="A95" s="59">
        <v>1</v>
      </c>
      <c r="B95" s="60">
        <v>42064</v>
      </c>
      <c r="C95" s="1">
        <v>12145</v>
      </c>
      <c r="D95" s="1">
        <v>534299</v>
      </c>
      <c r="E95" s="61">
        <v>22.730718190000001</v>
      </c>
      <c r="F95" s="62">
        <v>0.73908388390000002</v>
      </c>
      <c r="G95" s="66">
        <f t="shared" si="0"/>
        <v>2.7877940823333334</v>
      </c>
    </row>
    <row r="96" spans="1:7" ht="14.25">
      <c r="A96" s="59">
        <v>0</v>
      </c>
      <c r="B96" s="60">
        <v>42095</v>
      </c>
      <c r="C96" s="1">
        <v>205384</v>
      </c>
      <c r="D96" s="1">
        <v>11916078</v>
      </c>
      <c r="E96" s="61">
        <v>17.235872409999999</v>
      </c>
      <c r="F96" s="62">
        <v>0.78898952609999995</v>
      </c>
      <c r="G96" s="66">
        <f t="shared" si="0"/>
        <v>44.089488600000003</v>
      </c>
    </row>
    <row r="97" spans="1:7" ht="14.25">
      <c r="A97" s="59">
        <v>1</v>
      </c>
      <c r="B97" s="60">
        <v>42095</v>
      </c>
      <c r="C97" s="1">
        <v>11660</v>
      </c>
      <c r="D97" s="1">
        <v>534926</v>
      </c>
      <c r="E97" s="61">
        <v>21.797407490000001</v>
      </c>
      <c r="F97" s="62">
        <v>0.70873750889999998</v>
      </c>
      <c r="G97" s="66">
        <f t="shared" si="0"/>
        <v>2.7910655593333336</v>
      </c>
    </row>
    <row r="98" spans="1:7" ht="14.25">
      <c r="A98" s="59">
        <v>0</v>
      </c>
      <c r="B98" s="60">
        <v>42125</v>
      </c>
      <c r="C98" s="1">
        <v>202282</v>
      </c>
      <c r="D98" s="1">
        <v>11910917</v>
      </c>
      <c r="E98" s="61">
        <v>16.982907359999999</v>
      </c>
      <c r="F98" s="62">
        <v>0.77740979480000005</v>
      </c>
      <c r="G98" s="66">
        <f t="shared" si="0"/>
        <v>44.070392900000002</v>
      </c>
    </row>
    <row r="99" spans="1:7" ht="14.25">
      <c r="A99" s="59">
        <v>1</v>
      </c>
      <c r="B99" s="60">
        <v>42125</v>
      </c>
      <c r="C99" s="1">
        <v>12922</v>
      </c>
      <c r="D99" s="1">
        <v>534926</v>
      </c>
      <c r="E99" s="61">
        <v>24.156612320000001</v>
      </c>
      <c r="F99" s="62">
        <v>0.78544649150000001</v>
      </c>
      <c r="G99" s="66">
        <f t="shared" si="0"/>
        <v>2.7910655593333336</v>
      </c>
    </row>
    <row r="100" spans="1:7" ht="14.25">
      <c r="A100" s="59">
        <v>0</v>
      </c>
      <c r="B100" s="60">
        <v>42156</v>
      </c>
      <c r="C100" s="1">
        <v>204364</v>
      </c>
      <c r="D100" s="1">
        <v>11909280</v>
      </c>
      <c r="E100" s="61">
        <v>17.160063409999999</v>
      </c>
      <c r="F100" s="62">
        <v>0.78551929259999997</v>
      </c>
      <c r="G100" s="66">
        <f t="shared" si="0"/>
        <v>44.064336000000004</v>
      </c>
    </row>
    <row r="101" spans="1:7" ht="14.25">
      <c r="A101" s="59">
        <v>1</v>
      </c>
      <c r="B101" s="60">
        <v>42156</v>
      </c>
      <c r="C101" s="1">
        <v>11214</v>
      </c>
      <c r="D101" s="1">
        <v>534926</v>
      </c>
      <c r="E101" s="61">
        <v>20.963647309999999</v>
      </c>
      <c r="F101" s="62">
        <v>0.68162799529999996</v>
      </c>
      <c r="G101" s="66">
        <f t="shared" si="0"/>
        <v>2.7910655593333336</v>
      </c>
    </row>
    <row r="102" spans="1:7" ht="14.25">
      <c r="A102" s="59">
        <v>0</v>
      </c>
      <c r="B102" s="60">
        <v>42186</v>
      </c>
      <c r="C102" s="1">
        <v>211535</v>
      </c>
      <c r="D102" s="1">
        <v>11964854</v>
      </c>
      <c r="E102" s="61">
        <v>17.67969755</v>
      </c>
      <c r="F102" s="62">
        <v>0.80930607200000004</v>
      </c>
      <c r="G102" s="66">
        <f t="shared" si="0"/>
        <v>44.269959800000002</v>
      </c>
    </row>
    <row r="103" spans="1:7" ht="14.25">
      <c r="A103" s="59">
        <v>1</v>
      </c>
      <c r="B103" s="60">
        <v>42186</v>
      </c>
      <c r="C103" s="1">
        <v>12379</v>
      </c>
      <c r="D103" s="1">
        <v>536479</v>
      </c>
      <c r="E103" s="61">
        <v>23.07452855</v>
      </c>
      <c r="F103" s="62">
        <v>0.75026279559999998</v>
      </c>
      <c r="G103" s="66">
        <f t="shared" si="0"/>
        <v>2.799168595666667</v>
      </c>
    </row>
    <row r="104" spans="1:7" ht="14.25">
      <c r="A104" s="59">
        <v>0</v>
      </c>
      <c r="B104" s="60">
        <v>42217</v>
      </c>
      <c r="C104" s="1">
        <v>187454</v>
      </c>
      <c r="D104" s="1">
        <v>11962939</v>
      </c>
      <c r="E104" s="61">
        <v>15.669560799999999</v>
      </c>
      <c r="F104" s="62">
        <v>0.71729002500000005</v>
      </c>
      <c r="G104" s="66">
        <f t="shared" si="0"/>
        <v>44.2628743</v>
      </c>
    </row>
    <row r="105" spans="1:7" ht="14.25">
      <c r="A105" s="59">
        <v>1</v>
      </c>
      <c r="B105" s="60">
        <v>42217</v>
      </c>
      <c r="C105" s="1">
        <v>11654</v>
      </c>
      <c r="D105" s="1">
        <v>536479</v>
      </c>
      <c r="E105" s="61">
        <v>21.723124299999998</v>
      </c>
      <c r="F105" s="62">
        <v>0.70632220859999995</v>
      </c>
      <c r="G105" s="66">
        <f t="shared" si="0"/>
        <v>2.799168595666667</v>
      </c>
    </row>
    <row r="106" spans="1:7" ht="14.25">
      <c r="A106" s="59">
        <v>0</v>
      </c>
      <c r="B106" s="60">
        <v>42248</v>
      </c>
      <c r="C106" s="1">
        <v>197123</v>
      </c>
      <c r="D106" s="1">
        <v>11960868</v>
      </c>
      <c r="E106" s="61">
        <v>16.480660100000001</v>
      </c>
      <c r="F106" s="62">
        <v>0.7544189174</v>
      </c>
      <c r="G106" s="66">
        <f t="shared" si="0"/>
        <v>44.255211600000003</v>
      </c>
    </row>
    <row r="107" spans="1:7" ht="14.25">
      <c r="A107" s="59">
        <v>1</v>
      </c>
      <c r="B107" s="60">
        <v>42248</v>
      </c>
      <c r="C107" s="1">
        <v>10927</v>
      </c>
      <c r="D107" s="1">
        <v>536479</v>
      </c>
      <c r="E107" s="61">
        <v>20.367992040000001</v>
      </c>
      <c r="F107" s="62">
        <v>0.66226040610000003</v>
      </c>
      <c r="G107" s="66">
        <f t="shared" si="0"/>
        <v>2.799168595666667</v>
      </c>
    </row>
    <row r="108" spans="1:7" ht="14.25">
      <c r="A108" s="59">
        <v>0</v>
      </c>
      <c r="B108" s="60">
        <v>42278</v>
      </c>
      <c r="C108" s="1">
        <v>194608</v>
      </c>
      <c r="D108" s="1">
        <v>12014554</v>
      </c>
      <c r="E108" s="61">
        <v>16.197688240000002</v>
      </c>
      <c r="F108" s="62">
        <v>0.74146559369999998</v>
      </c>
      <c r="G108" s="66">
        <f t="shared" si="0"/>
        <v>44.4538498</v>
      </c>
    </row>
    <row r="109" spans="1:7" ht="14.25">
      <c r="A109" s="59">
        <v>1</v>
      </c>
      <c r="B109" s="60">
        <v>42278</v>
      </c>
      <c r="C109" s="1">
        <v>10962</v>
      </c>
      <c r="D109" s="1">
        <v>538324</v>
      </c>
      <c r="E109" s="61">
        <v>20.36320134</v>
      </c>
      <c r="F109" s="62">
        <v>0.66210463789999996</v>
      </c>
      <c r="G109" s="66">
        <f t="shared" si="0"/>
        <v>2.8087951906666668</v>
      </c>
    </row>
    <row r="110" spans="1:7" ht="14.25">
      <c r="A110" s="59">
        <v>0</v>
      </c>
      <c r="B110" s="60">
        <v>42309</v>
      </c>
      <c r="C110" s="1">
        <v>190233</v>
      </c>
      <c r="D110" s="1">
        <v>12013187</v>
      </c>
      <c r="E110" s="61">
        <v>15.835348270000001</v>
      </c>
      <c r="F110" s="62">
        <v>0.72487911459999999</v>
      </c>
      <c r="G110" s="66">
        <f t="shared" si="0"/>
        <v>44.448791899999996</v>
      </c>
    </row>
    <row r="111" spans="1:7" ht="14.25">
      <c r="A111" s="59">
        <v>1</v>
      </c>
      <c r="B111" s="60">
        <v>42309</v>
      </c>
      <c r="C111" s="1">
        <v>11233</v>
      </c>
      <c r="D111" s="1">
        <v>538324</v>
      </c>
      <c r="E111" s="61">
        <v>20.866615639999999</v>
      </c>
      <c r="F111" s="62">
        <v>0.67847303390000002</v>
      </c>
      <c r="G111" s="66">
        <f t="shared" si="0"/>
        <v>2.8087951906666668</v>
      </c>
    </row>
    <row r="112" spans="1:7" ht="14.25">
      <c r="A112" s="59">
        <v>0</v>
      </c>
      <c r="B112" s="60">
        <v>42339</v>
      </c>
      <c r="C112" s="1">
        <v>200285</v>
      </c>
      <c r="D112" s="1">
        <v>12009920</v>
      </c>
      <c r="E112" s="61">
        <v>16.67663065</v>
      </c>
      <c r="F112" s="62">
        <v>0.76338966809999997</v>
      </c>
      <c r="G112" s="66">
        <f t="shared" si="0"/>
        <v>44.436704000000006</v>
      </c>
    </row>
    <row r="113" spans="1:7" ht="14.25">
      <c r="A113" s="59">
        <v>1</v>
      </c>
      <c r="B113" s="60">
        <v>42339</v>
      </c>
      <c r="C113" s="1">
        <v>12124</v>
      </c>
      <c r="D113" s="1">
        <v>538324</v>
      </c>
      <c r="E113" s="61">
        <v>22.5217527</v>
      </c>
      <c r="F113" s="62">
        <v>0.73228942070000003</v>
      </c>
      <c r="G113" s="66">
        <f t="shared" si="0"/>
        <v>2.8087951906666668</v>
      </c>
    </row>
    <row r="114" spans="1:7" ht="14.25">
      <c r="A114" s="59">
        <v>0</v>
      </c>
      <c r="B114" s="60">
        <v>42370</v>
      </c>
      <c r="C114" s="1">
        <v>185554</v>
      </c>
      <c r="D114" s="1">
        <v>12057108</v>
      </c>
      <c r="E114" s="61">
        <v>15.38959425</v>
      </c>
      <c r="F114" s="62">
        <v>0.70447427269999996</v>
      </c>
      <c r="G114" s="66">
        <f t="shared" si="0"/>
        <v>44.611299600000002</v>
      </c>
    </row>
    <row r="115" spans="1:7" ht="14.25">
      <c r="A115" s="59">
        <v>1</v>
      </c>
      <c r="B115" s="60">
        <v>42370</v>
      </c>
      <c r="C115" s="1">
        <v>10108</v>
      </c>
      <c r="D115" s="1">
        <v>539813</v>
      </c>
      <c r="E115" s="61">
        <v>18.725002920000001</v>
      </c>
      <c r="F115" s="62">
        <v>0.6088390065</v>
      </c>
      <c r="G115" s="66">
        <f t="shared" si="0"/>
        <v>2.8165642963333331</v>
      </c>
    </row>
    <row r="116" spans="1:7" ht="14.25">
      <c r="A116" s="59">
        <v>0</v>
      </c>
      <c r="B116" s="60">
        <v>42401</v>
      </c>
      <c r="C116" s="1">
        <v>174801</v>
      </c>
      <c r="D116" s="1">
        <v>12054863</v>
      </c>
      <c r="E116" s="61">
        <v>14.500455130000001</v>
      </c>
      <c r="F116" s="62">
        <v>0.66377302810000005</v>
      </c>
      <c r="G116" s="66">
        <f t="shared" si="0"/>
        <v>44.602993099999999</v>
      </c>
    </row>
    <row r="117" spans="1:7" ht="14.25">
      <c r="A117" s="59">
        <v>1</v>
      </c>
      <c r="B117" s="60">
        <v>42401</v>
      </c>
      <c r="C117" s="1">
        <v>10751</v>
      </c>
      <c r="D117" s="1">
        <v>539068</v>
      </c>
      <c r="E117" s="61">
        <v>19.943680570000001</v>
      </c>
      <c r="F117" s="62">
        <v>0.64846402010000004</v>
      </c>
      <c r="G117" s="66">
        <f t="shared" si="0"/>
        <v>2.8126771346666666</v>
      </c>
    </row>
    <row r="118" spans="1:7" ht="14.25">
      <c r="A118" s="59">
        <v>0</v>
      </c>
      <c r="B118" s="60">
        <v>42430</v>
      </c>
      <c r="C118" s="1">
        <v>179284</v>
      </c>
      <c r="D118" s="1">
        <v>12055984</v>
      </c>
      <c r="E118" s="61">
        <v>14.870955370000001</v>
      </c>
      <c r="F118" s="62">
        <v>0.68073305220000002</v>
      </c>
      <c r="G118" s="66">
        <f t="shared" si="0"/>
        <v>44.607140799999996</v>
      </c>
    </row>
    <row r="119" spans="1:7" ht="14.25">
      <c r="A119" s="59">
        <v>1</v>
      </c>
      <c r="B119" s="60">
        <v>42430</v>
      </c>
      <c r="C119" s="1">
        <v>11018</v>
      </c>
      <c r="D119" s="1">
        <v>539068</v>
      </c>
      <c r="E119" s="61">
        <v>20.438979870000001</v>
      </c>
      <c r="F119" s="62">
        <v>0.66456855859999997</v>
      </c>
      <c r="G119" s="66">
        <f t="shared" si="0"/>
        <v>2.8126771346666666</v>
      </c>
    </row>
    <row r="120" spans="1:7" ht="14.25">
      <c r="A120" s="59">
        <v>0</v>
      </c>
      <c r="B120" s="60">
        <v>42461</v>
      </c>
      <c r="C120" s="1">
        <v>189121</v>
      </c>
      <c r="D120" s="1">
        <v>12088598</v>
      </c>
      <c r="E120" s="61">
        <v>15.644576819999999</v>
      </c>
      <c r="F120" s="62">
        <v>0.71614635780000002</v>
      </c>
      <c r="G120" s="66">
        <f t="shared" si="0"/>
        <v>44.7278126</v>
      </c>
    </row>
    <row r="121" spans="1:7" ht="14.25">
      <c r="A121" s="59">
        <v>1</v>
      </c>
      <c r="B121" s="60">
        <v>42461</v>
      </c>
      <c r="C121" s="1">
        <v>10543</v>
      </c>
      <c r="D121" s="1">
        <v>541130</v>
      </c>
      <c r="E121" s="61">
        <v>19.483303459999998</v>
      </c>
      <c r="F121" s="62">
        <v>0.63349496790000004</v>
      </c>
      <c r="G121" s="66">
        <f t="shared" si="0"/>
        <v>2.8234359633333335</v>
      </c>
    </row>
    <row r="122" spans="1:7" ht="14.25">
      <c r="A122" s="59">
        <v>0</v>
      </c>
      <c r="B122" s="60">
        <v>42491</v>
      </c>
      <c r="C122" s="1">
        <v>178675</v>
      </c>
      <c r="D122" s="1">
        <v>12088724</v>
      </c>
      <c r="E122" s="61">
        <v>14.7803027</v>
      </c>
      <c r="F122" s="62">
        <v>0.67658333439999996</v>
      </c>
      <c r="G122" s="66">
        <f t="shared" si="0"/>
        <v>44.728278800000005</v>
      </c>
    </row>
    <row r="123" spans="1:7" ht="14.25">
      <c r="A123" s="59">
        <v>1</v>
      </c>
      <c r="B123" s="60">
        <v>42491</v>
      </c>
      <c r="C123" s="1">
        <v>10246</v>
      </c>
      <c r="D123" s="1">
        <v>541130</v>
      </c>
      <c r="E123" s="61">
        <v>18.934451979999999</v>
      </c>
      <c r="F123" s="62">
        <v>0.61564919289999998</v>
      </c>
      <c r="G123" s="66">
        <f t="shared" si="0"/>
        <v>2.8234359633333335</v>
      </c>
    </row>
    <row r="124" spans="1:7" ht="14.25">
      <c r="A124" s="59">
        <v>0</v>
      </c>
      <c r="B124" s="60">
        <v>42522</v>
      </c>
      <c r="C124" s="1">
        <v>182907</v>
      </c>
      <c r="D124" s="1">
        <v>12088008</v>
      </c>
      <c r="E124" s="61">
        <v>15.13127721</v>
      </c>
      <c r="F124" s="62">
        <v>0.69264954830000003</v>
      </c>
      <c r="G124" s="66">
        <f t="shared" si="0"/>
        <v>44.725629599999998</v>
      </c>
    </row>
    <row r="125" spans="1:7" ht="14.25">
      <c r="A125" s="59">
        <v>1</v>
      </c>
      <c r="B125" s="60">
        <v>42522</v>
      </c>
      <c r="C125" s="1">
        <v>11277</v>
      </c>
      <c r="D125" s="1">
        <v>541130</v>
      </c>
      <c r="E125" s="61">
        <v>20.839724279999999</v>
      </c>
      <c r="F125" s="62">
        <v>0.67759866759999998</v>
      </c>
      <c r="G125" s="66">
        <f t="shared" si="0"/>
        <v>2.8234359633333335</v>
      </c>
    </row>
    <row r="126" spans="1:7" ht="14.25">
      <c r="A126" s="59">
        <v>0</v>
      </c>
      <c r="B126" s="60">
        <v>42552</v>
      </c>
      <c r="C126" s="1">
        <v>176197</v>
      </c>
      <c r="D126" s="1">
        <v>12135137</v>
      </c>
      <c r="E126" s="61">
        <v>14.51957238</v>
      </c>
      <c r="F126" s="62">
        <v>0.66464813970000003</v>
      </c>
      <c r="G126" s="66">
        <f t="shared" si="0"/>
        <v>44.900006900000001</v>
      </c>
    </row>
    <row r="127" spans="1:7" ht="14.25">
      <c r="A127" s="59">
        <v>1</v>
      </c>
      <c r="B127" s="60">
        <v>42552</v>
      </c>
      <c r="C127" s="1">
        <v>11705</v>
      </c>
      <c r="D127" s="1">
        <v>543139</v>
      </c>
      <c r="E127" s="61">
        <v>21.55065278</v>
      </c>
      <c r="F127" s="62">
        <v>0.70071433829999996</v>
      </c>
      <c r="G127" s="66">
        <f t="shared" si="0"/>
        <v>2.8339182556666667</v>
      </c>
    </row>
    <row r="128" spans="1:7" ht="14.25">
      <c r="A128" s="59">
        <v>0</v>
      </c>
      <c r="B128" s="60">
        <v>42583</v>
      </c>
      <c r="C128" s="1">
        <v>179872</v>
      </c>
      <c r="D128" s="1">
        <v>12133369</v>
      </c>
      <c r="E128" s="61">
        <v>14.82457181</v>
      </c>
      <c r="F128" s="62">
        <v>0.67860979759999995</v>
      </c>
      <c r="G128" s="66">
        <f t="shared" si="0"/>
        <v>44.893465300000003</v>
      </c>
    </row>
    <row r="129" spans="1:7" ht="14.25">
      <c r="A129" s="59">
        <v>1</v>
      </c>
      <c r="B129" s="60">
        <v>42583</v>
      </c>
      <c r="C129" s="1">
        <v>10921</v>
      </c>
      <c r="D129" s="1">
        <v>543139</v>
      </c>
      <c r="E129" s="61">
        <v>20.107191709999999</v>
      </c>
      <c r="F129" s="62">
        <v>0.6537805458</v>
      </c>
      <c r="G129" s="66">
        <f t="shared" si="0"/>
        <v>2.8339182556666667</v>
      </c>
    </row>
    <row r="130" spans="1:7" ht="14.25">
      <c r="A130" s="59">
        <v>0</v>
      </c>
      <c r="B130" s="60">
        <v>42614</v>
      </c>
      <c r="C130" s="1">
        <v>176744</v>
      </c>
      <c r="D130" s="1">
        <v>12131814</v>
      </c>
      <c r="E130" s="61">
        <v>14.568637470000001</v>
      </c>
      <c r="F130" s="62">
        <v>0.66689414390000001</v>
      </c>
      <c r="G130" s="66">
        <f t="shared" si="0"/>
        <v>44.887711799999998</v>
      </c>
    </row>
    <row r="131" spans="1:7" ht="14.25">
      <c r="A131" s="59">
        <v>1</v>
      </c>
      <c r="B131" s="60">
        <v>42614</v>
      </c>
      <c r="C131" s="1">
        <v>11676</v>
      </c>
      <c r="D131" s="1">
        <v>543139</v>
      </c>
      <c r="E131" s="61">
        <v>21.497259450000001</v>
      </c>
      <c r="F131" s="62">
        <v>0.69897826689999998</v>
      </c>
      <c r="G131" s="66">
        <f t="shared" si="0"/>
        <v>2.8339182556666667</v>
      </c>
    </row>
    <row r="132" spans="1:7" ht="14.25">
      <c r="A132" s="59">
        <v>0</v>
      </c>
      <c r="B132" s="60">
        <v>42644</v>
      </c>
      <c r="C132" s="1">
        <v>170554</v>
      </c>
      <c r="D132" s="1">
        <v>12124079</v>
      </c>
      <c r="E132" s="61">
        <v>14.067377820000001</v>
      </c>
      <c r="F132" s="62">
        <v>0.6439484754</v>
      </c>
      <c r="G132" s="66">
        <f t="shared" si="0"/>
        <v>44.8590923</v>
      </c>
    </row>
    <row r="133" spans="1:7" ht="14.25">
      <c r="A133" s="59">
        <v>1</v>
      </c>
      <c r="B133" s="60">
        <v>42644</v>
      </c>
      <c r="C133" s="1">
        <v>10913</v>
      </c>
      <c r="D133" s="1">
        <v>542819</v>
      </c>
      <c r="E133" s="61">
        <v>20.104307330000001</v>
      </c>
      <c r="F133" s="62">
        <v>0.65368676069999998</v>
      </c>
      <c r="G133" s="66">
        <f t="shared" si="0"/>
        <v>2.8322486023333338</v>
      </c>
    </row>
    <row r="134" spans="1:7" ht="14.25">
      <c r="A134" s="59">
        <v>0</v>
      </c>
      <c r="B134" s="60">
        <v>42675</v>
      </c>
      <c r="C134" s="1">
        <v>177593</v>
      </c>
      <c r="D134" s="1">
        <v>12115938</v>
      </c>
      <c r="E134" s="61">
        <v>14.657800330000001</v>
      </c>
      <c r="F134" s="62">
        <v>0.67097566409999998</v>
      </c>
      <c r="G134" s="66">
        <f t="shared" si="0"/>
        <v>44.828970599999998</v>
      </c>
    </row>
    <row r="135" spans="1:7" ht="14.25">
      <c r="A135" s="59">
        <v>1</v>
      </c>
      <c r="B135" s="60">
        <v>42675</v>
      </c>
      <c r="C135" s="1">
        <v>12032</v>
      </c>
      <c r="D135" s="1">
        <v>542819</v>
      </c>
      <c r="E135" s="61">
        <v>22.16576796</v>
      </c>
      <c r="F135" s="62">
        <v>0.7207146619</v>
      </c>
      <c r="G135" s="66">
        <f t="shared" si="0"/>
        <v>2.8322486023333338</v>
      </c>
    </row>
    <row r="136" spans="1:7" ht="14.25">
      <c r="A136" s="59">
        <v>0</v>
      </c>
      <c r="B136" s="60">
        <v>42705</v>
      </c>
      <c r="C136" s="1">
        <v>174996</v>
      </c>
      <c r="D136" s="1">
        <v>12110338</v>
      </c>
      <c r="E136" s="61">
        <v>14.450133429999999</v>
      </c>
      <c r="F136" s="62">
        <v>0.66146950149999995</v>
      </c>
      <c r="G136" s="66">
        <f t="shared" si="0"/>
        <v>44.808250600000001</v>
      </c>
    </row>
    <row r="137" spans="1:7" ht="14.25">
      <c r="A137" s="59">
        <v>1</v>
      </c>
      <c r="B137" s="60">
        <v>42705</v>
      </c>
      <c r="C137" s="1">
        <v>11377</v>
      </c>
      <c r="D137" s="1">
        <v>542819</v>
      </c>
      <c r="E137" s="61">
        <v>20.959104230000001</v>
      </c>
      <c r="F137" s="62">
        <v>0.68148027830000002</v>
      </c>
      <c r="G137" s="66">
        <f t="shared" si="0"/>
        <v>2.8322486023333338</v>
      </c>
    </row>
    <row r="138" spans="1:7" ht="12.75">
      <c r="A138" s="59">
        <v>0</v>
      </c>
      <c r="B138" s="60">
        <v>42736</v>
      </c>
      <c r="C138" s="1">
        <v>163707</v>
      </c>
      <c r="D138" s="1">
        <v>12214411</v>
      </c>
      <c r="E138" s="61">
        <v>13.4027748</v>
      </c>
      <c r="F138" s="62">
        <v>0.61352559890000002</v>
      </c>
    </row>
    <row r="139" spans="1:7" ht="12.75">
      <c r="A139" s="59">
        <v>1</v>
      </c>
      <c r="B139" s="60">
        <v>42736</v>
      </c>
      <c r="C139" s="1">
        <v>10948</v>
      </c>
      <c r="D139" s="1">
        <v>545299</v>
      </c>
      <c r="E139" s="61">
        <v>20.077058640000001</v>
      </c>
      <c r="F139" s="62">
        <v>0.65280077609999998</v>
      </c>
    </row>
    <row r="140" spans="1:7" ht="12.75">
      <c r="A140" s="59">
        <v>0</v>
      </c>
      <c r="B140" s="60">
        <v>42767</v>
      </c>
      <c r="C140" s="1">
        <v>150596</v>
      </c>
      <c r="D140" s="1">
        <v>12213609</v>
      </c>
      <c r="E140" s="61">
        <v>12.33018021</v>
      </c>
      <c r="F140" s="62">
        <v>0.56442649450000004</v>
      </c>
    </row>
    <row r="141" spans="1:7" ht="12.75">
      <c r="A141" s="59">
        <v>1</v>
      </c>
      <c r="B141" s="60">
        <v>42767</v>
      </c>
      <c r="C141" s="1">
        <v>10078</v>
      </c>
      <c r="D141" s="1">
        <v>545299</v>
      </c>
      <c r="E141" s="61">
        <v>18.481603669999998</v>
      </c>
      <c r="F141" s="62">
        <v>0.60092493800000002</v>
      </c>
    </row>
    <row r="142" spans="1:7" ht="12.75">
      <c r="A142" s="59">
        <v>0</v>
      </c>
      <c r="B142" s="60">
        <v>42795</v>
      </c>
      <c r="C142" s="1">
        <v>175184</v>
      </c>
      <c r="D142" s="1">
        <v>12212949</v>
      </c>
      <c r="E142" s="61">
        <v>14.344119510000001</v>
      </c>
      <c r="F142" s="62">
        <v>0.65661660669999999</v>
      </c>
    </row>
    <row r="143" spans="1:7" ht="12.75">
      <c r="A143" s="59">
        <v>1</v>
      </c>
      <c r="B143" s="60">
        <v>42795</v>
      </c>
      <c r="C143" s="1">
        <v>12460</v>
      </c>
      <c r="D143" s="1">
        <v>545299</v>
      </c>
      <c r="E143" s="61">
        <v>22.84984935</v>
      </c>
      <c r="F143" s="62">
        <v>0.74295740499999996</v>
      </c>
    </row>
    <row r="144" spans="1:7" ht="12.75">
      <c r="A144" s="59">
        <v>0</v>
      </c>
      <c r="B144" s="60">
        <v>42826</v>
      </c>
      <c r="C144" s="1">
        <v>152605</v>
      </c>
      <c r="D144" s="1">
        <v>12243704</v>
      </c>
      <c r="E144" s="61">
        <v>12.46395699</v>
      </c>
      <c r="F144" s="62">
        <v>0.57055026190000002</v>
      </c>
    </row>
    <row r="145" spans="1:6" ht="12.75">
      <c r="A145" s="59">
        <v>1</v>
      </c>
      <c r="B145" s="60">
        <v>42826</v>
      </c>
      <c r="C145" s="1">
        <v>10500</v>
      </c>
      <c r="D145" s="1">
        <v>546341</v>
      </c>
      <c r="E145" s="61">
        <v>19.218766299999999</v>
      </c>
      <c r="F145" s="62">
        <v>0.62489360530000004</v>
      </c>
    </row>
    <row r="146" spans="1:6" ht="12.75">
      <c r="A146" s="59">
        <v>0</v>
      </c>
      <c r="B146" s="60">
        <v>42856</v>
      </c>
      <c r="C146" s="1">
        <v>165617</v>
      </c>
      <c r="D146" s="1">
        <v>12265313</v>
      </c>
      <c r="E146" s="61">
        <v>13.502875960000001</v>
      </c>
      <c r="F146" s="62">
        <v>0.61810783059999996</v>
      </c>
    </row>
    <row r="147" spans="1:6" ht="12.75">
      <c r="A147" s="59">
        <v>1</v>
      </c>
      <c r="B147" s="60">
        <v>42856</v>
      </c>
      <c r="C147" s="1">
        <v>11998</v>
      </c>
      <c r="D147" s="1">
        <v>546713</v>
      </c>
      <c r="E147" s="61">
        <v>21.945700939999998</v>
      </c>
      <c r="F147" s="62">
        <v>0.71355923519999997</v>
      </c>
    </row>
    <row r="148" spans="1:6" ht="12.75">
      <c r="A148" s="59">
        <v>0</v>
      </c>
      <c r="B148" s="60">
        <v>42887</v>
      </c>
      <c r="C148" s="1">
        <v>163371</v>
      </c>
      <c r="D148" s="1">
        <v>12286734</v>
      </c>
      <c r="E148" s="61">
        <v>13.29653592</v>
      </c>
      <c r="F148" s="62">
        <v>0.60866240650000003</v>
      </c>
    </row>
    <row r="149" spans="1:6" ht="12.75">
      <c r="A149" s="59">
        <v>1</v>
      </c>
      <c r="B149" s="60">
        <v>42887</v>
      </c>
      <c r="C149" s="1">
        <v>12215</v>
      </c>
      <c r="D149" s="1">
        <v>547359</v>
      </c>
      <c r="E149" s="61">
        <v>22.31624948</v>
      </c>
      <c r="F149" s="62">
        <v>0.72560753259999999</v>
      </c>
    </row>
    <row r="150" spans="1:6" ht="12.75">
      <c r="A150" s="59">
        <v>0</v>
      </c>
      <c r="B150" s="60">
        <v>42917</v>
      </c>
      <c r="C150" s="1">
        <v>160650</v>
      </c>
      <c r="D150" s="1">
        <v>12301591</v>
      </c>
      <c r="E150" s="61">
        <v>13.0592864</v>
      </c>
      <c r="F150" s="62">
        <v>0.59780206899999999</v>
      </c>
    </row>
    <row r="151" spans="1:6" ht="12.75">
      <c r="A151" s="59">
        <v>1</v>
      </c>
      <c r="B151" s="60">
        <v>42917</v>
      </c>
      <c r="C151" s="1">
        <v>11032</v>
      </c>
      <c r="D151" s="1">
        <v>547915</v>
      </c>
      <c r="E151" s="61">
        <v>20.134509909999998</v>
      </c>
      <c r="F151" s="62">
        <v>0.65466879060000005</v>
      </c>
    </row>
    <row r="152" spans="1:6" ht="12.75">
      <c r="A152" s="59">
        <v>0</v>
      </c>
      <c r="B152" s="60">
        <v>42948</v>
      </c>
      <c r="C152" s="1">
        <v>160440</v>
      </c>
      <c r="D152" s="1">
        <v>12318967</v>
      </c>
      <c r="E152" s="61">
        <v>13.02381929</v>
      </c>
      <c r="F152" s="62">
        <v>0.59617852609999999</v>
      </c>
    </row>
    <row r="153" spans="1:6" ht="12.75">
      <c r="A153" s="59">
        <v>1</v>
      </c>
      <c r="B153" s="60">
        <v>42948</v>
      </c>
      <c r="C153" s="1">
        <v>11142</v>
      </c>
      <c r="D153" s="1">
        <v>547984</v>
      </c>
      <c r="E153" s="61">
        <v>20.33271044</v>
      </c>
      <c r="F153" s="62">
        <v>0.66111323359999996</v>
      </c>
    </row>
    <row r="154" spans="1:6" ht="12.75">
      <c r="A154" s="59">
        <v>0</v>
      </c>
      <c r="B154" s="60">
        <v>42979</v>
      </c>
      <c r="C154" s="1">
        <v>154871</v>
      </c>
      <c r="D154" s="1">
        <v>12334799</v>
      </c>
      <c r="E154" s="61">
        <v>12.555616029999999</v>
      </c>
      <c r="F154" s="62">
        <v>0.57474604730000001</v>
      </c>
    </row>
    <row r="155" spans="1:6" ht="12.75">
      <c r="A155" s="59">
        <v>1</v>
      </c>
      <c r="B155" s="60">
        <v>42979</v>
      </c>
      <c r="C155" s="1">
        <v>10486</v>
      </c>
      <c r="D155" s="1">
        <v>548371</v>
      </c>
      <c r="E155" s="61">
        <v>19.122090700000001</v>
      </c>
      <c r="F155" s="62">
        <v>0.62175022120000001</v>
      </c>
    </row>
    <row r="156" spans="1:6" ht="12.75">
      <c r="A156" s="59">
        <v>0</v>
      </c>
      <c r="B156" s="60">
        <v>43009</v>
      </c>
      <c r="C156" s="1">
        <v>156956</v>
      </c>
      <c r="D156" s="1">
        <v>12347798</v>
      </c>
      <c r="E156" s="61">
        <v>12.71125427</v>
      </c>
      <c r="F156" s="62">
        <v>0.58187054549999995</v>
      </c>
    </row>
    <row r="157" spans="1:6" ht="12.75">
      <c r="A157" s="59">
        <v>1</v>
      </c>
      <c r="B157" s="60">
        <v>43009</v>
      </c>
      <c r="C157" s="1">
        <v>10892</v>
      </c>
      <c r="D157" s="1">
        <v>549267</v>
      </c>
      <c r="E157" s="61">
        <v>19.83006443</v>
      </c>
      <c r="F157" s="62">
        <v>0.64476981830000002</v>
      </c>
    </row>
    <row r="158" spans="1:6" ht="12.75">
      <c r="A158" s="67"/>
      <c r="B158" s="68"/>
      <c r="C158" s="20"/>
      <c r="D158" s="20"/>
      <c r="E158" s="69"/>
      <c r="F158" s="65"/>
    </row>
    <row r="159" spans="1:6" ht="12.75">
      <c r="A159" s="67"/>
      <c r="B159" s="68"/>
      <c r="C159" s="20"/>
      <c r="D159" s="20"/>
      <c r="E159" s="69"/>
      <c r="F159" s="65"/>
    </row>
    <row r="160" spans="1:6" ht="12.75">
      <c r="A160" s="67"/>
      <c r="B160" s="68"/>
      <c r="C160" s="20"/>
      <c r="D160" s="20"/>
      <c r="E160" s="69"/>
      <c r="F160" s="65"/>
    </row>
    <row r="161" spans="1:6" ht="12.75">
      <c r="A161" s="67"/>
      <c r="B161" s="68"/>
      <c r="C161" s="20"/>
      <c r="D161" s="20"/>
      <c r="E161" s="69"/>
      <c r="F161" s="65"/>
    </row>
    <row r="162" spans="1:6" ht="12.75">
      <c r="A162" s="67"/>
      <c r="B162" s="68"/>
      <c r="C162" s="20"/>
      <c r="D162" s="20"/>
      <c r="E162" s="69"/>
      <c r="F162" s="65"/>
    </row>
    <row r="163" spans="1:6" ht="12.75">
      <c r="A163" s="67"/>
      <c r="B163" s="68"/>
      <c r="C163" s="20"/>
      <c r="D163" s="20"/>
      <c r="E163" s="69"/>
      <c r="F163" s="65"/>
    </row>
    <row r="164" spans="1:6" ht="12.75">
      <c r="A164" s="67"/>
      <c r="B164" s="68"/>
      <c r="C164" s="20"/>
      <c r="D164" s="20"/>
      <c r="E164" s="69"/>
      <c r="F164" s="65"/>
    </row>
    <row r="165" spans="1:6" ht="12.75">
      <c r="A165" s="67"/>
      <c r="B165" s="68"/>
      <c r="C165" s="20"/>
      <c r="D165" s="20"/>
      <c r="E165" s="69"/>
      <c r="F165" s="65"/>
    </row>
    <row r="166" spans="1:6" ht="12.75">
      <c r="A166" s="67"/>
      <c r="B166" s="68"/>
      <c r="C166" s="20"/>
      <c r="D166" s="20"/>
      <c r="E166" s="69"/>
      <c r="F166" s="65"/>
    </row>
    <row r="167" spans="1:6" ht="12.75">
      <c r="A167" s="67"/>
      <c r="B167" s="68"/>
      <c r="C167" s="20"/>
      <c r="D167" s="20"/>
      <c r="E167" s="69"/>
      <c r="F167" s="65"/>
    </row>
    <row r="168" spans="1:6" ht="12.75">
      <c r="A168" s="67"/>
      <c r="B168" s="68"/>
      <c r="C168" s="20"/>
      <c r="D168" s="20"/>
      <c r="E168" s="69"/>
      <c r="F168" s="65"/>
    </row>
    <row r="169" spans="1:6" ht="12.75">
      <c r="A169" s="67"/>
      <c r="B169" s="68"/>
      <c r="C169" s="20"/>
      <c r="D169" s="20"/>
      <c r="E169" s="69"/>
      <c r="F169" s="65"/>
    </row>
    <row r="170" spans="1:6" ht="12.75">
      <c r="A170" s="67"/>
      <c r="B170" s="68"/>
      <c r="C170" s="20"/>
      <c r="D170" s="20"/>
      <c r="E170" s="69"/>
      <c r="F170" s="65"/>
    </row>
    <row r="171" spans="1:6" ht="12.75">
      <c r="A171" s="67"/>
      <c r="B171" s="68"/>
      <c r="C171" s="20"/>
      <c r="D171" s="20"/>
      <c r="E171" s="69"/>
      <c r="F171" s="65"/>
    </row>
    <row r="172" spans="1:6" ht="12.75">
      <c r="A172" s="67"/>
      <c r="B172" s="68"/>
      <c r="C172" s="20"/>
      <c r="D172" s="20"/>
      <c r="E172" s="69"/>
      <c r="F172" s="65"/>
    </row>
    <row r="173" spans="1:6" ht="12.75">
      <c r="A173" s="67"/>
      <c r="B173" s="68"/>
      <c r="C173" s="20"/>
      <c r="D173" s="20"/>
      <c r="E173" s="69"/>
      <c r="F173" s="65"/>
    </row>
    <row r="174" spans="1:6" ht="12.75">
      <c r="A174" s="67"/>
      <c r="B174" s="68"/>
      <c r="C174" s="20"/>
      <c r="D174" s="20"/>
      <c r="E174" s="69"/>
      <c r="F174" s="65"/>
    </row>
    <row r="175" spans="1:6" ht="12.75">
      <c r="A175" s="67"/>
      <c r="B175" s="68"/>
      <c r="C175" s="20"/>
      <c r="D175" s="20"/>
      <c r="E175" s="69"/>
      <c r="F175" s="65"/>
    </row>
    <row r="176" spans="1:6" ht="12.75">
      <c r="A176" s="67"/>
      <c r="B176" s="68"/>
      <c r="C176" s="20"/>
      <c r="D176" s="20"/>
      <c r="E176" s="69"/>
      <c r="F176" s="65"/>
    </row>
    <row r="177" spans="1:6" ht="12.75">
      <c r="A177" s="67"/>
      <c r="B177" s="68"/>
      <c r="C177" s="20"/>
      <c r="D177" s="20"/>
      <c r="E177" s="69"/>
      <c r="F177" s="65"/>
    </row>
    <row r="178" spans="1:6" ht="12.75">
      <c r="A178" s="67"/>
      <c r="B178" s="68"/>
      <c r="C178" s="20"/>
      <c r="D178" s="20"/>
      <c r="E178" s="69"/>
      <c r="F178" s="65"/>
    </row>
    <row r="179" spans="1:6" ht="12.75">
      <c r="A179" s="67"/>
      <c r="B179" s="68"/>
      <c r="C179" s="20"/>
      <c r="D179" s="20"/>
      <c r="E179" s="69"/>
      <c r="F179" s="65"/>
    </row>
    <row r="180" spans="1:6" ht="12.75">
      <c r="A180" s="67"/>
      <c r="B180" s="68"/>
      <c r="C180" s="20"/>
      <c r="D180" s="20"/>
      <c r="E180" s="69"/>
      <c r="F180" s="65"/>
    </row>
    <row r="181" spans="1:6" ht="12.75">
      <c r="A181" s="67"/>
      <c r="B181" s="68"/>
      <c r="C181" s="20"/>
      <c r="D181" s="20"/>
      <c r="E181" s="69"/>
      <c r="F181" s="65"/>
    </row>
    <row r="182" spans="1:6" ht="12.75">
      <c r="A182" s="67"/>
      <c r="B182" s="68"/>
      <c r="C182" s="20"/>
      <c r="D182" s="20"/>
      <c r="E182" s="69"/>
      <c r="F182" s="65"/>
    </row>
    <row r="183" spans="1:6" ht="12.75">
      <c r="A183" s="67"/>
      <c r="B183" s="68"/>
      <c r="C183" s="20"/>
      <c r="D183" s="20"/>
      <c r="E183" s="69"/>
      <c r="F183" s="65"/>
    </row>
    <row r="184" spans="1:6" ht="12.75">
      <c r="A184" s="67"/>
      <c r="B184" s="68"/>
      <c r="C184" s="20"/>
      <c r="D184" s="20"/>
      <c r="E184" s="69"/>
      <c r="F184" s="65"/>
    </row>
    <row r="185" spans="1:6" ht="12.75">
      <c r="A185" s="67"/>
      <c r="B185" s="68"/>
      <c r="C185" s="20"/>
      <c r="D185" s="20"/>
      <c r="E185" s="69"/>
      <c r="F185" s="65"/>
    </row>
    <row r="186" spans="1:6" ht="12.75">
      <c r="A186" s="67"/>
      <c r="B186" s="68"/>
      <c r="C186" s="20"/>
      <c r="D186" s="20"/>
      <c r="E186" s="69"/>
      <c r="F186" s="65"/>
    </row>
    <row r="187" spans="1:6" ht="12.75">
      <c r="A187" s="67"/>
      <c r="B187" s="68"/>
      <c r="C187" s="20"/>
      <c r="D187" s="20"/>
      <c r="E187" s="69"/>
      <c r="F187" s="65"/>
    </row>
    <row r="188" spans="1:6" ht="12.75">
      <c r="A188" s="67"/>
      <c r="B188" s="68"/>
      <c r="C188" s="20"/>
      <c r="D188" s="20"/>
      <c r="E188" s="69"/>
      <c r="F188" s="65"/>
    </row>
    <row r="189" spans="1:6" ht="12.75">
      <c r="A189" s="67"/>
      <c r="B189" s="68"/>
      <c r="C189" s="20"/>
      <c r="D189" s="20"/>
      <c r="E189" s="69"/>
      <c r="F189" s="65"/>
    </row>
    <row r="190" spans="1:6" ht="12.75">
      <c r="A190" s="67"/>
      <c r="B190" s="68"/>
      <c r="C190" s="20"/>
      <c r="D190" s="20"/>
      <c r="E190" s="69"/>
      <c r="F190" s="65"/>
    </row>
    <row r="191" spans="1:6" ht="12.75">
      <c r="A191" s="67"/>
      <c r="B191" s="68"/>
      <c r="C191" s="20"/>
      <c r="D191" s="20"/>
      <c r="E191" s="69"/>
      <c r="F191" s="65"/>
    </row>
    <row r="192" spans="1:6" ht="12.75">
      <c r="A192" s="67"/>
      <c r="B192" s="68"/>
      <c r="C192" s="20"/>
      <c r="D192" s="20"/>
      <c r="E192" s="69"/>
      <c r="F192" s="65"/>
    </row>
    <row r="193" spans="1:6" ht="12.75">
      <c r="A193" s="67"/>
      <c r="B193" s="68"/>
      <c r="C193" s="20"/>
      <c r="D193" s="20"/>
      <c r="E193" s="69"/>
      <c r="F193" s="65"/>
    </row>
    <row r="194" spans="1:6" ht="12.75">
      <c r="A194" s="67"/>
      <c r="B194" s="68"/>
      <c r="C194" s="20"/>
      <c r="D194" s="20"/>
      <c r="E194" s="69"/>
      <c r="F194" s="65"/>
    </row>
    <row r="195" spans="1:6" ht="12.75">
      <c r="A195" s="67"/>
      <c r="B195" s="68"/>
      <c r="C195" s="20"/>
      <c r="D195" s="20"/>
      <c r="E195" s="69"/>
      <c r="F195" s="65"/>
    </row>
    <row r="196" spans="1:6" ht="12.75">
      <c r="A196" s="67"/>
      <c r="B196" s="68"/>
      <c r="C196" s="20"/>
      <c r="D196" s="20"/>
      <c r="E196" s="69"/>
      <c r="F196" s="65"/>
    </row>
    <row r="197" spans="1:6" ht="12.75">
      <c r="A197" s="67"/>
      <c r="B197" s="68"/>
      <c r="C197" s="20"/>
      <c r="D197" s="20"/>
      <c r="E197" s="69"/>
      <c r="F197" s="65"/>
    </row>
    <row r="198" spans="1:6" ht="12.75">
      <c r="A198" s="67"/>
      <c r="B198" s="68"/>
      <c r="C198" s="20"/>
      <c r="D198" s="20"/>
      <c r="E198" s="69"/>
      <c r="F198" s="65"/>
    </row>
    <row r="199" spans="1:6" ht="12.75">
      <c r="A199" s="67"/>
      <c r="B199" s="68"/>
      <c r="C199" s="20"/>
      <c r="D199" s="20"/>
      <c r="E199" s="69"/>
      <c r="F199" s="65"/>
    </row>
    <row r="200" spans="1:6" ht="12.75">
      <c r="A200" s="67"/>
      <c r="B200" s="68"/>
      <c r="C200" s="20"/>
      <c r="D200" s="20"/>
      <c r="E200" s="69"/>
      <c r="F200" s="65"/>
    </row>
    <row r="201" spans="1:6" ht="12.75">
      <c r="A201" s="67"/>
      <c r="B201" s="68"/>
      <c r="C201" s="20"/>
      <c r="D201" s="20"/>
      <c r="E201" s="69"/>
      <c r="F201" s="65"/>
    </row>
    <row r="202" spans="1:6" ht="12.75">
      <c r="A202" s="67"/>
      <c r="B202" s="68"/>
      <c r="C202" s="20"/>
      <c r="D202" s="20"/>
      <c r="E202" s="69"/>
      <c r="F202" s="65"/>
    </row>
    <row r="203" spans="1:6" ht="12.75">
      <c r="A203" s="67"/>
      <c r="B203" s="68"/>
      <c r="C203" s="20"/>
      <c r="D203" s="20"/>
      <c r="E203" s="69"/>
      <c r="F203" s="65"/>
    </row>
    <row r="204" spans="1:6" ht="12.75">
      <c r="A204" s="67"/>
      <c r="B204" s="68"/>
      <c r="C204" s="20"/>
      <c r="D204" s="20"/>
      <c r="E204" s="69"/>
      <c r="F204" s="65"/>
    </row>
    <row r="205" spans="1:6" ht="12.75">
      <c r="A205" s="67"/>
      <c r="B205" s="68"/>
      <c r="C205" s="20"/>
      <c r="D205" s="20"/>
      <c r="E205" s="69"/>
      <c r="F205" s="65"/>
    </row>
    <row r="206" spans="1:6" ht="12.75">
      <c r="A206" s="67"/>
      <c r="B206" s="68"/>
      <c r="C206" s="20"/>
      <c r="D206" s="20"/>
      <c r="E206" s="69"/>
      <c r="F206" s="65"/>
    </row>
    <row r="207" spans="1:6" ht="12.75">
      <c r="A207" s="67"/>
      <c r="B207" s="68"/>
      <c r="C207" s="20"/>
      <c r="D207" s="20"/>
      <c r="E207" s="69"/>
      <c r="F207" s="65"/>
    </row>
    <row r="208" spans="1:6" ht="12.75">
      <c r="A208" s="67"/>
      <c r="B208" s="68"/>
      <c r="C208" s="20"/>
      <c r="D208" s="20"/>
      <c r="E208" s="69"/>
      <c r="F208" s="65"/>
    </row>
    <row r="209" spans="1:6" ht="12.75">
      <c r="A209" s="67"/>
      <c r="B209" s="68"/>
      <c r="C209" s="20"/>
      <c r="D209" s="20"/>
      <c r="E209" s="69"/>
      <c r="F209" s="65"/>
    </row>
    <row r="210" spans="1:6" ht="12.75">
      <c r="A210" s="67"/>
      <c r="B210" s="68"/>
      <c r="C210" s="20"/>
      <c r="D210" s="20"/>
      <c r="E210" s="69"/>
      <c r="F210" s="65"/>
    </row>
    <row r="211" spans="1:6" ht="12.75">
      <c r="A211" s="67"/>
      <c r="B211" s="68"/>
      <c r="C211" s="20"/>
      <c r="D211" s="20"/>
      <c r="E211" s="69"/>
      <c r="F211" s="65"/>
    </row>
    <row r="212" spans="1:6" ht="12.75">
      <c r="A212" s="67"/>
      <c r="B212" s="68"/>
      <c r="C212" s="20"/>
      <c r="D212" s="20"/>
      <c r="E212" s="69"/>
      <c r="F212" s="65"/>
    </row>
    <row r="213" spans="1:6" ht="12.75">
      <c r="A213" s="67"/>
      <c r="B213" s="68"/>
      <c r="C213" s="20"/>
      <c r="D213" s="20"/>
      <c r="E213" s="69"/>
      <c r="F213" s="65"/>
    </row>
    <row r="214" spans="1:6" ht="12.75">
      <c r="A214" s="67"/>
      <c r="B214" s="68"/>
      <c r="C214" s="20"/>
      <c r="D214" s="20"/>
      <c r="E214" s="69"/>
      <c r="F214" s="65"/>
    </row>
    <row r="215" spans="1:6" ht="12.75">
      <c r="A215" s="67"/>
      <c r="B215" s="68"/>
      <c r="C215" s="20"/>
      <c r="D215" s="20"/>
      <c r="E215" s="69"/>
      <c r="F215" s="65"/>
    </row>
    <row r="216" spans="1:6" ht="12.75">
      <c r="A216" s="67"/>
      <c r="B216" s="68"/>
      <c r="C216" s="20"/>
      <c r="D216" s="20"/>
      <c r="E216" s="69"/>
      <c r="F216" s="65"/>
    </row>
    <row r="217" spans="1:6" ht="12.75">
      <c r="A217" s="67"/>
      <c r="B217" s="68"/>
      <c r="C217" s="20"/>
      <c r="D217" s="20"/>
      <c r="E217" s="69"/>
      <c r="F217" s="65"/>
    </row>
    <row r="218" spans="1:6" ht="12.75">
      <c r="A218" s="67"/>
      <c r="B218" s="68"/>
      <c r="C218" s="20"/>
      <c r="D218" s="20"/>
      <c r="E218" s="69"/>
      <c r="F218" s="65"/>
    </row>
    <row r="219" spans="1:6" ht="12.75">
      <c r="A219" s="67"/>
      <c r="B219" s="68"/>
      <c r="C219" s="20"/>
      <c r="D219" s="20"/>
      <c r="E219" s="69"/>
      <c r="F219" s="65"/>
    </row>
    <row r="220" spans="1:6" ht="12.75">
      <c r="A220" s="67"/>
      <c r="B220" s="68"/>
      <c r="C220" s="20"/>
      <c r="D220" s="20"/>
      <c r="E220" s="69"/>
      <c r="F220" s="65"/>
    </row>
    <row r="221" spans="1:6" ht="12.75">
      <c r="A221" s="67"/>
      <c r="B221" s="68"/>
      <c r="C221" s="20"/>
      <c r="D221" s="20"/>
      <c r="E221" s="69"/>
      <c r="F221" s="65"/>
    </row>
    <row r="222" spans="1:6" ht="12.75">
      <c r="A222" s="67"/>
      <c r="B222" s="68"/>
      <c r="C222" s="20"/>
      <c r="D222" s="20"/>
      <c r="E222" s="69"/>
      <c r="F222" s="65"/>
    </row>
    <row r="223" spans="1:6" ht="12.75">
      <c r="A223" s="67"/>
      <c r="B223" s="68"/>
      <c r="C223" s="20"/>
      <c r="D223" s="20"/>
      <c r="E223" s="69"/>
      <c r="F223" s="65"/>
    </row>
    <row r="224" spans="1:6" ht="12.75">
      <c r="A224" s="67"/>
      <c r="B224" s="68"/>
      <c r="C224" s="20"/>
      <c r="D224" s="20"/>
      <c r="E224" s="69"/>
      <c r="F224" s="65"/>
    </row>
    <row r="225" spans="1:6" ht="12.75">
      <c r="A225" s="67"/>
      <c r="B225" s="68"/>
      <c r="C225" s="20"/>
      <c r="D225" s="20"/>
      <c r="E225" s="69"/>
      <c r="F225" s="65"/>
    </row>
    <row r="226" spans="1:6" ht="12.75">
      <c r="A226" s="67"/>
      <c r="B226" s="68"/>
      <c r="C226" s="20"/>
      <c r="D226" s="20"/>
      <c r="E226" s="69"/>
      <c r="F226" s="65"/>
    </row>
    <row r="227" spans="1:6" ht="12.75">
      <c r="A227" s="67"/>
      <c r="B227" s="68"/>
      <c r="C227" s="20"/>
      <c r="D227" s="20"/>
      <c r="E227" s="69"/>
      <c r="F227" s="65"/>
    </row>
    <row r="228" spans="1:6" ht="12.75">
      <c r="A228" s="67"/>
      <c r="B228" s="68"/>
      <c r="C228" s="20"/>
      <c r="D228" s="20"/>
      <c r="E228" s="69"/>
      <c r="F228" s="65"/>
    </row>
    <row r="229" spans="1:6" ht="12.75">
      <c r="A229" s="67"/>
      <c r="B229" s="68"/>
      <c r="C229" s="20"/>
      <c r="D229" s="20"/>
      <c r="E229" s="69"/>
      <c r="F229" s="65"/>
    </row>
    <row r="230" spans="1:6" ht="12.75">
      <c r="A230" s="67"/>
      <c r="B230" s="68"/>
      <c r="C230" s="20"/>
      <c r="D230" s="20"/>
      <c r="E230" s="69"/>
      <c r="F230" s="65"/>
    </row>
    <row r="231" spans="1:6" ht="12.75">
      <c r="A231" s="67"/>
      <c r="B231" s="68"/>
      <c r="C231" s="20"/>
      <c r="D231" s="20"/>
      <c r="E231" s="69"/>
      <c r="F231" s="65"/>
    </row>
    <row r="232" spans="1:6" ht="12.75">
      <c r="A232" s="67"/>
      <c r="B232" s="68"/>
      <c r="C232" s="20"/>
      <c r="D232" s="20"/>
      <c r="E232" s="69"/>
      <c r="F232" s="65"/>
    </row>
    <row r="233" spans="1:6" ht="12.75">
      <c r="A233" s="67"/>
      <c r="B233" s="68"/>
      <c r="C233" s="20"/>
      <c r="D233" s="20"/>
      <c r="E233" s="69"/>
      <c r="F233" s="65"/>
    </row>
    <row r="234" spans="1:6" ht="12.75">
      <c r="A234" s="67"/>
      <c r="B234" s="68"/>
      <c r="C234" s="20"/>
      <c r="D234" s="20"/>
      <c r="E234" s="69"/>
      <c r="F234" s="65"/>
    </row>
    <row r="235" spans="1:6" ht="12.75">
      <c r="A235" s="67"/>
      <c r="B235" s="68"/>
      <c r="C235" s="20"/>
      <c r="D235" s="20"/>
      <c r="E235" s="69"/>
      <c r="F235" s="65"/>
    </row>
    <row r="236" spans="1:6" ht="12.75">
      <c r="A236" s="67"/>
      <c r="B236" s="68"/>
      <c r="C236" s="20"/>
      <c r="D236" s="20"/>
      <c r="E236" s="69"/>
      <c r="F236" s="65"/>
    </row>
    <row r="237" spans="1:6" ht="12.75">
      <c r="A237" s="67"/>
      <c r="B237" s="68"/>
      <c r="C237" s="20"/>
      <c r="D237" s="20"/>
      <c r="E237" s="69"/>
      <c r="F237" s="65"/>
    </row>
    <row r="238" spans="1:6" ht="12.75">
      <c r="A238" s="67"/>
      <c r="B238" s="68"/>
      <c r="C238" s="20"/>
      <c r="D238" s="20"/>
      <c r="E238" s="69"/>
      <c r="F238" s="65"/>
    </row>
    <row r="239" spans="1:6" ht="12.75">
      <c r="A239" s="67"/>
      <c r="B239" s="68"/>
      <c r="C239" s="20"/>
      <c r="D239" s="20"/>
      <c r="E239" s="69"/>
      <c r="F239" s="65"/>
    </row>
    <row r="240" spans="1:6" ht="12.75">
      <c r="A240" s="67"/>
      <c r="B240" s="68"/>
      <c r="C240" s="20"/>
      <c r="D240" s="20"/>
      <c r="E240" s="69"/>
      <c r="F240" s="65"/>
    </row>
    <row r="241" spans="1:6" ht="12.75">
      <c r="A241" s="67"/>
      <c r="B241" s="68"/>
      <c r="C241" s="20"/>
      <c r="D241" s="20"/>
      <c r="E241" s="69"/>
      <c r="F241" s="65"/>
    </row>
    <row r="242" spans="1:6" ht="12.75">
      <c r="A242" s="67"/>
      <c r="B242" s="68"/>
      <c r="C242" s="20"/>
      <c r="D242" s="20"/>
      <c r="E242" s="69"/>
      <c r="F242" s="65"/>
    </row>
    <row r="243" spans="1:6" ht="12.75">
      <c r="A243" s="67"/>
      <c r="B243" s="68"/>
      <c r="C243" s="20"/>
      <c r="D243" s="20"/>
      <c r="E243" s="69"/>
      <c r="F243" s="65"/>
    </row>
    <row r="244" spans="1:6" ht="12.75">
      <c r="A244" s="67"/>
      <c r="B244" s="68"/>
      <c r="C244" s="20"/>
      <c r="D244" s="20"/>
      <c r="E244" s="69"/>
      <c r="F244" s="65"/>
    </row>
    <row r="245" spans="1:6" ht="12.75">
      <c r="A245" s="67"/>
      <c r="B245" s="68"/>
      <c r="C245" s="20"/>
      <c r="D245" s="20"/>
      <c r="E245" s="69"/>
      <c r="F245" s="65"/>
    </row>
    <row r="246" spans="1:6" ht="12.75">
      <c r="A246" s="67"/>
      <c r="B246" s="68"/>
      <c r="C246" s="20"/>
      <c r="D246" s="20"/>
      <c r="E246" s="69"/>
      <c r="F246" s="65"/>
    </row>
    <row r="247" spans="1:6" ht="12.75">
      <c r="A247" s="67"/>
      <c r="B247" s="68"/>
      <c r="C247" s="20"/>
      <c r="D247" s="20"/>
      <c r="E247" s="69"/>
      <c r="F247" s="65"/>
    </row>
    <row r="248" spans="1:6" ht="12.75">
      <c r="A248" s="67"/>
      <c r="B248" s="68"/>
      <c r="C248" s="20"/>
      <c r="D248" s="20"/>
      <c r="E248" s="69"/>
      <c r="F248" s="65"/>
    </row>
    <row r="249" spans="1:6" ht="12.75">
      <c r="A249" s="67"/>
      <c r="B249" s="68"/>
      <c r="C249" s="20"/>
      <c r="D249" s="20"/>
      <c r="E249" s="69"/>
      <c r="F249" s="65"/>
    </row>
    <row r="250" spans="1:6" ht="12.75">
      <c r="A250" s="67"/>
      <c r="B250" s="68"/>
      <c r="C250" s="20"/>
      <c r="D250" s="20"/>
      <c r="E250" s="69"/>
      <c r="F250" s="65"/>
    </row>
    <row r="251" spans="1:6" ht="12.75">
      <c r="A251" s="67"/>
      <c r="B251" s="68"/>
      <c r="C251" s="20"/>
      <c r="D251" s="20"/>
      <c r="E251" s="69"/>
      <c r="F251" s="65"/>
    </row>
    <row r="252" spans="1:6" ht="12.75">
      <c r="A252" s="67"/>
      <c r="B252" s="68"/>
      <c r="C252" s="20"/>
      <c r="D252" s="20"/>
      <c r="E252" s="69"/>
      <c r="F252" s="65"/>
    </row>
    <row r="253" spans="1:6" ht="12.75">
      <c r="A253" s="67"/>
      <c r="B253" s="68"/>
      <c r="C253" s="20"/>
      <c r="D253" s="20"/>
      <c r="E253" s="69"/>
      <c r="F253" s="65"/>
    </row>
    <row r="254" spans="1:6" ht="12.75">
      <c r="A254" s="67"/>
      <c r="B254" s="68"/>
      <c r="C254" s="20"/>
      <c r="D254" s="20"/>
      <c r="E254" s="69"/>
      <c r="F254" s="65"/>
    </row>
    <row r="255" spans="1:6" ht="12.75">
      <c r="A255" s="67"/>
      <c r="B255" s="68"/>
      <c r="C255" s="20"/>
      <c r="D255" s="20"/>
      <c r="E255" s="69"/>
      <c r="F255" s="65"/>
    </row>
    <row r="256" spans="1:6" ht="12.75">
      <c r="A256" s="67"/>
      <c r="B256" s="68"/>
      <c r="C256" s="20"/>
      <c r="D256" s="20"/>
      <c r="E256" s="69"/>
      <c r="F256" s="65"/>
    </row>
    <row r="257" spans="1:6" ht="12.75">
      <c r="A257" s="67"/>
      <c r="B257" s="68"/>
      <c r="C257" s="20"/>
      <c r="D257" s="20"/>
      <c r="E257" s="69"/>
      <c r="F257" s="65"/>
    </row>
    <row r="258" spans="1:6" ht="12.75">
      <c r="A258" s="67"/>
      <c r="B258" s="68"/>
      <c r="C258" s="20"/>
      <c r="D258" s="20"/>
      <c r="E258" s="69"/>
      <c r="F258" s="65"/>
    </row>
    <row r="259" spans="1:6" ht="12.75">
      <c r="A259" s="67"/>
      <c r="B259" s="68"/>
      <c r="C259" s="20"/>
      <c r="D259" s="20"/>
      <c r="E259" s="69"/>
      <c r="F259" s="65"/>
    </row>
    <row r="260" spans="1:6" ht="12.75">
      <c r="A260" s="67"/>
      <c r="B260" s="68"/>
      <c r="C260" s="20"/>
      <c r="D260" s="20"/>
      <c r="E260" s="69"/>
      <c r="F260" s="65"/>
    </row>
    <row r="261" spans="1:6" ht="12.75">
      <c r="A261" s="67"/>
      <c r="B261" s="68"/>
      <c r="C261" s="20"/>
      <c r="D261" s="20"/>
      <c r="E261" s="69"/>
      <c r="F261" s="65"/>
    </row>
    <row r="262" spans="1:6" ht="12.75">
      <c r="A262" s="67"/>
      <c r="B262" s="68"/>
      <c r="C262" s="20"/>
      <c r="D262" s="20"/>
      <c r="E262" s="69"/>
      <c r="F262" s="65"/>
    </row>
    <row r="263" spans="1:6" ht="12.75">
      <c r="A263" s="67"/>
      <c r="B263" s="68"/>
      <c r="C263" s="20"/>
      <c r="D263" s="20"/>
      <c r="E263" s="69"/>
      <c r="F263" s="65"/>
    </row>
    <row r="264" spans="1:6" ht="12.75">
      <c r="A264" s="67"/>
      <c r="B264" s="68"/>
      <c r="C264" s="20"/>
      <c r="D264" s="20"/>
      <c r="E264" s="69"/>
      <c r="F264" s="65"/>
    </row>
    <row r="265" spans="1:6" ht="12.75">
      <c r="A265" s="67"/>
      <c r="B265" s="68"/>
      <c r="C265" s="20"/>
      <c r="D265" s="20"/>
      <c r="E265" s="69"/>
      <c r="F265" s="65"/>
    </row>
    <row r="266" spans="1:6" ht="12.75">
      <c r="A266" s="67"/>
      <c r="B266" s="68"/>
      <c r="C266" s="20"/>
      <c r="D266" s="20"/>
      <c r="E266" s="69"/>
      <c r="F266" s="65"/>
    </row>
    <row r="267" spans="1:6" ht="12.75">
      <c r="A267" s="67"/>
      <c r="B267" s="68"/>
      <c r="C267" s="20"/>
      <c r="D267" s="20"/>
      <c r="E267" s="69"/>
      <c r="F267" s="65"/>
    </row>
    <row r="268" spans="1:6" ht="12.75">
      <c r="A268" s="67"/>
      <c r="B268" s="68"/>
      <c r="C268" s="20"/>
      <c r="D268" s="20"/>
      <c r="E268" s="69"/>
      <c r="F268" s="65"/>
    </row>
    <row r="269" spans="1:6" ht="12.75">
      <c r="A269" s="67"/>
      <c r="B269" s="68"/>
      <c r="C269" s="20"/>
      <c r="D269" s="20"/>
      <c r="E269" s="69"/>
      <c r="F269" s="65"/>
    </row>
    <row r="270" spans="1:6" ht="12.75">
      <c r="A270" s="67"/>
      <c r="B270" s="68"/>
      <c r="C270" s="20"/>
      <c r="D270" s="20"/>
      <c r="E270" s="69"/>
      <c r="F270" s="65"/>
    </row>
    <row r="271" spans="1:6" ht="12.75">
      <c r="A271" s="67"/>
      <c r="B271" s="68"/>
      <c r="C271" s="20"/>
      <c r="D271" s="20"/>
      <c r="E271" s="69"/>
      <c r="F271" s="65"/>
    </row>
    <row r="272" spans="1:6" ht="12.75">
      <c r="A272" s="67"/>
      <c r="B272" s="68"/>
      <c r="C272" s="20"/>
      <c r="D272" s="20"/>
      <c r="E272" s="69"/>
      <c r="F272" s="65"/>
    </row>
    <row r="273" spans="1:6" ht="12.75">
      <c r="A273" s="67"/>
      <c r="B273" s="68"/>
      <c r="C273" s="20"/>
      <c r="D273" s="20"/>
      <c r="E273" s="69"/>
      <c r="F273" s="65"/>
    </row>
    <row r="274" spans="1:6" ht="12.75">
      <c r="A274" s="67"/>
      <c r="B274" s="68"/>
      <c r="C274" s="20"/>
      <c r="D274" s="20"/>
      <c r="E274" s="69"/>
      <c r="F274" s="65"/>
    </row>
    <row r="275" spans="1:6" ht="12.75">
      <c r="A275" s="67"/>
      <c r="B275" s="68"/>
      <c r="C275" s="20"/>
      <c r="D275" s="20"/>
      <c r="E275" s="69"/>
      <c r="F275" s="65"/>
    </row>
    <row r="276" spans="1:6" ht="12.75">
      <c r="A276" s="67"/>
      <c r="B276" s="68"/>
      <c r="C276" s="20"/>
      <c r="D276" s="20"/>
      <c r="E276" s="69"/>
      <c r="F276" s="65"/>
    </row>
    <row r="277" spans="1:6" ht="12.75">
      <c r="A277" s="67"/>
      <c r="B277" s="68"/>
      <c r="C277" s="20"/>
      <c r="D277" s="20"/>
      <c r="E277" s="69"/>
      <c r="F277" s="65"/>
    </row>
    <row r="278" spans="1:6" ht="12.75">
      <c r="A278" s="67"/>
      <c r="B278" s="68"/>
      <c r="C278" s="20"/>
      <c r="D278" s="20"/>
      <c r="E278" s="69"/>
      <c r="F278" s="65"/>
    </row>
    <row r="279" spans="1:6" ht="12.75">
      <c r="A279" s="67"/>
      <c r="B279" s="68"/>
      <c r="C279" s="20"/>
      <c r="D279" s="20"/>
      <c r="E279" s="69"/>
      <c r="F279" s="65"/>
    </row>
    <row r="280" spans="1:6" ht="12.75">
      <c r="A280" s="67"/>
      <c r="B280" s="68"/>
      <c r="C280" s="20"/>
      <c r="D280" s="20"/>
      <c r="E280" s="69"/>
      <c r="F280" s="65"/>
    </row>
    <row r="281" spans="1:6" ht="12.75">
      <c r="A281" s="67"/>
      <c r="B281" s="68"/>
      <c r="C281" s="20"/>
      <c r="D281" s="20"/>
      <c r="E281" s="69"/>
      <c r="F281" s="65"/>
    </row>
    <row r="282" spans="1:6" ht="12.75">
      <c r="A282" s="67"/>
      <c r="B282" s="68"/>
      <c r="C282" s="20"/>
      <c r="D282" s="20"/>
      <c r="E282" s="69"/>
      <c r="F282" s="65"/>
    </row>
    <row r="283" spans="1:6" ht="12.75">
      <c r="A283" s="67"/>
      <c r="B283" s="68"/>
      <c r="C283" s="20"/>
      <c r="D283" s="20"/>
      <c r="E283" s="69"/>
      <c r="F283" s="65"/>
    </row>
    <row r="284" spans="1:6" ht="12.75">
      <c r="A284" s="67"/>
      <c r="B284" s="68"/>
      <c r="C284" s="20"/>
      <c r="D284" s="20"/>
      <c r="E284" s="69"/>
      <c r="F284" s="65"/>
    </row>
    <row r="285" spans="1:6" ht="12.75">
      <c r="A285" s="67"/>
      <c r="B285" s="68"/>
      <c r="C285" s="20"/>
      <c r="D285" s="20"/>
      <c r="E285" s="69"/>
      <c r="F285" s="65"/>
    </row>
    <row r="286" spans="1:6" ht="12.75">
      <c r="A286" s="67"/>
      <c r="B286" s="68"/>
      <c r="C286" s="20"/>
      <c r="D286" s="20"/>
      <c r="E286" s="69"/>
      <c r="F286" s="65"/>
    </row>
    <row r="287" spans="1:6" ht="12.75">
      <c r="A287" s="67"/>
      <c r="B287" s="68"/>
      <c r="C287" s="20"/>
      <c r="D287" s="20"/>
      <c r="E287" s="69"/>
      <c r="F287" s="65"/>
    </row>
    <row r="288" spans="1:6" ht="12.75">
      <c r="A288" s="67"/>
      <c r="B288" s="68"/>
      <c r="C288" s="20"/>
      <c r="D288" s="20"/>
      <c r="E288" s="69"/>
      <c r="F288" s="65"/>
    </row>
    <row r="289" spans="1:6" ht="12.75">
      <c r="A289" s="67"/>
      <c r="B289" s="68"/>
      <c r="C289" s="20"/>
      <c r="D289" s="20"/>
      <c r="E289" s="69"/>
      <c r="F289" s="65"/>
    </row>
    <row r="290" spans="1:6" ht="12.75">
      <c r="A290" s="67"/>
      <c r="B290" s="68"/>
      <c r="C290" s="20"/>
      <c r="D290" s="20"/>
      <c r="E290" s="69"/>
      <c r="F290" s="65"/>
    </row>
    <row r="291" spans="1:6" ht="12.75">
      <c r="A291" s="67"/>
      <c r="B291" s="68"/>
      <c r="C291" s="20"/>
      <c r="D291" s="20"/>
      <c r="E291" s="69"/>
      <c r="F291" s="65"/>
    </row>
    <row r="292" spans="1:6" ht="12.75">
      <c r="A292" s="67"/>
      <c r="B292" s="68"/>
      <c r="C292" s="20"/>
      <c r="D292" s="20"/>
      <c r="E292" s="69"/>
      <c r="F292" s="65"/>
    </row>
    <row r="293" spans="1:6" ht="12.75">
      <c r="A293" s="67"/>
      <c r="B293" s="68"/>
      <c r="C293" s="20"/>
      <c r="D293" s="20"/>
      <c r="E293" s="69"/>
      <c r="F293" s="65"/>
    </row>
    <row r="294" spans="1:6" ht="12.75">
      <c r="A294" s="67"/>
      <c r="B294" s="68"/>
      <c r="C294" s="20"/>
      <c r="D294" s="20"/>
      <c r="E294" s="69"/>
      <c r="F294" s="65"/>
    </row>
    <row r="295" spans="1:6" ht="12.75">
      <c r="A295" s="67"/>
      <c r="B295" s="68"/>
      <c r="C295" s="20"/>
      <c r="D295" s="20"/>
      <c r="E295" s="69"/>
      <c r="F295" s="65"/>
    </row>
    <row r="296" spans="1:6" ht="12.75">
      <c r="A296" s="67"/>
      <c r="B296" s="68"/>
      <c r="C296" s="20"/>
      <c r="D296" s="20"/>
      <c r="E296" s="69"/>
      <c r="F296" s="65"/>
    </row>
    <row r="297" spans="1:6" ht="12.75">
      <c r="A297" s="67"/>
      <c r="B297" s="68"/>
      <c r="C297" s="20"/>
      <c r="D297" s="20"/>
      <c r="E297" s="69"/>
      <c r="F297" s="65"/>
    </row>
    <row r="298" spans="1:6" ht="12.75">
      <c r="A298" s="67"/>
      <c r="B298" s="68"/>
      <c r="C298" s="20"/>
      <c r="D298" s="20"/>
      <c r="E298" s="69"/>
      <c r="F298" s="65"/>
    </row>
    <row r="299" spans="1:6" ht="12.75">
      <c r="A299" s="67"/>
      <c r="B299" s="68"/>
      <c r="C299" s="20"/>
      <c r="D299" s="20"/>
      <c r="E299" s="69"/>
      <c r="F299" s="65"/>
    </row>
    <row r="300" spans="1:6" ht="12.75">
      <c r="A300" s="67"/>
      <c r="B300" s="68"/>
      <c r="C300" s="20"/>
      <c r="D300" s="20"/>
      <c r="E300" s="69"/>
      <c r="F300" s="65"/>
    </row>
    <row r="301" spans="1:6" ht="12.75">
      <c r="A301" s="67"/>
      <c r="B301" s="68"/>
      <c r="C301" s="20"/>
      <c r="D301" s="20"/>
      <c r="E301" s="69"/>
      <c r="F301" s="65"/>
    </row>
    <row r="302" spans="1:6" ht="12.75">
      <c r="A302" s="67"/>
      <c r="B302" s="68"/>
      <c r="C302" s="20"/>
      <c r="D302" s="20"/>
      <c r="E302" s="69"/>
      <c r="F302" s="65"/>
    </row>
    <row r="303" spans="1:6" ht="12.75">
      <c r="A303" s="67"/>
      <c r="B303" s="68"/>
      <c r="C303" s="20"/>
      <c r="D303" s="20"/>
      <c r="E303" s="69"/>
      <c r="F303" s="65"/>
    </row>
    <row r="304" spans="1:6" ht="12.75">
      <c r="A304" s="67"/>
      <c r="B304" s="68"/>
      <c r="C304" s="20"/>
      <c r="D304" s="20"/>
      <c r="E304" s="69"/>
      <c r="F304" s="65"/>
    </row>
    <row r="305" spans="1:6" ht="12.75">
      <c r="A305" s="67"/>
      <c r="B305" s="68"/>
      <c r="C305" s="20"/>
      <c r="D305" s="20"/>
      <c r="E305" s="69"/>
      <c r="F305" s="65"/>
    </row>
    <row r="306" spans="1:6" ht="12.75">
      <c r="A306" s="67"/>
      <c r="B306" s="68"/>
      <c r="C306" s="20"/>
      <c r="D306" s="20"/>
      <c r="E306" s="69"/>
      <c r="F306" s="65"/>
    </row>
    <row r="307" spans="1:6" ht="12.75">
      <c r="A307" s="67"/>
      <c r="B307" s="68"/>
      <c r="C307" s="20"/>
      <c r="D307" s="20"/>
      <c r="E307" s="69"/>
      <c r="F307" s="65"/>
    </row>
    <row r="308" spans="1:6" ht="12.75">
      <c r="A308" s="67"/>
      <c r="B308" s="68"/>
      <c r="C308" s="20"/>
      <c r="D308" s="20"/>
      <c r="E308" s="69"/>
      <c r="F308" s="65"/>
    </row>
    <row r="309" spans="1:6" ht="12.75">
      <c r="A309" s="67"/>
      <c r="B309" s="68"/>
      <c r="C309" s="20"/>
      <c r="D309" s="20"/>
      <c r="E309" s="69"/>
      <c r="F309" s="65"/>
    </row>
    <row r="310" spans="1:6" ht="12.75">
      <c r="A310" s="67"/>
      <c r="B310" s="68"/>
      <c r="C310" s="20"/>
      <c r="D310" s="20"/>
      <c r="E310" s="69"/>
      <c r="F310" s="65"/>
    </row>
    <row r="311" spans="1:6" ht="12.75">
      <c r="A311" s="67"/>
      <c r="B311" s="68"/>
      <c r="C311" s="20"/>
      <c r="D311" s="20"/>
      <c r="E311" s="69"/>
      <c r="F311" s="65"/>
    </row>
    <row r="312" spans="1:6" ht="12.75">
      <c r="A312" s="67"/>
      <c r="B312" s="68"/>
      <c r="C312" s="20"/>
      <c r="D312" s="20"/>
      <c r="E312" s="69"/>
      <c r="F312" s="65"/>
    </row>
    <row r="313" spans="1:6" ht="12.75">
      <c r="A313" s="67"/>
      <c r="B313" s="68"/>
      <c r="C313" s="20"/>
      <c r="D313" s="20"/>
      <c r="E313" s="69"/>
      <c r="F313" s="65"/>
    </row>
    <row r="314" spans="1:6" ht="12.75">
      <c r="A314" s="67"/>
      <c r="B314" s="68"/>
      <c r="C314" s="20"/>
      <c r="D314" s="20"/>
      <c r="E314" s="69"/>
      <c r="F314" s="65"/>
    </row>
    <row r="315" spans="1:6" ht="12.75">
      <c r="A315" s="67"/>
      <c r="B315" s="68"/>
      <c r="C315" s="20"/>
      <c r="D315" s="20"/>
      <c r="E315" s="69"/>
      <c r="F315" s="65"/>
    </row>
    <row r="316" spans="1:6" ht="12.75">
      <c r="A316" s="67"/>
      <c r="B316" s="68"/>
      <c r="C316" s="20"/>
      <c r="D316" s="20"/>
      <c r="E316" s="69"/>
      <c r="F316" s="65"/>
    </row>
    <row r="317" spans="1:6" ht="12.75">
      <c r="A317" s="67"/>
      <c r="B317" s="68"/>
      <c r="C317" s="20"/>
      <c r="D317" s="20"/>
      <c r="E317" s="69"/>
      <c r="F317" s="65"/>
    </row>
    <row r="318" spans="1:6" ht="12.75">
      <c r="A318" s="67"/>
      <c r="B318" s="68"/>
      <c r="C318" s="20"/>
      <c r="D318" s="20"/>
      <c r="E318" s="69"/>
      <c r="F318" s="65"/>
    </row>
    <row r="319" spans="1:6" ht="12.75">
      <c r="A319" s="67"/>
      <c r="B319" s="68"/>
      <c r="C319" s="20"/>
      <c r="D319" s="20"/>
      <c r="E319" s="69"/>
      <c r="F319" s="65"/>
    </row>
    <row r="320" spans="1:6" ht="12.75">
      <c r="A320" s="67"/>
      <c r="B320" s="68"/>
      <c r="C320" s="20"/>
      <c r="D320" s="20"/>
      <c r="E320" s="69"/>
      <c r="F320" s="65"/>
    </row>
    <row r="321" spans="1:6" ht="12.75">
      <c r="A321" s="67"/>
      <c r="B321" s="68"/>
      <c r="C321" s="20"/>
      <c r="D321" s="20"/>
      <c r="E321" s="69"/>
      <c r="F321" s="65"/>
    </row>
    <row r="322" spans="1:6" ht="12.75">
      <c r="A322" s="67"/>
      <c r="B322" s="68"/>
      <c r="C322" s="20"/>
      <c r="D322" s="20"/>
      <c r="E322" s="69"/>
      <c r="F322" s="65"/>
    </row>
    <row r="323" spans="1:6" ht="12.75">
      <c r="A323" s="67"/>
      <c r="B323" s="68"/>
      <c r="C323" s="20"/>
      <c r="D323" s="20"/>
      <c r="E323" s="69"/>
      <c r="F323" s="65"/>
    </row>
    <row r="324" spans="1:6" ht="12.75">
      <c r="A324" s="67"/>
      <c r="B324" s="68"/>
      <c r="C324" s="20"/>
      <c r="D324" s="20"/>
      <c r="E324" s="69"/>
      <c r="F324" s="65"/>
    </row>
    <row r="325" spans="1:6" ht="12.75">
      <c r="A325" s="67"/>
      <c r="B325" s="68"/>
      <c r="C325" s="20"/>
      <c r="D325" s="20"/>
      <c r="E325" s="69"/>
      <c r="F325" s="65"/>
    </row>
    <row r="326" spans="1:6" ht="12.75">
      <c r="A326" s="67"/>
      <c r="B326" s="68"/>
      <c r="C326" s="20"/>
      <c r="D326" s="20"/>
      <c r="E326" s="69"/>
      <c r="F326" s="65"/>
    </row>
    <row r="327" spans="1:6" ht="12.75">
      <c r="A327" s="67"/>
      <c r="B327" s="68"/>
      <c r="C327" s="20"/>
      <c r="D327" s="20"/>
      <c r="E327" s="69"/>
      <c r="F327" s="65"/>
    </row>
    <row r="328" spans="1:6" ht="12.75">
      <c r="A328" s="67"/>
      <c r="B328" s="68"/>
      <c r="C328" s="20"/>
      <c r="D328" s="20"/>
      <c r="E328" s="69"/>
      <c r="F328" s="65"/>
    </row>
    <row r="329" spans="1:6" ht="12.75">
      <c r="A329" s="67"/>
      <c r="B329" s="68"/>
      <c r="C329" s="20"/>
      <c r="D329" s="20"/>
      <c r="E329" s="69"/>
      <c r="F329" s="65"/>
    </row>
    <row r="330" spans="1:6" ht="12.75">
      <c r="A330" s="67"/>
      <c r="B330" s="68"/>
      <c r="C330" s="20"/>
      <c r="D330" s="20"/>
      <c r="E330" s="69"/>
      <c r="F330" s="65"/>
    </row>
    <row r="331" spans="1:6" ht="12.75">
      <c r="A331" s="67"/>
      <c r="B331" s="68"/>
      <c r="C331" s="20"/>
      <c r="D331" s="20"/>
      <c r="E331" s="69"/>
      <c r="F331" s="65"/>
    </row>
    <row r="332" spans="1:6" ht="12.75">
      <c r="A332" s="67"/>
      <c r="B332" s="68"/>
      <c r="C332" s="20"/>
      <c r="D332" s="20"/>
      <c r="E332" s="69"/>
      <c r="F332" s="65"/>
    </row>
    <row r="333" spans="1:6" ht="12.75">
      <c r="A333" s="67"/>
      <c r="B333" s="68"/>
      <c r="C333" s="20"/>
      <c r="D333" s="20"/>
      <c r="E333" s="69"/>
      <c r="F333" s="65"/>
    </row>
    <row r="334" spans="1:6" ht="12.75">
      <c r="A334" s="67"/>
      <c r="B334" s="68"/>
      <c r="C334" s="20"/>
      <c r="D334" s="20"/>
      <c r="E334" s="69"/>
      <c r="F334" s="65"/>
    </row>
    <row r="335" spans="1:6" ht="12.75">
      <c r="A335" s="67"/>
      <c r="B335" s="68"/>
      <c r="C335" s="20"/>
      <c r="D335" s="20"/>
      <c r="E335" s="69"/>
      <c r="F335" s="65"/>
    </row>
    <row r="336" spans="1:6" ht="12.75">
      <c r="A336" s="67"/>
      <c r="B336" s="68"/>
      <c r="C336" s="20"/>
      <c r="D336" s="20"/>
      <c r="E336" s="69"/>
      <c r="F336" s="65"/>
    </row>
    <row r="337" spans="1:6" ht="12.75">
      <c r="A337" s="67"/>
      <c r="B337" s="68"/>
      <c r="C337" s="20"/>
      <c r="D337" s="20"/>
      <c r="E337" s="69"/>
      <c r="F337" s="65"/>
    </row>
    <row r="338" spans="1:6" ht="12.75">
      <c r="A338" s="67"/>
      <c r="B338" s="68"/>
      <c r="C338" s="20"/>
      <c r="D338" s="20"/>
      <c r="E338" s="69"/>
      <c r="F338" s="65"/>
    </row>
    <row r="339" spans="1:6" ht="12.75">
      <c r="A339" s="67"/>
      <c r="B339" s="68"/>
      <c r="C339" s="20"/>
      <c r="D339" s="20"/>
      <c r="E339" s="69"/>
      <c r="F339" s="65"/>
    </row>
    <row r="340" spans="1:6" ht="12.75">
      <c r="A340" s="67"/>
      <c r="B340" s="68"/>
      <c r="C340" s="20"/>
      <c r="D340" s="20"/>
      <c r="E340" s="69"/>
      <c r="F340" s="65"/>
    </row>
    <row r="341" spans="1:6" ht="12.75">
      <c r="A341" s="67"/>
      <c r="B341" s="68"/>
      <c r="C341" s="20"/>
      <c r="D341" s="20"/>
      <c r="E341" s="69"/>
      <c r="F341" s="65"/>
    </row>
    <row r="342" spans="1:6" ht="12.75">
      <c r="A342" s="67"/>
      <c r="B342" s="68"/>
      <c r="C342" s="20"/>
      <c r="D342" s="20"/>
      <c r="E342" s="69"/>
      <c r="F342" s="65"/>
    </row>
    <row r="343" spans="1:6" ht="12.75">
      <c r="A343" s="67"/>
      <c r="B343" s="68"/>
      <c r="C343" s="20"/>
      <c r="D343" s="20"/>
      <c r="E343" s="69"/>
      <c r="F343" s="65"/>
    </row>
    <row r="344" spans="1:6" ht="12.75">
      <c r="A344" s="67"/>
      <c r="B344" s="68"/>
      <c r="C344" s="20"/>
      <c r="D344" s="20"/>
      <c r="E344" s="69"/>
      <c r="F344" s="65"/>
    </row>
    <row r="345" spans="1:6" ht="12.75">
      <c r="A345" s="67"/>
      <c r="B345" s="68"/>
      <c r="C345" s="20"/>
      <c r="D345" s="20"/>
      <c r="E345" s="69"/>
      <c r="F345" s="65"/>
    </row>
    <row r="346" spans="1:6" ht="12.75">
      <c r="A346" s="67"/>
      <c r="B346" s="68"/>
      <c r="C346" s="20"/>
      <c r="D346" s="20"/>
      <c r="E346" s="69"/>
      <c r="F346" s="65"/>
    </row>
    <row r="347" spans="1:6" ht="12.75">
      <c r="A347" s="67"/>
      <c r="B347" s="68"/>
      <c r="C347" s="20"/>
      <c r="D347" s="20"/>
      <c r="E347" s="69"/>
      <c r="F347" s="65"/>
    </row>
    <row r="348" spans="1:6" ht="12.75">
      <c r="A348" s="67"/>
      <c r="B348" s="68"/>
      <c r="C348" s="20"/>
      <c r="D348" s="20"/>
      <c r="E348" s="69"/>
      <c r="F348" s="65"/>
    </row>
    <row r="349" spans="1:6" ht="12.75">
      <c r="A349" s="67"/>
      <c r="B349" s="68"/>
      <c r="C349" s="20"/>
      <c r="D349" s="20"/>
      <c r="E349" s="69"/>
      <c r="F349" s="65"/>
    </row>
    <row r="350" spans="1:6" ht="12.75">
      <c r="A350" s="67"/>
      <c r="B350" s="68"/>
      <c r="C350" s="20"/>
      <c r="D350" s="20"/>
      <c r="E350" s="69"/>
      <c r="F350" s="65"/>
    </row>
    <row r="351" spans="1:6" ht="12.75">
      <c r="A351" s="67"/>
      <c r="B351" s="68"/>
      <c r="C351" s="20"/>
      <c r="D351" s="20"/>
      <c r="E351" s="69"/>
      <c r="F351" s="65"/>
    </row>
    <row r="352" spans="1:6" ht="12.75">
      <c r="A352" s="67"/>
      <c r="B352" s="68"/>
      <c r="C352" s="20"/>
      <c r="D352" s="20"/>
      <c r="E352" s="69"/>
      <c r="F352" s="65"/>
    </row>
    <row r="353" spans="1:6" ht="12.75">
      <c r="A353" s="67"/>
      <c r="B353" s="68"/>
      <c r="C353" s="20"/>
      <c r="D353" s="20"/>
      <c r="E353" s="69"/>
      <c r="F353" s="65"/>
    </row>
    <row r="354" spans="1:6" ht="12.75">
      <c r="A354" s="67"/>
      <c r="B354" s="68"/>
      <c r="C354" s="20"/>
      <c r="D354" s="20"/>
      <c r="E354" s="69"/>
      <c r="F354" s="65"/>
    </row>
    <row r="355" spans="1:6" ht="12.75">
      <c r="A355" s="67"/>
      <c r="B355" s="68"/>
      <c r="C355" s="20"/>
      <c r="D355" s="20"/>
      <c r="E355" s="69"/>
      <c r="F355" s="65"/>
    </row>
    <row r="356" spans="1:6" ht="12.75">
      <c r="A356" s="67"/>
      <c r="B356" s="68"/>
      <c r="C356" s="20"/>
      <c r="D356" s="20"/>
      <c r="E356" s="69"/>
      <c r="F356" s="65"/>
    </row>
    <row r="357" spans="1:6" ht="12.75">
      <c r="A357" s="67"/>
      <c r="B357" s="68"/>
      <c r="C357" s="20"/>
      <c r="D357" s="20"/>
      <c r="E357" s="69"/>
      <c r="F357" s="65"/>
    </row>
    <row r="358" spans="1:6" ht="12.75">
      <c r="A358" s="67"/>
      <c r="B358" s="68"/>
      <c r="C358" s="20"/>
      <c r="D358" s="20"/>
      <c r="E358" s="69"/>
      <c r="F358" s="65"/>
    </row>
    <row r="359" spans="1:6" ht="12.75">
      <c r="A359" s="67"/>
      <c r="B359" s="68"/>
      <c r="C359" s="20"/>
      <c r="D359" s="20"/>
      <c r="E359" s="69"/>
      <c r="F359" s="65"/>
    </row>
    <row r="360" spans="1:6" ht="12.75">
      <c r="A360" s="67"/>
      <c r="B360" s="68"/>
      <c r="C360" s="20"/>
      <c r="D360" s="20"/>
      <c r="E360" s="69"/>
      <c r="F360" s="65"/>
    </row>
    <row r="361" spans="1:6" ht="12.75">
      <c r="A361" s="67"/>
      <c r="B361" s="68"/>
      <c r="C361" s="20"/>
      <c r="D361" s="20"/>
      <c r="E361" s="69"/>
      <c r="F361" s="65"/>
    </row>
    <row r="362" spans="1:6" ht="12.75">
      <c r="A362" s="67"/>
      <c r="B362" s="68"/>
      <c r="C362" s="20"/>
      <c r="D362" s="20"/>
      <c r="E362" s="69"/>
      <c r="F362" s="65"/>
    </row>
    <row r="363" spans="1:6" ht="12.75">
      <c r="A363" s="67"/>
      <c r="B363" s="68"/>
      <c r="C363" s="20"/>
      <c r="D363" s="20"/>
      <c r="E363" s="69"/>
      <c r="F363" s="65"/>
    </row>
    <row r="364" spans="1:6" ht="12.75">
      <c r="A364" s="67"/>
      <c r="B364" s="68"/>
      <c r="C364" s="20"/>
      <c r="D364" s="20"/>
      <c r="E364" s="69"/>
      <c r="F364" s="65"/>
    </row>
    <row r="365" spans="1:6" ht="12.75">
      <c r="A365" s="67"/>
      <c r="B365" s="68"/>
      <c r="C365" s="20"/>
      <c r="D365" s="20"/>
      <c r="E365" s="69"/>
      <c r="F365" s="65"/>
    </row>
    <row r="366" spans="1:6" ht="12.75">
      <c r="A366" s="67"/>
      <c r="B366" s="68"/>
      <c r="C366" s="20"/>
      <c r="D366" s="20"/>
      <c r="E366" s="69"/>
      <c r="F366" s="65"/>
    </row>
    <row r="367" spans="1:6" ht="12.75">
      <c r="A367" s="67"/>
      <c r="B367" s="68"/>
      <c r="C367" s="20"/>
      <c r="D367" s="20"/>
      <c r="E367" s="69"/>
      <c r="F367" s="65"/>
    </row>
    <row r="368" spans="1:6" ht="12.75">
      <c r="A368" s="67"/>
      <c r="B368" s="68"/>
      <c r="C368" s="20"/>
      <c r="D368" s="20"/>
      <c r="E368" s="69"/>
      <c r="F368" s="65"/>
    </row>
    <row r="369" spans="1:6" ht="12.75">
      <c r="A369" s="67"/>
      <c r="B369" s="68"/>
      <c r="C369" s="20"/>
      <c r="D369" s="20"/>
      <c r="E369" s="69"/>
      <c r="F369" s="65"/>
    </row>
    <row r="370" spans="1:6" ht="12.75">
      <c r="A370" s="67"/>
      <c r="B370" s="68"/>
      <c r="C370" s="20"/>
      <c r="D370" s="20"/>
      <c r="E370" s="69"/>
      <c r="F370" s="65"/>
    </row>
    <row r="371" spans="1:6" ht="12.75">
      <c r="A371" s="67"/>
      <c r="B371" s="68"/>
      <c r="C371" s="20"/>
      <c r="D371" s="20"/>
      <c r="E371" s="69"/>
      <c r="F371" s="65"/>
    </row>
    <row r="372" spans="1:6" ht="12.75">
      <c r="A372" s="67"/>
      <c r="B372" s="68"/>
      <c r="C372" s="20"/>
      <c r="D372" s="20"/>
      <c r="E372" s="69"/>
      <c r="F372" s="65"/>
    </row>
    <row r="373" spans="1:6" ht="12.75">
      <c r="A373" s="67"/>
      <c r="B373" s="68"/>
      <c r="C373" s="20"/>
      <c r="D373" s="20"/>
      <c r="E373" s="69"/>
      <c r="F373" s="65"/>
    </row>
    <row r="374" spans="1:6" ht="12.75">
      <c r="A374" s="67"/>
      <c r="B374" s="68"/>
      <c r="C374" s="20"/>
      <c r="D374" s="20"/>
      <c r="E374" s="69"/>
      <c r="F374" s="65"/>
    </row>
    <row r="375" spans="1:6" ht="12.75">
      <c r="A375" s="67"/>
      <c r="B375" s="68"/>
      <c r="C375" s="20"/>
      <c r="D375" s="20"/>
      <c r="E375" s="69"/>
      <c r="F375" s="65"/>
    </row>
    <row r="376" spans="1:6" ht="12.75">
      <c r="A376" s="67"/>
      <c r="B376" s="68"/>
      <c r="C376" s="20"/>
      <c r="D376" s="20"/>
      <c r="E376" s="69"/>
      <c r="F376" s="65"/>
    </row>
    <row r="377" spans="1:6" ht="12.75">
      <c r="A377" s="67"/>
      <c r="B377" s="68"/>
      <c r="C377" s="20"/>
      <c r="D377" s="20"/>
      <c r="E377" s="69"/>
      <c r="F377" s="65"/>
    </row>
    <row r="378" spans="1:6" ht="12.75">
      <c r="A378" s="67"/>
      <c r="B378" s="68"/>
      <c r="C378" s="20"/>
      <c r="D378" s="20"/>
      <c r="E378" s="69"/>
      <c r="F378" s="65"/>
    </row>
    <row r="379" spans="1:6" ht="12.75">
      <c r="A379" s="67"/>
      <c r="B379" s="68"/>
      <c r="C379" s="20"/>
      <c r="D379" s="20"/>
      <c r="E379" s="69"/>
      <c r="F379" s="65"/>
    </row>
    <row r="380" spans="1:6" ht="12.75">
      <c r="A380" s="67"/>
      <c r="B380" s="68"/>
      <c r="C380" s="20"/>
      <c r="D380" s="20"/>
      <c r="E380" s="69"/>
      <c r="F380" s="65"/>
    </row>
    <row r="381" spans="1:6" ht="12.75">
      <c r="A381" s="67"/>
      <c r="B381" s="68"/>
      <c r="C381" s="20"/>
      <c r="D381" s="20"/>
      <c r="E381" s="69"/>
      <c r="F381" s="65"/>
    </row>
    <row r="382" spans="1:6" ht="12.75">
      <c r="A382" s="67"/>
      <c r="B382" s="68"/>
      <c r="C382" s="20"/>
      <c r="D382" s="20"/>
      <c r="E382" s="69"/>
      <c r="F382" s="65"/>
    </row>
    <row r="383" spans="1:6" ht="12.75">
      <c r="A383" s="67"/>
      <c r="B383" s="68"/>
      <c r="C383" s="20"/>
      <c r="D383" s="20"/>
      <c r="E383" s="69"/>
      <c r="F383" s="65"/>
    </row>
    <row r="384" spans="1:6" ht="12.75">
      <c r="A384" s="67"/>
      <c r="B384" s="68"/>
      <c r="C384" s="20"/>
      <c r="D384" s="20"/>
      <c r="E384" s="69"/>
      <c r="F384" s="65"/>
    </row>
    <row r="385" spans="1:6" ht="12.75">
      <c r="A385" s="67"/>
      <c r="B385" s="68"/>
      <c r="C385" s="20"/>
      <c r="D385" s="20"/>
      <c r="E385" s="69"/>
      <c r="F385" s="65"/>
    </row>
    <row r="386" spans="1:6" ht="12.75">
      <c r="A386" s="67"/>
      <c r="B386" s="68"/>
      <c r="C386" s="20"/>
      <c r="D386" s="20"/>
      <c r="E386" s="69"/>
      <c r="F386" s="65"/>
    </row>
    <row r="387" spans="1:6" ht="12.75">
      <c r="A387" s="67"/>
      <c r="B387" s="68"/>
      <c r="C387" s="20"/>
      <c r="D387" s="20"/>
      <c r="E387" s="69"/>
      <c r="F387" s="65"/>
    </row>
    <row r="388" spans="1:6" ht="12.75">
      <c r="A388" s="67"/>
      <c r="B388" s="68"/>
      <c r="C388" s="20"/>
      <c r="D388" s="20"/>
      <c r="E388" s="69"/>
      <c r="F388" s="65"/>
    </row>
    <row r="389" spans="1:6" ht="12.75">
      <c r="A389" s="67"/>
      <c r="B389" s="68"/>
      <c r="C389" s="20"/>
      <c r="D389" s="20"/>
      <c r="E389" s="69"/>
      <c r="F389" s="65"/>
    </row>
    <row r="390" spans="1:6" ht="12.75">
      <c r="A390" s="67"/>
      <c r="B390" s="68"/>
      <c r="C390" s="20"/>
      <c r="D390" s="20"/>
      <c r="E390" s="69"/>
      <c r="F390" s="65"/>
    </row>
    <row r="391" spans="1:6" ht="12.75">
      <c r="A391" s="67"/>
      <c r="B391" s="68"/>
      <c r="C391" s="20"/>
      <c r="D391" s="20"/>
      <c r="E391" s="69"/>
      <c r="F391" s="65"/>
    </row>
    <row r="392" spans="1:6" ht="12.75">
      <c r="A392" s="67"/>
      <c r="B392" s="68"/>
      <c r="C392" s="20"/>
      <c r="D392" s="20"/>
      <c r="E392" s="69"/>
      <c r="F392" s="65"/>
    </row>
    <row r="393" spans="1:6" ht="12.75">
      <c r="A393" s="67"/>
      <c r="B393" s="68"/>
      <c r="C393" s="20"/>
      <c r="D393" s="20"/>
      <c r="E393" s="69"/>
      <c r="F393" s="65"/>
    </row>
    <row r="394" spans="1:6" ht="12.75">
      <c r="A394" s="67"/>
      <c r="B394" s="68"/>
      <c r="C394" s="20"/>
      <c r="D394" s="20"/>
      <c r="E394" s="69"/>
      <c r="F394" s="65"/>
    </row>
    <row r="395" spans="1:6" ht="12.75">
      <c r="A395" s="67"/>
      <c r="B395" s="68"/>
      <c r="C395" s="20"/>
      <c r="D395" s="20"/>
      <c r="E395" s="69"/>
      <c r="F395" s="65"/>
    </row>
    <row r="396" spans="1:6" ht="12.75">
      <c r="A396" s="67"/>
      <c r="B396" s="68"/>
      <c r="C396" s="20"/>
      <c r="D396" s="20"/>
      <c r="E396" s="69"/>
      <c r="F396" s="65"/>
    </row>
    <row r="397" spans="1:6" ht="12.75">
      <c r="A397" s="67"/>
      <c r="B397" s="68"/>
      <c r="C397" s="20"/>
      <c r="D397" s="20"/>
      <c r="E397" s="69"/>
      <c r="F397" s="65"/>
    </row>
    <row r="398" spans="1:6" ht="12.75">
      <c r="A398" s="67"/>
      <c r="B398" s="68"/>
      <c r="C398" s="20"/>
      <c r="D398" s="20"/>
      <c r="E398" s="69"/>
      <c r="F398" s="65"/>
    </row>
    <row r="399" spans="1:6" ht="12.75">
      <c r="A399" s="67"/>
      <c r="B399" s="68"/>
      <c r="C399" s="20"/>
      <c r="D399" s="20"/>
      <c r="E399" s="69"/>
      <c r="F399" s="65"/>
    </row>
    <row r="400" spans="1:6" ht="12.75">
      <c r="A400" s="67"/>
      <c r="B400" s="68"/>
      <c r="C400" s="20"/>
      <c r="D400" s="20"/>
      <c r="E400" s="69"/>
      <c r="F400" s="65"/>
    </row>
    <row r="401" spans="1:6" ht="12.75">
      <c r="A401" s="67"/>
      <c r="B401" s="68"/>
      <c r="C401" s="20"/>
      <c r="D401" s="20"/>
      <c r="E401" s="69"/>
      <c r="F401" s="65"/>
    </row>
    <row r="402" spans="1:6" ht="12.75">
      <c r="A402" s="67"/>
      <c r="B402" s="68"/>
      <c r="C402" s="20"/>
      <c r="D402" s="20"/>
      <c r="E402" s="69"/>
      <c r="F402" s="65"/>
    </row>
    <row r="403" spans="1:6" ht="12.75">
      <c r="A403" s="67"/>
      <c r="B403" s="68"/>
      <c r="C403" s="20"/>
      <c r="D403" s="20"/>
      <c r="E403" s="69"/>
      <c r="F403" s="65"/>
    </row>
    <row r="404" spans="1:6" ht="12.75">
      <c r="A404" s="67"/>
      <c r="B404" s="68"/>
      <c r="C404" s="20"/>
      <c r="D404" s="20"/>
      <c r="E404" s="69"/>
      <c r="F404" s="65"/>
    </row>
    <row r="405" spans="1:6" ht="12.75">
      <c r="A405" s="67"/>
      <c r="B405" s="68"/>
      <c r="C405" s="20"/>
      <c r="D405" s="20"/>
      <c r="E405" s="69"/>
      <c r="F405" s="65"/>
    </row>
    <row r="406" spans="1:6" ht="12.75">
      <c r="A406" s="67"/>
      <c r="B406" s="68"/>
      <c r="C406" s="20"/>
      <c r="D406" s="20"/>
      <c r="E406" s="69"/>
      <c r="F406" s="65"/>
    </row>
    <row r="407" spans="1:6" ht="12.75">
      <c r="A407" s="67"/>
      <c r="B407" s="68"/>
      <c r="C407" s="20"/>
      <c r="D407" s="20"/>
      <c r="E407" s="69"/>
      <c r="F407" s="65"/>
    </row>
    <row r="408" spans="1:6" ht="12.75">
      <c r="A408" s="67"/>
      <c r="B408" s="68"/>
      <c r="C408" s="20"/>
      <c r="D408" s="20"/>
      <c r="E408" s="69"/>
      <c r="F408" s="65"/>
    </row>
    <row r="409" spans="1:6" ht="12.75">
      <c r="A409" s="67"/>
      <c r="B409" s="68"/>
      <c r="C409" s="20"/>
      <c r="D409" s="20"/>
      <c r="E409" s="69"/>
      <c r="F409" s="65"/>
    </row>
    <row r="410" spans="1:6" ht="12.75">
      <c r="A410" s="67"/>
      <c r="B410" s="68"/>
      <c r="C410" s="20"/>
      <c r="D410" s="20"/>
      <c r="E410" s="69"/>
      <c r="F410" s="65"/>
    </row>
    <row r="411" spans="1:6" ht="12.75">
      <c r="A411" s="67"/>
      <c r="B411" s="68"/>
      <c r="C411" s="20"/>
      <c r="D411" s="20"/>
      <c r="E411" s="69"/>
      <c r="F411" s="65"/>
    </row>
    <row r="412" spans="1:6" ht="12.75">
      <c r="A412" s="67"/>
      <c r="B412" s="68"/>
      <c r="C412" s="20"/>
      <c r="D412" s="20"/>
      <c r="E412" s="69"/>
      <c r="F412" s="65"/>
    </row>
    <row r="413" spans="1:6" ht="12.75">
      <c r="A413" s="67"/>
      <c r="B413" s="68"/>
      <c r="C413" s="20"/>
      <c r="D413" s="20"/>
      <c r="E413" s="69"/>
      <c r="F413" s="65"/>
    </row>
    <row r="414" spans="1:6" ht="12.75">
      <c r="A414" s="67"/>
      <c r="B414" s="68"/>
      <c r="C414" s="20"/>
      <c r="D414" s="20"/>
      <c r="E414" s="69"/>
      <c r="F414" s="65"/>
    </row>
    <row r="415" spans="1:6" ht="12.75">
      <c r="A415" s="67"/>
      <c r="B415" s="68"/>
      <c r="C415" s="20"/>
      <c r="D415" s="20"/>
      <c r="E415" s="69"/>
      <c r="F415" s="65"/>
    </row>
    <row r="416" spans="1:6" ht="12.75">
      <c r="A416" s="67"/>
      <c r="B416" s="68"/>
      <c r="C416" s="20"/>
      <c r="D416" s="20"/>
      <c r="E416" s="69"/>
      <c r="F416" s="65"/>
    </row>
    <row r="417" spans="1:6" ht="12.75">
      <c r="A417" s="67"/>
      <c r="B417" s="68"/>
      <c r="C417" s="20"/>
      <c r="D417" s="20"/>
      <c r="E417" s="69"/>
      <c r="F417" s="65"/>
    </row>
    <row r="418" spans="1:6" ht="12.75">
      <c r="A418" s="67"/>
      <c r="B418" s="68"/>
      <c r="C418" s="20"/>
      <c r="D418" s="20"/>
      <c r="E418" s="69"/>
      <c r="F418" s="65"/>
    </row>
    <row r="419" spans="1:6" ht="12.75">
      <c r="A419" s="67"/>
      <c r="B419" s="68"/>
      <c r="C419" s="20"/>
      <c r="D419" s="20"/>
      <c r="E419" s="69"/>
      <c r="F419" s="65"/>
    </row>
    <row r="420" spans="1:6" ht="12.75">
      <c r="A420" s="67"/>
      <c r="B420" s="68"/>
      <c r="C420" s="20"/>
      <c r="D420" s="20"/>
      <c r="E420" s="69"/>
      <c r="F420" s="65"/>
    </row>
    <row r="421" spans="1:6" ht="12.75">
      <c r="A421" s="67"/>
      <c r="B421" s="68"/>
      <c r="C421" s="20"/>
      <c r="D421" s="20"/>
      <c r="E421" s="69"/>
      <c r="F421" s="65"/>
    </row>
    <row r="422" spans="1:6" ht="12.75">
      <c r="A422" s="67"/>
      <c r="B422" s="68"/>
      <c r="C422" s="20"/>
      <c r="D422" s="20"/>
      <c r="E422" s="69"/>
      <c r="F422" s="65"/>
    </row>
    <row r="423" spans="1:6" ht="12.75">
      <c r="A423" s="67"/>
      <c r="B423" s="68"/>
      <c r="C423" s="20"/>
      <c r="D423" s="20"/>
      <c r="E423" s="69"/>
      <c r="F423" s="65"/>
    </row>
    <row r="424" spans="1:6" ht="12.75">
      <c r="A424" s="67"/>
      <c r="B424" s="68"/>
      <c r="C424" s="20"/>
      <c r="D424" s="20"/>
      <c r="E424" s="69"/>
      <c r="F424" s="65"/>
    </row>
    <row r="425" spans="1:6" ht="12.75">
      <c r="A425" s="67"/>
      <c r="B425" s="68"/>
      <c r="C425" s="20"/>
      <c r="D425" s="20"/>
      <c r="E425" s="69"/>
      <c r="F425" s="65"/>
    </row>
    <row r="426" spans="1:6" ht="12.75">
      <c r="A426" s="67"/>
      <c r="B426" s="68"/>
      <c r="C426" s="20"/>
      <c r="D426" s="20"/>
      <c r="E426" s="69"/>
      <c r="F426" s="65"/>
    </row>
    <row r="427" spans="1:6" ht="12.75">
      <c r="A427" s="67"/>
      <c r="B427" s="68"/>
      <c r="C427" s="20"/>
      <c r="D427" s="20"/>
      <c r="E427" s="69"/>
      <c r="F427" s="65"/>
    </row>
    <row r="428" spans="1:6" ht="12.75">
      <c r="A428" s="67"/>
      <c r="B428" s="68"/>
      <c r="C428" s="20"/>
      <c r="D428" s="20"/>
      <c r="E428" s="69"/>
      <c r="F428" s="65"/>
    </row>
    <row r="429" spans="1:6" ht="12.75">
      <c r="A429" s="67"/>
      <c r="B429" s="68"/>
      <c r="C429" s="20"/>
      <c r="D429" s="20"/>
      <c r="E429" s="69"/>
      <c r="F429" s="65"/>
    </row>
    <row r="430" spans="1:6" ht="12.75">
      <c r="A430" s="67"/>
      <c r="B430" s="68"/>
      <c r="C430" s="20"/>
      <c r="D430" s="20"/>
      <c r="E430" s="69"/>
      <c r="F430" s="65"/>
    </row>
    <row r="431" spans="1:6" ht="12.75">
      <c r="A431" s="67"/>
      <c r="B431" s="68"/>
      <c r="C431" s="20"/>
      <c r="D431" s="20"/>
      <c r="E431" s="69"/>
      <c r="F431" s="65"/>
    </row>
    <row r="432" spans="1:6" ht="12.75">
      <c r="A432" s="67"/>
      <c r="B432" s="68"/>
      <c r="C432" s="20"/>
      <c r="D432" s="20"/>
      <c r="E432" s="69"/>
      <c r="F432" s="65"/>
    </row>
    <row r="433" spans="1:6" ht="12.75">
      <c r="A433" s="67"/>
      <c r="B433" s="68"/>
      <c r="C433" s="20"/>
      <c r="D433" s="20"/>
      <c r="E433" s="69"/>
      <c r="F433" s="65"/>
    </row>
    <row r="434" spans="1:6" ht="12.75">
      <c r="A434" s="67"/>
      <c r="B434" s="68"/>
      <c r="C434" s="20"/>
      <c r="D434" s="20"/>
      <c r="E434" s="69"/>
      <c r="F434" s="65"/>
    </row>
    <row r="435" spans="1:6" ht="12.75">
      <c r="A435" s="67"/>
      <c r="B435" s="68"/>
      <c r="C435" s="20"/>
      <c r="D435" s="20"/>
      <c r="E435" s="69"/>
      <c r="F435" s="65"/>
    </row>
    <row r="436" spans="1:6" ht="12.75">
      <c r="A436" s="67"/>
      <c r="B436" s="68"/>
      <c r="C436" s="20"/>
      <c r="D436" s="20"/>
      <c r="E436" s="69"/>
      <c r="F436" s="65"/>
    </row>
    <row r="437" spans="1:6" ht="12.75">
      <c r="A437" s="67"/>
      <c r="B437" s="68"/>
      <c r="C437" s="20"/>
      <c r="D437" s="20"/>
      <c r="E437" s="69"/>
      <c r="F437" s="65"/>
    </row>
    <row r="438" spans="1:6" ht="12.75">
      <c r="A438" s="67"/>
      <c r="B438" s="68"/>
      <c r="C438" s="20"/>
      <c r="D438" s="20"/>
      <c r="E438" s="69"/>
      <c r="F438" s="65"/>
    </row>
    <row r="439" spans="1:6" ht="12.75">
      <c r="A439" s="67"/>
      <c r="B439" s="68"/>
      <c r="C439" s="20"/>
      <c r="D439" s="20"/>
      <c r="E439" s="69"/>
      <c r="F439" s="65"/>
    </row>
    <row r="440" spans="1:6" ht="12.75">
      <c r="A440" s="67"/>
      <c r="B440" s="68"/>
      <c r="C440" s="20"/>
      <c r="D440" s="20"/>
      <c r="E440" s="69"/>
      <c r="F440" s="65"/>
    </row>
    <row r="441" spans="1:6" ht="12.75">
      <c r="A441" s="67"/>
      <c r="B441" s="68"/>
      <c r="C441" s="20"/>
      <c r="D441" s="20"/>
      <c r="E441" s="69"/>
      <c r="F441" s="65"/>
    </row>
    <row r="442" spans="1:6" ht="12.75">
      <c r="A442" s="67"/>
      <c r="B442" s="68"/>
      <c r="C442" s="20"/>
      <c r="D442" s="20"/>
      <c r="E442" s="69"/>
      <c r="F442" s="65"/>
    </row>
    <row r="443" spans="1:6" ht="12.75">
      <c r="A443" s="67"/>
      <c r="B443" s="68"/>
      <c r="C443" s="20"/>
      <c r="D443" s="20"/>
      <c r="E443" s="69"/>
      <c r="F443" s="65"/>
    </row>
    <row r="444" spans="1:6" ht="12.75">
      <c r="A444" s="67"/>
      <c r="B444" s="68"/>
      <c r="C444" s="20"/>
      <c r="D444" s="20"/>
      <c r="E444" s="69"/>
      <c r="F444" s="65"/>
    </row>
    <row r="445" spans="1:6" ht="12.75">
      <c r="A445" s="67"/>
      <c r="B445" s="68"/>
      <c r="C445" s="20"/>
      <c r="D445" s="20"/>
      <c r="E445" s="69"/>
      <c r="F445" s="65"/>
    </row>
    <row r="446" spans="1:6" ht="12.75">
      <c r="A446" s="67"/>
      <c r="B446" s="68"/>
      <c r="C446" s="20"/>
      <c r="D446" s="20"/>
      <c r="E446" s="69"/>
      <c r="F446" s="65"/>
    </row>
    <row r="447" spans="1:6" ht="12.75">
      <c r="A447" s="67"/>
      <c r="B447" s="68"/>
      <c r="C447" s="20"/>
      <c r="D447" s="20"/>
      <c r="E447" s="69"/>
      <c r="F447" s="65"/>
    </row>
    <row r="448" spans="1:6" ht="12.75">
      <c r="A448" s="67"/>
      <c r="B448" s="68"/>
      <c r="C448" s="20"/>
      <c r="D448" s="20"/>
      <c r="E448" s="69"/>
      <c r="F448" s="65"/>
    </row>
    <row r="449" spans="1:6" ht="12.75">
      <c r="A449" s="67"/>
      <c r="B449" s="68"/>
      <c r="C449" s="20"/>
      <c r="D449" s="20"/>
      <c r="E449" s="69"/>
      <c r="F449" s="65"/>
    </row>
    <row r="450" spans="1:6" ht="12.75">
      <c r="A450" s="67"/>
      <c r="B450" s="68"/>
      <c r="C450" s="20"/>
      <c r="D450" s="20"/>
      <c r="E450" s="69"/>
      <c r="F450" s="65"/>
    </row>
    <row r="451" spans="1:6" ht="12.75">
      <c r="A451" s="67"/>
      <c r="B451" s="68"/>
      <c r="C451" s="20"/>
      <c r="D451" s="20"/>
      <c r="E451" s="69"/>
      <c r="F451" s="65"/>
    </row>
    <row r="452" spans="1:6" ht="12.75">
      <c r="A452" s="67"/>
      <c r="B452" s="68"/>
      <c r="C452" s="20"/>
      <c r="D452" s="20"/>
      <c r="E452" s="69"/>
      <c r="F452" s="65"/>
    </row>
    <row r="453" spans="1:6" ht="12.75">
      <c r="A453" s="67"/>
      <c r="B453" s="68"/>
      <c r="C453" s="20"/>
      <c r="D453" s="20"/>
      <c r="E453" s="69"/>
      <c r="F453" s="65"/>
    </row>
    <row r="454" spans="1:6" ht="12.75">
      <c r="A454" s="67"/>
      <c r="B454" s="68"/>
      <c r="C454" s="20"/>
      <c r="D454" s="20"/>
      <c r="E454" s="69"/>
      <c r="F454" s="65"/>
    </row>
    <row r="455" spans="1:6" ht="12.75">
      <c r="A455" s="67"/>
      <c r="B455" s="68"/>
      <c r="C455" s="20"/>
      <c r="D455" s="20"/>
      <c r="E455" s="69"/>
      <c r="F455" s="65"/>
    </row>
    <row r="456" spans="1:6" ht="12.75">
      <c r="A456" s="67"/>
      <c r="B456" s="68"/>
      <c r="C456" s="20"/>
      <c r="D456" s="20"/>
      <c r="E456" s="69"/>
      <c r="F456" s="65"/>
    </row>
    <row r="457" spans="1:6" ht="12.75">
      <c r="A457" s="67"/>
      <c r="B457" s="68"/>
      <c r="C457" s="20"/>
      <c r="D457" s="20"/>
      <c r="E457" s="69"/>
      <c r="F457" s="65"/>
    </row>
    <row r="458" spans="1:6" ht="12.75">
      <c r="A458" s="67"/>
      <c r="B458" s="68"/>
      <c r="C458" s="20"/>
      <c r="D458" s="20"/>
      <c r="E458" s="69"/>
      <c r="F458" s="65"/>
    </row>
    <row r="459" spans="1:6" ht="12.75">
      <c r="A459" s="67"/>
      <c r="B459" s="68"/>
      <c r="C459" s="20"/>
      <c r="D459" s="20"/>
      <c r="E459" s="69"/>
      <c r="F459" s="65"/>
    </row>
    <row r="460" spans="1:6" ht="12.75">
      <c r="A460" s="67"/>
      <c r="B460" s="68"/>
      <c r="C460" s="20"/>
      <c r="D460" s="20"/>
      <c r="E460" s="69"/>
      <c r="F460" s="65"/>
    </row>
    <row r="461" spans="1:6" ht="12.75">
      <c r="A461" s="67"/>
      <c r="B461" s="68"/>
      <c r="C461" s="20"/>
      <c r="D461" s="20"/>
      <c r="E461" s="69"/>
      <c r="F461" s="65"/>
    </row>
    <row r="462" spans="1:6" ht="12.75">
      <c r="A462" s="67"/>
      <c r="B462" s="68"/>
      <c r="C462" s="20"/>
      <c r="D462" s="20"/>
      <c r="E462" s="69"/>
      <c r="F462" s="65"/>
    </row>
    <row r="463" spans="1:6" ht="12.75">
      <c r="A463" s="67"/>
      <c r="B463" s="68"/>
      <c r="C463" s="20"/>
      <c r="D463" s="20"/>
      <c r="E463" s="69"/>
      <c r="F463" s="65"/>
    </row>
    <row r="464" spans="1:6" ht="12.75">
      <c r="A464" s="67"/>
      <c r="B464" s="68"/>
      <c r="C464" s="20"/>
      <c r="D464" s="20"/>
      <c r="E464" s="69"/>
      <c r="F464" s="65"/>
    </row>
    <row r="465" spans="1:6" ht="12.75">
      <c r="A465" s="67"/>
      <c r="B465" s="68"/>
      <c r="C465" s="20"/>
      <c r="D465" s="20"/>
      <c r="E465" s="69"/>
      <c r="F465" s="65"/>
    </row>
    <row r="466" spans="1:6" ht="12.75">
      <c r="A466" s="67"/>
      <c r="B466" s="68"/>
      <c r="C466" s="20"/>
      <c r="D466" s="20"/>
      <c r="E466" s="69"/>
      <c r="F466" s="65"/>
    </row>
    <row r="467" spans="1:6" ht="12.75">
      <c r="A467" s="67"/>
      <c r="B467" s="68"/>
      <c r="C467" s="20"/>
      <c r="D467" s="20"/>
      <c r="E467" s="69"/>
      <c r="F467" s="65"/>
    </row>
    <row r="468" spans="1:6" ht="12.75">
      <c r="A468" s="67"/>
      <c r="B468" s="68"/>
      <c r="C468" s="20"/>
      <c r="D468" s="20"/>
      <c r="E468" s="69"/>
      <c r="F468" s="65"/>
    </row>
    <row r="469" spans="1:6" ht="12.75">
      <c r="A469" s="67"/>
      <c r="B469" s="68"/>
      <c r="C469" s="20"/>
      <c r="D469" s="20"/>
      <c r="E469" s="69"/>
      <c r="F469" s="65"/>
    </row>
    <row r="470" spans="1:6" ht="12.75">
      <c r="A470" s="67"/>
      <c r="B470" s="68"/>
      <c r="C470" s="20"/>
      <c r="D470" s="20"/>
      <c r="E470" s="69"/>
      <c r="F470" s="65"/>
    </row>
    <row r="471" spans="1:6" ht="12.75">
      <c r="A471" s="67"/>
      <c r="B471" s="68"/>
      <c r="C471" s="20"/>
      <c r="D471" s="20"/>
      <c r="E471" s="69"/>
      <c r="F471" s="65"/>
    </row>
    <row r="472" spans="1:6" ht="12.75">
      <c r="A472" s="67"/>
      <c r="B472" s="68"/>
      <c r="C472" s="20"/>
      <c r="D472" s="20"/>
      <c r="E472" s="69"/>
      <c r="F472" s="65"/>
    </row>
    <row r="473" spans="1:6" ht="12.75">
      <c r="A473" s="67"/>
      <c r="B473" s="68"/>
      <c r="C473" s="20"/>
      <c r="D473" s="20"/>
      <c r="E473" s="69"/>
      <c r="F473" s="65"/>
    </row>
    <row r="474" spans="1:6" ht="12.75">
      <c r="A474" s="67"/>
      <c r="B474" s="68"/>
      <c r="C474" s="20"/>
      <c r="D474" s="20"/>
      <c r="E474" s="69"/>
      <c r="F474" s="65"/>
    </row>
    <row r="475" spans="1:6" ht="12.75">
      <c r="A475" s="67"/>
      <c r="B475" s="68"/>
      <c r="C475" s="20"/>
      <c r="D475" s="20"/>
      <c r="E475" s="69"/>
      <c r="F475" s="65"/>
    </row>
    <row r="476" spans="1:6" ht="12.75">
      <c r="A476" s="67"/>
      <c r="B476" s="68"/>
      <c r="C476" s="20"/>
      <c r="D476" s="20"/>
      <c r="E476" s="69"/>
      <c r="F476" s="65"/>
    </row>
    <row r="477" spans="1:6" ht="12.75">
      <c r="A477" s="67"/>
      <c r="B477" s="68"/>
      <c r="C477" s="20"/>
      <c r="D477" s="20"/>
      <c r="E477" s="69"/>
      <c r="F477" s="65"/>
    </row>
    <row r="478" spans="1:6" ht="12.75">
      <c r="A478" s="67"/>
      <c r="B478" s="68"/>
      <c r="C478" s="20"/>
      <c r="D478" s="20"/>
      <c r="E478" s="69"/>
      <c r="F478" s="65"/>
    </row>
    <row r="479" spans="1:6" ht="12.75">
      <c r="A479" s="67"/>
      <c r="B479" s="68"/>
      <c r="C479" s="20"/>
      <c r="D479" s="20"/>
      <c r="E479" s="69"/>
      <c r="F479" s="65"/>
    </row>
    <row r="480" spans="1:6" ht="12.75">
      <c r="A480" s="67"/>
      <c r="B480" s="68"/>
      <c r="C480" s="20"/>
      <c r="D480" s="20"/>
      <c r="E480" s="69"/>
      <c r="F480" s="65"/>
    </row>
    <row r="481" spans="1:6" ht="12.75">
      <c r="A481" s="67"/>
      <c r="B481" s="68"/>
      <c r="C481" s="20"/>
      <c r="D481" s="20"/>
      <c r="E481" s="69"/>
      <c r="F481" s="65"/>
    </row>
    <row r="482" spans="1:6" ht="12.75">
      <c r="A482" s="67"/>
      <c r="B482" s="68"/>
      <c r="C482" s="20"/>
      <c r="D482" s="20"/>
      <c r="E482" s="69"/>
      <c r="F482" s="65"/>
    </row>
    <row r="483" spans="1:6" ht="12.75">
      <c r="A483" s="67"/>
      <c r="B483" s="68"/>
      <c r="C483" s="20"/>
      <c r="D483" s="20"/>
      <c r="E483" s="69"/>
      <c r="F483" s="65"/>
    </row>
    <row r="484" spans="1:6" ht="12.75">
      <c r="A484" s="67"/>
      <c r="B484" s="68"/>
      <c r="C484" s="20"/>
      <c r="D484" s="20"/>
      <c r="E484" s="69"/>
      <c r="F484" s="65"/>
    </row>
    <row r="485" spans="1:6" ht="12.75">
      <c r="A485" s="67"/>
      <c r="B485" s="68"/>
      <c r="C485" s="20"/>
      <c r="D485" s="20"/>
      <c r="E485" s="69"/>
      <c r="F485" s="65"/>
    </row>
    <row r="486" spans="1:6" ht="12.75">
      <c r="A486" s="67"/>
      <c r="B486" s="68"/>
      <c r="C486" s="20"/>
      <c r="D486" s="20"/>
      <c r="E486" s="69"/>
      <c r="F486" s="65"/>
    </row>
    <row r="487" spans="1:6" ht="12.75">
      <c r="A487" s="67"/>
      <c r="B487" s="68"/>
      <c r="C487" s="20"/>
      <c r="D487" s="20"/>
      <c r="E487" s="69"/>
      <c r="F487" s="65"/>
    </row>
    <row r="488" spans="1:6" ht="12.75">
      <c r="A488" s="67"/>
      <c r="B488" s="68"/>
      <c r="C488" s="20"/>
      <c r="D488" s="20"/>
      <c r="E488" s="69"/>
      <c r="F488" s="65"/>
    </row>
    <row r="489" spans="1:6" ht="12.75">
      <c r="A489" s="67"/>
      <c r="B489" s="68"/>
      <c r="C489" s="20"/>
      <c r="D489" s="20"/>
      <c r="E489" s="69"/>
      <c r="F489" s="65"/>
    </row>
    <row r="490" spans="1:6" ht="12.75">
      <c r="A490" s="67"/>
      <c r="B490" s="68"/>
      <c r="C490" s="20"/>
      <c r="D490" s="20"/>
      <c r="E490" s="69"/>
      <c r="F490" s="65"/>
    </row>
    <row r="491" spans="1:6" ht="12.75">
      <c r="A491" s="67"/>
      <c r="B491" s="68"/>
      <c r="C491" s="20"/>
      <c r="D491" s="20"/>
      <c r="E491" s="69"/>
      <c r="F491" s="65"/>
    </row>
    <row r="492" spans="1:6" ht="12.75">
      <c r="A492" s="67"/>
      <c r="B492" s="68"/>
      <c r="C492" s="20"/>
      <c r="D492" s="20"/>
      <c r="E492" s="69"/>
      <c r="F492" s="65"/>
    </row>
    <row r="493" spans="1:6" ht="12.75">
      <c r="A493" s="67"/>
      <c r="B493" s="68"/>
      <c r="C493" s="20"/>
      <c r="D493" s="20"/>
      <c r="E493" s="69"/>
      <c r="F493" s="65"/>
    </row>
    <row r="494" spans="1:6" ht="12.75">
      <c r="A494" s="67"/>
      <c r="B494" s="68"/>
      <c r="C494" s="20"/>
      <c r="D494" s="20"/>
      <c r="E494" s="69"/>
      <c r="F494" s="65"/>
    </row>
    <row r="495" spans="1:6" ht="12.75">
      <c r="A495" s="67"/>
      <c r="B495" s="68"/>
      <c r="C495" s="20"/>
      <c r="D495" s="20"/>
      <c r="E495" s="69"/>
      <c r="F495" s="65"/>
    </row>
    <row r="496" spans="1:6" ht="12.75">
      <c r="A496" s="67"/>
      <c r="B496" s="68"/>
      <c r="C496" s="20"/>
      <c r="D496" s="20"/>
      <c r="E496" s="69"/>
      <c r="F496" s="65"/>
    </row>
    <row r="497" spans="1:6" ht="12.75">
      <c r="A497" s="67"/>
      <c r="B497" s="68"/>
      <c r="C497" s="20"/>
      <c r="D497" s="20"/>
      <c r="E497" s="69"/>
      <c r="F497" s="65"/>
    </row>
    <row r="498" spans="1:6" ht="12.75">
      <c r="A498" s="67"/>
      <c r="B498" s="68"/>
      <c r="C498" s="20"/>
      <c r="D498" s="20"/>
      <c r="E498" s="69"/>
      <c r="F498" s="65"/>
    </row>
    <row r="499" spans="1:6" ht="12.75">
      <c r="A499" s="67"/>
      <c r="B499" s="68"/>
      <c r="C499" s="20"/>
      <c r="D499" s="20"/>
      <c r="E499" s="69"/>
      <c r="F499" s="65"/>
    </row>
    <row r="500" spans="1:6" ht="12.75">
      <c r="A500" s="67"/>
      <c r="B500" s="68"/>
      <c r="C500" s="20"/>
      <c r="D500" s="20"/>
      <c r="E500" s="69"/>
      <c r="F500" s="65"/>
    </row>
    <row r="501" spans="1:6" ht="12.75">
      <c r="A501" s="67"/>
      <c r="B501" s="68"/>
      <c r="C501" s="20"/>
      <c r="D501" s="20"/>
      <c r="E501" s="69"/>
      <c r="F501" s="65"/>
    </row>
    <row r="502" spans="1:6" ht="12.75">
      <c r="A502" s="67"/>
      <c r="B502" s="68"/>
      <c r="C502" s="20"/>
      <c r="D502" s="20"/>
      <c r="E502" s="69"/>
      <c r="F502" s="65"/>
    </row>
    <row r="503" spans="1:6" ht="12.75">
      <c r="A503" s="67"/>
      <c r="B503" s="68"/>
      <c r="C503" s="20"/>
      <c r="D503" s="20"/>
      <c r="E503" s="69"/>
      <c r="F503" s="65"/>
    </row>
    <row r="504" spans="1:6" ht="12.75">
      <c r="A504" s="67"/>
      <c r="B504" s="68"/>
      <c r="C504" s="20"/>
      <c r="D504" s="20"/>
      <c r="E504" s="69"/>
      <c r="F504" s="65"/>
    </row>
    <row r="505" spans="1:6" ht="12.75">
      <c r="A505" s="67"/>
      <c r="B505" s="68"/>
      <c r="C505" s="20"/>
      <c r="D505" s="20"/>
      <c r="E505" s="69"/>
      <c r="F505" s="65"/>
    </row>
    <row r="506" spans="1:6" ht="12.75">
      <c r="A506" s="67"/>
      <c r="B506" s="68"/>
      <c r="C506" s="20"/>
      <c r="D506" s="20"/>
      <c r="E506" s="69"/>
      <c r="F506" s="65"/>
    </row>
    <row r="507" spans="1:6" ht="12.75">
      <c r="A507" s="67"/>
      <c r="B507" s="68"/>
      <c r="C507" s="20"/>
      <c r="D507" s="20"/>
      <c r="E507" s="69"/>
      <c r="F507" s="65"/>
    </row>
    <row r="508" spans="1:6" ht="12.75">
      <c r="A508" s="67"/>
      <c r="B508" s="68"/>
      <c r="C508" s="20"/>
      <c r="D508" s="20"/>
      <c r="E508" s="69"/>
      <c r="F508" s="65"/>
    </row>
    <row r="509" spans="1:6" ht="12.75">
      <c r="A509" s="67"/>
      <c r="B509" s="68"/>
      <c r="C509" s="20"/>
      <c r="D509" s="20"/>
      <c r="E509" s="69"/>
      <c r="F509" s="65"/>
    </row>
    <row r="510" spans="1:6" ht="12.75">
      <c r="A510" s="67"/>
      <c r="B510" s="68"/>
      <c r="C510" s="20"/>
      <c r="D510" s="20"/>
      <c r="E510" s="69"/>
      <c r="F510" s="65"/>
    </row>
    <row r="511" spans="1:6" ht="12.75">
      <c r="A511" s="67"/>
      <c r="B511" s="68"/>
      <c r="C511" s="20"/>
      <c r="D511" s="20"/>
      <c r="E511" s="69"/>
      <c r="F511" s="65"/>
    </row>
    <row r="512" spans="1:6" ht="12.75">
      <c r="A512" s="67"/>
      <c r="B512" s="68"/>
      <c r="C512" s="20"/>
      <c r="D512" s="20"/>
      <c r="E512" s="69"/>
      <c r="F512" s="65"/>
    </row>
    <row r="513" spans="1:6" ht="12.75">
      <c r="A513" s="67"/>
      <c r="B513" s="68"/>
      <c r="C513" s="20"/>
      <c r="D513" s="20"/>
      <c r="E513" s="69"/>
      <c r="F513" s="65"/>
    </row>
    <row r="514" spans="1:6" ht="12.75">
      <c r="A514" s="67"/>
      <c r="B514" s="68"/>
      <c r="C514" s="20"/>
      <c r="D514" s="20"/>
      <c r="E514" s="69"/>
      <c r="F514" s="65"/>
    </row>
    <row r="515" spans="1:6" ht="12.75">
      <c r="A515" s="67"/>
      <c r="B515" s="68"/>
      <c r="C515" s="20"/>
      <c r="D515" s="20"/>
      <c r="E515" s="69"/>
      <c r="F515" s="65"/>
    </row>
    <row r="516" spans="1:6" ht="12.75">
      <c r="A516" s="67"/>
      <c r="B516" s="68"/>
      <c r="C516" s="20"/>
      <c r="D516" s="20"/>
      <c r="E516" s="69"/>
      <c r="F516" s="65"/>
    </row>
    <row r="517" spans="1:6" ht="12.75">
      <c r="A517" s="67"/>
      <c r="B517" s="68"/>
      <c r="C517" s="20"/>
      <c r="D517" s="20"/>
      <c r="E517" s="69"/>
      <c r="F517" s="65"/>
    </row>
    <row r="518" spans="1:6" ht="12.75">
      <c r="A518" s="67"/>
      <c r="B518" s="68"/>
      <c r="C518" s="20"/>
      <c r="D518" s="20"/>
      <c r="E518" s="69"/>
      <c r="F518" s="65"/>
    </row>
    <row r="519" spans="1:6" ht="12.75">
      <c r="A519" s="67"/>
      <c r="B519" s="68"/>
      <c r="C519" s="20"/>
      <c r="D519" s="20"/>
      <c r="E519" s="69"/>
      <c r="F519" s="65"/>
    </row>
    <row r="520" spans="1:6" ht="12.75">
      <c r="A520" s="67"/>
      <c r="B520" s="68"/>
      <c r="C520" s="20"/>
      <c r="D520" s="20"/>
      <c r="E520" s="69"/>
      <c r="F520" s="65"/>
    </row>
    <row r="521" spans="1:6" ht="12.75">
      <c r="A521" s="67"/>
      <c r="B521" s="68"/>
      <c r="C521" s="20"/>
      <c r="D521" s="20"/>
      <c r="E521" s="69"/>
      <c r="F521" s="65"/>
    </row>
    <row r="522" spans="1:6" ht="12.75">
      <c r="A522" s="67"/>
      <c r="B522" s="68"/>
      <c r="C522" s="20"/>
      <c r="D522" s="20"/>
      <c r="E522" s="69"/>
      <c r="F522" s="65"/>
    </row>
    <row r="523" spans="1:6" ht="12.75">
      <c r="A523" s="67"/>
      <c r="B523" s="68"/>
      <c r="C523" s="20"/>
      <c r="D523" s="20"/>
      <c r="E523" s="69"/>
      <c r="F523" s="65"/>
    </row>
    <row r="524" spans="1:6" ht="12.75">
      <c r="A524" s="67"/>
      <c r="B524" s="68"/>
      <c r="C524" s="20"/>
      <c r="D524" s="20"/>
      <c r="E524" s="69"/>
      <c r="F524" s="65"/>
    </row>
    <row r="525" spans="1:6" ht="12.75">
      <c r="A525" s="67"/>
      <c r="B525" s="68"/>
      <c r="C525" s="20"/>
      <c r="D525" s="20"/>
      <c r="E525" s="69"/>
      <c r="F525" s="65"/>
    </row>
    <row r="526" spans="1:6" ht="12.75">
      <c r="A526" s="67"/>
      <c r="B526" s="68"/>
      <c r="C526" s="20"/>
      <c r="D526" s="20"/>
      <c r="E526" s="69"/>
      <c r="F526" s="65"/>
    </row>
    <row r="527" spans="1:6" ht="12.75">
      <c r="A527" s="67"/>
      <c r="B527" s="68"/>
      <c r="C527" s="20"/>
      <c r="D527" s="20"/>
      <c r="E527" s="69"/>
      <c r="F527" s="65"/>
    </row>
    <row r="528" spans="1:6" ht="12.75">
      <c r="A528" s="67"/>
      <c r="B528" s="68"/>
      <c r="C528" s="20"/>
      <c r="D528" s="20"/>
      <c r="E528" s="69"/>
      <c r="F528" s="65"/>
    </row>
    <row r="529" spans="1:6" ht="12.75">
      <c r="A529" s="67"/>
      <c r="B529" s="68"/>
      <c r="C529" s="20"/>
      <c r="D529" s="20"/>
      <c r="E529" s="69"/>
      <c r="F529" s="65"/>
    </row>
    <row r="530" spans="1:6" ht="12.75">
      <c r="A530" s="67"/>
      <c r="B530" s="68"/>
      <c r="C530" s="20"/>
      <c r="D530" s="20"/>
      <c r="E530" s="69"/>
      <c r="F530" s="65"/>
    </row>
    <row r="531" spans="1:6" ht="12.75">
      <c r="A531" s="67"/>
      <c r="B531" s="68"/>
      <c r="C531" s="20"/>
      <c r="D531" s="20"/>
      <c r="E531" s="69"/>
      <c r="F531" s="65"/>
    </row>
    <row r="532" spans="1:6" ht="12.75">
      <c r="A532" s="67"/>
      <c r="B532" s="68"/>
      <c r="C532" s="20"/>
      <c r="D532" s="20"/>
      <c r="E532" s="69"/>
      <c r="F532" s="65"/>
    </row>
    <row r="533" spans="1:6" ht="12.75">
      <c r="A533" s="67"/>
      <c r="B533" s="68"/>
      <c r="C533" s="20"/>
      <c r="D533" s="20"/>
      <c r="E533" s="69"/>
      <c r="F533" s="65"/>
    </row>
    <row r="534" spans="1:6" ht="12.75">
      <c r="A534" s="67"/>
      <c r="B534" s="68"/>
      <c r="C534" s="20"/>
      <c r="D534" s="20"/>
      <c r="E534" s="69"/>
      <c r="F534" s="65"/>
    </row>
    <row r="535" spans="1:6" ht="12.75">
      <c r="A535" s="67"/>
      <c r="B535" s="68"/>
      <c r="C535" s="20"/>
      <c r="D535" s="20"/>
      <c r="E535" s="69"/>
      <c r="F535" s="65"/>
    </row>
    <row r="536" spans="1:6" ht="12.75">
      <c r="A536" s="67"/>
      <c r="B536" s="68"/>
      <c r="C536" s="20"/>
      <c r="D536" s="20"/>
      <c r="E536" s="69"/>
      <c r="F536" s="65"/>
    </row>
    <row r="537" spans="1:6" ht="12.75">
      <c r="A537" s="67"/>
      <c r="B537" s="68"/>
      <c r="C537" s="20"/>
      <c r="D537" s="20"/>
      <c r="E537" s="69"/>
      <c r="F537" s="65"/>
    </row>
    <row r="538" spans="1:6" ht="12.75">
      <c r="A538" s="67"/>
      <c r="B538" s="68"/>
      <c r="C538" s="20"/>
      <c r="D538" s="20"/>
      <c r="E538" s="69"/>
      <c r="F538" s="65"/>
    </row>
    <row r="539" spans="1:6" ht="12.75">
      <c r="A539" s="67"/>
      <c r="B539" s="68"/>
      <c r="C539" s="20"/>
      <c r="D539" s="20"/>
      <c r="E539" s="69"/>
      <c r="F539" s="65"/>
    </row>
    <row r="540" spans="1:6" ht="12.75">
      <c r="A540" s="67"/>
      <c r="B540" s="68"/>
      <c r="C540" s="20"/>
      <c r="D540" s="20"/>
      <c r="E540" s="69"/>
      <c r="F540" s="65"/>
    </row>
    <row r="541" spans="1:6" ht="12.75">
      <c r="A541" s="67"/>
      <c r="B541" s="68"/>
      <c r="C541" s="20"/>
      <c r="D541" s="20"/>
      <c r="E541" s="69"/>
      <c r="F541" s="65"/>
    </row>
    <row r="542" spans="1:6" ht="12.75">
      <c r="A542" s="67"/>
      <c r="B542" s="68"/>
      <c r="C542" s="20"/>
      <c r="D542" s="20"/>
      <c r="E542" s="69"/>
      <c r="F542" s="65"/>
    </row>
    <row r="543" spans="1:6" ht="12.75">
      <c r="A543" s="67"/>
      <c r="B543" s="68"/>
      <c r="C543" s="20"/>
      <c r="D543" s="20"/>
      <c r="E543" s="69"/>
      <c r="F543" s="65"/>
    </row>
    <row r="544" spans="1:6" ht="12.75">
      <c r="A544" s="67"/>
      <c r="B544" s="68"/>
      <c r="C544" s="20"/>
      <c r="D544" s="20"/>
      <c r="E544" s="69"/>
      <c r="F544" s="65"/>
    </row>
    <row r="545" spans="1:6" ht="12.75">
      <c r="A545" s="67"/>
      <c r="B545" s="68"/>
      <c r="C545" s="20"/>
      <c r="D545" s="20"/>
      <c r="E545" s="69"/>
      <c r="F545" s="65"/>
    </row>
    <row r="546" spans="1:6" ht="12.75">
      <c r="A546" s="67"/>
      <c r="B546" s="68"/>
      <c r="C546" s="20"/>
      <c r="D546" s="20"/>
      <c r="E546" s="69"/>
      <c r="F546" s="65"/>
    </row>
    <row r="547" spans="1:6" ht="12.75">
      <c r="A547" s="67"/>
      <c r="B547" s="68"/>
      <c r="C547" s="20"/>
      <c r="D547" s="20"/>
      <c r="E547" s="69"/>
      <c r="F547" s="65"/>
    </row>
    <row r="548" spans="1:6" ht="12.75">
      <c r="A548" s="67"/>
      <c r="B548" s="68"/>
      <c r="C548" s="20"/>
      <c r="D548" s="20"/>
      <c r="E548" s="69"/>
      <c r="F548" s="65"/>
    </row>
    <row r="549" spans="1:6" ht="12.75">
      <c r="A549" s="67"/>
      <c r="B549" s="68"/>
      <c r="C549" s="20"/>
      <c r="D549" s="20"/>
      <c r="E549" s="69"/>
      <c r="F549" s="65"/>
    </row>
    <row r="550" spans="1:6" ht="12.75">
      <c r="A550" s="67"/>
      <c r="B550" s="68"/>
      <c r="C550" s="20"/>
      <c r="D550" s="20"/>
      <c r="E550" s="69"/>
      <c r="F550" s="65"/>
    </row>
    <row r="551" spans="1:6" ht="12.75">
      <c r="A551" s="67"/>
      <c r="B551" s="68"/>
      <c r="C551" s="20"/>
      <c r="D551" s="20"/>
      <c r="E551" s="69"/>
      <c r="F551" s="65"/>
    </row>
    <row r="552" spans="1:6" ht="12.75">
      <c r="A552" s="67"/>
      <c r="B552" s="68"/>
      <c r="C552" s="20"/>
      <c r="D552" s="20"/>
      <c r="E552" s="69"/>
      <c r="F552" s="65"/>
    </row>
    <row r="553" spans="1:6" ht="12.75">
      <c r="A553" s="67"/>
      <c r="B553" s="68"/>
      <c r="C553" s="20"/>
      <c r="D553" s="20"/>
      <c r="E553" s="69"/>
      <c r="F553" s="65"/>
    </row>
    <row r="554" spans="1:6" ht="12.75">
      <c r="A554" s="67"/>
      <c r="B554" s="68"/>
      <c r="C554" s="20"/>
      <c r="D554" s="20"/>
      <c r="E554" s="69"/>
      <c r="F554" s="65"/>
    </row>
    <row r="555" spans="1:6" ht="12.75">
      <c r="A555" s="67"/>
      <c r="B555" s="68"/>
      <c r="C555" s="20"/>
      <c r="D555" s="20"/>
      <c r="E555" s="69"/>
      <c r="F555" s="65"/>
    </row>
    <row r="556" spans="1:6" ht="12.75">
      <c r="A556" s="67"/>
      <c r="B556" s="68"/>
      <c r="C556" s="20"/>
      <c r="D556" s="20"/>
      <c r="E556" s="69"/>
      <c r="F556" s="65"/>
    </row>
    <row r="557" spans="1:6" ht="12.75">
      <c r="A557" s="67"/>
      <c r="B557" s="68"/>
      <c r="C557" s="20"/>
      <c r="D557" s="20"/>
      <c r="E557" s="69"/>
      <c r="F557" s="65"/>
    </row>
    <row r="558" spans="1:6" ht="12.75">
      <c r="A558" s="67"/>
      <c r="B558" s="68"/>
      <c r="C558" s="20"/>
      <c r="D558" s="20"/>
      <c r="E558" s="69"/>
      <c r="F558" s="65"/>
    </row>
    <row r="559" spans="1:6" ht="12.75">
      <c r="A559" s="67"/>
      <c r="B559" s="68"/>
      <c r="C559" s="20"/>
      <c r="D559" s="20"/>
      <c r="E559" s="69"/>
      <c r="F559" s="65"/>
    </row>
    <row r="560" spans="1:6" ht="12.75">
      <c r="A560" s="67"/>
      <c r="B560" s="68"/>
      <c r="C560" s="20"/>
      <c r="D560" s="20"/>
      <c r="E560" s="69"/>
      <c r="F560" s="65"/>
    </row>
    <row r="561" spans="1:6" ht="12.75">
      <c r="A561" s="67"/>
      <c r="B561" s="68"/>
      <c r="C561" s="20"/>
      <c r="D561" s="20"/>
      <c r="E561" s="69"/>
      <c r="F561" s="65"/>
    </row>
    <row r="562" spans="1:6" ht="12.75">
      <c r="A562" s="67"/>
      <c r="B562" s="68"/>
      <c r="C562" s="20"/>
      <c r="D562" s="20"/>
      <c r="E562" s="69"/>
      <c r="F562" s="65"/>
    </row>
    <row r="563" spans="1:6" ht="12.75">
      <c r="A563" s="67"/>
      <c r="B563" s="68"/>
      <c r="C563" s="20"/>
      <c r="D563" s="20"/>
      <c r="E563" s="69"/>
      <c r="F563" s="65"/>
    </row>
    <row r="564" spans="1:6" ht="12.75">
      <c r="A564" s="67"/>
      <c r="B564" s="68"/>
      <c r="C564" s="20"/>
      <c r="D564" s="20"/>
      <c r="E564" s="69"/>
      <c r="F564" s="65"/>
    </row>
    <row r="565" spans="1:6" ht="12.75">
      <c r="A565" s="67"/>
      <c r="B565" s="68"/>
      <c r="C565" s="20"/>
      <c r="D565" s="20"/>
      <c r="E565" s="69"/>
      <c r="F565" s="65"/>
    </row>
    <row r="566" spans="1:6" ht="12.75">
      <c r="A566" s="67"/>
      <c r="B566" s="68"/>
      <c r="C566" s="20"/>
      <c r="D566" s="20"/>
      <c r="E566" s="69"/>
      <c r="F566" s="65"/>
    </row>
    <row r="567" spans="1:6" ht="12.75">
      <c r="A567" s="67"/>
      <c r="B567" s="68"/>
      <c r="C567" s="20"/>
      <c r="D567" s="20"/>
      <c r="E567" s="69"/>
      <c r="F567" s="65"/>
    </row>
    <row r="568" spans="1:6" ht="12.75">
      <c r="A568" s="67"/>
      <c r="B568" s="68"/>
      <c r="C568" s="20"/>
      <c r="D568" s="20"/>
      <c r="E568" s="69"/>
      <c r="F568" s="65"/>
    </row>
    <row r="569" spans="1:6" ht="12.75">
      <c r="A569" s="67"/>
      <c r="B569" s="68"/>
      <c r="C569" s="20"/>
      <c r="D569" s="20"/>
      <c r="E569" s="69"/>
      <c r="F569" s="65"/>
    </row>
    <row r="570" spans="1:6" ht="12.75">
      <c r="A570" s="67"/>
      <c r="B570" s="68"/>
      <c r="C570" s="20"/>
      <c r="D570" s="20"/>
      <c r="E570" s="69"/>
      <c r="F570" s="65"/>
    </row>
    <row r="571" spans="1:6" ht="12.75">
      <c r="A571" s="67"/>
      <c r="B571" s="68"/>
      <c r="C571" s="20"/>
      <c r="D571" s="20"/>
      <c r="E571" s="69"/>
      <c r="F571" s="65"/>
    </row>
    <row r="572" spans="1:6" ht="12.75">
      <c r="A572" s="67"/>
      <c r="B572" s="68"/>
      <c r="C572" s="20"/>
      <c r="D572" s="20"/>
      <c r="E572" s="69"/>
      <c r="F572" s="65"/>
    </row>
    <row r="573" spans="1:6" ht="12.75">
      <c r="A573" s="67"/>
      <c r="B573" s="68"/>
      <c r="C573" s="20"/>
      <c r="D573" s="20"/>
      <c r="E573" s="69"/>
      <c r="F573" s="65"/>
    </row>
    <row r="574" spans="1:6" ht="12.75">
      <c r="A574" s="67"/>
      <c r="B574" s="68"/>
      <c r="C574" s="20"/>
      <c r="D574" s="20"/>
      <c r="E574" s="69"/>
      <c r="F574" s="65"/>
    </row>
    <row r="575" spans="1:6" ht="12.75">
      <c r="A575" s="67"/>
      <c r="B575" s="68"/>
      <c r="C575" s="20"/>
      <c r="D575" s="20"/>
      <c r="E575" s="69"/>
      <c r="F575" s="65"/>
    </row>
    <row r="576" spans="1:6" ht="12.75">
      <c r="A576" s="67"/>
      <c r="B576" s="68"/>
      <c r="C576" s="20"/>
      <c r="D576" s="20"/>
      <c r="E576" s="69"/>
      <c r="F576" s="65"/>
    </row>
    <row r="577" spans="1:6" ht="12.75">
      <c r="A577" s="67"/>
      <c r="B577" s="68"/>
      <c r="C577" s="20"/>
      <c r="D577" s="20"/>
      <c r="E577" s="69"/>
      <c r="F577" s="65"/>
    </row>
    <row r="578" spans="1:6" ht="12.75">
      <c r="A578" s="67"/>
      <c r="B578" s="68"/>
      <c r="C578" s="20"/>
      <c r="D578" s="20"/>
      <c r="E578" s="69"/>
      <c r="F578" s="65"/>
    </row>
    <row r="579" spans="1:6" ht="12.75">
      <c r="A579" s="67"/>
      <c r="B579" s="68"/>
      <c r="C579" s="20"/>
      <c r="D579" s="20"/>
      <c r="E579" s="69"/>
      <c r="F579" s="65"/>
    </row>
    <row r="580" spans="1:6" ht="12.75">
      <c r="A580" s="67"/>
      <c r="B580" s="68"/>
      <c r="C580" s="20"/>
      <c r="D580" s="20"/>
      <c r="E580" s="69"/>
      <c r="F580" s="65"/>
    </row>
    <row r="581" spans="1:6" ht="12.75">
      <c r="A581" s="67"/>
      <c r="B581" s="68"/>
      <c r="C581" s="20"/>
      <c r="D581" s="20"/>
      <c r="E581" s="69"/>
      <c r="F581" s="65"/>
    </row>
    <row r="582" spans="1:6" ht="12.75">
      <c r="A582" s="67"/>
      <c r="B582" s="68"/>
      <c r="C582" s="20"/>
      <c r="D582" s="20"/>
      <c r="E582" s="69"/>
      <c r="F582" s="65"/>
    </row>
    <row r="583" spans="1:6" ht="12.75">
      <c r="A583" s="67"/>
      <c r="B583" s="68"/>
      <c r="C583" s="20"/>
      <c r="D583" s="20"/>
      <c r="E583" s="69"/>
      <c r="F583" s="65"/>
    </row>
    <row r="584" spans="1:6" ht="12.75">
      <c r="A584" s="67"/>
      <c r="B584" s="68"/>
      <c r="C584" s="20"/>
      <c r="D584" s="20"/>
      <c r="E584" s="69"/>
      <c r="F584" s="65"/>
    </row>
    <row r="585" spans="1:6" ht="12.75">
      <c r="A585" s="67"/>
      <c r="B585" s="68"/>
      <c r="C585" s="20"/>
      <c r="D585" s="20"/>
      <c r="E585" s="69"/>
      <c r="F585" s="65"/>
    </row>
    <row r="586" spans="1:6" ht="12.75">
      <c r="A586" s="67"/>
      <c r="B586" s="68"/>
      <c r="C586" s="20"/>
      <c r="D586" s="20"/>
      <c r="E586" s="69"/>
      <c r="F586" s="65"/>
    </row>
    <row r="587" spans="1:6" ht="12.75">
      <c r="A587" s="67"/>
      <c r="B587" s="68"/>
      <c r="C587" s="20"/>
      <c r="D587" s="20"/>
      <c r="E587" s="69"/>
      <c r="F587" s="65"/>
    </row>
    <row r="588" spans="1:6" ht="12.75">
      <c r="A588" s="67"/>
      <c r="B588" s="68"/>
      <c r="C588" s="20"/>
      <c r="D588" s="20"/>
      <c r="E588" s="69"/>
      <c r="F588" s="65"/>
    </row>
    <row r="589" spans="1:6" ht="12.75">
      <c r="A589" s="67"/>
      <c r="B589" s="68"/>
      <c r="C589" s="20"/>
      <c r="D589" s="20"/>
      <c r="E589" s="69"/>
      <c r="F589" s="65"/>
    </row>
    <row r="590" spans="1:6" ht="12.75">
      <c r="A590" s="67"/>
      <c r="B590" s="68"/>
      <c r="C590" s="20"/>
      <c r="D590" s="20"/>
      <c r="E590" s="69"/>
      <c r="F590" s="65"/>
    </row>
    <row r="591" spans="1:6" ht="12.75">
      <c r="A591" s="67"/>
      <c r="B591" s="68"/>
      <c r="C591" s="20"/>
      <c r="D591" s="20"/>
      <c r="E591" s="69"/>
      <c r="F591" s="65"/>
    </row>
    <row r="592" spans="1:6" ht="12.75">
      <c r="A592" s="67"/>
      <c r="B592" s="68"/>
      <c r="C592" s="20"/>
      <c r="D592" s="20"/>
      <c r="E592" s="69"/>
      <c r="F592" s="65"/>
    </row>
    <row r="593" spans="1:6" ht="12.75">
      <c r="A593" s="67"/>
      <c r="B593" s="68"/>
      <c r="C593" s="20"/>
      <c r="D593" s="20"/>
      <c r="E593" s="69"/>
      <c r="F593" s="65"/>
    </row>
    <row r="594" spans="1:6" ht="12.75">
      <c r="A594" s="67"/>
      <c r="B594" s="68"/>
      <c r="C594" s="20"/>
      <c r="D594" s="20"/>
      <c r="E594" s="69"/>
      <c r="F594" s="65"/>
    </row>
    <row r="595" spans="1:6" ht="12.75">
      <c r="A595" s="67"/>
      <c r="B595" s="68"/>
      <c r="C595" s="20"/>
      <c r="D595" s="20"/>
      <c r="E595" s="69"/>
      <c r="F595" s="65"/>
    </row>
    <row r="596" spans="1:6" ht="12.75">
      <c r="A596" s="67"/>
      <c r="B596" s="68"/>
      <c r="C596" s="20"/>
      <c r="D596" s="20"/>
      <c r="E596" s="69"/>
      <c r="F596" s="65"/>
    </row>
    <row r="597" spans="1:6" ht="12.75">
      <c r="A597" s="67"/>
      <c r="B597" s="68"/>
      <c r="C597" s="20"/>
      <c r="D597" s="20"/>
      <c r="E597" s="69"/>
      <c r="F597" s="65"/>
    </row>
    <row r="598" spans="1:6" ht="12.75">
      <c r="A598" s="67"/>
      <c r="B598" s="68"/>
      <c r="C598" s="20"/>
      <c r="D598" s="20"/>
      <c r="E598" s="69"/>
      <c r="F598" s="65"/>
    </row>
    <row r="599" spans="1:6" ht="12.75">
      <c r="A599" s="67"/>
      <c r="B599" s="68"/>
      <c r="C599" s="20"/>
      <c r="D599" s="20"/>
      <c r="E599" s="69"/>
      <c r="F599" s="65"/>
    </row>
    <row r="600" spans="1:6" ht="12.75">
      <c r="A600" s="67"/>
      <c r="B600" s="68"/>
      <c r="C600" s="20"/>
      <c r="D600" s="20"/>
      <c r="E600" s="69"/>
      <c r="F600" s="65"/>
    </row>
    <row r="601" spans="1:6" ht="12.75">
      <c r="A601" s="67"/>
      <c r="B601" s="68"/>
      <c r="C601" s="20"/>
      <c r="D601" s="20"/>
      <c r="E601" s="69"/>
      <c r="F601" s="65"/>
    </row>
    <row r="602" spans="1:6" ht="12.75">
      <c r="A602" s="67"/>
      <c r="B602" s="68"/>
      <c r="C602" s="20"/>
      <c r="D602" s="20"/>
      <c r="E602" s="69"/>
      <c r="F602" s="65"/>
    </row>
    <row r="603" spans="1:6" ht="12.75">
      <c r="A603" s="67"/>
      <c r="B603" s="68"/>
      <c r="C603" s="20"/>
      <c r="D603" s="20"/>
      <c r="E603" s="69"/>
      <c r="F603" s="65"/>
    </row>
    <row r="604" spans="1:6" ht="12.75">
      <c r="A604" s="67"/>
      <c r="B604" s="68"/>
      <c r="C604" s="20"/>
      <c r="D604" s="20"/>
      <c r="E604" s="69"/>
      <c r="F604" s="65"/>
    </row>
    <row r="605" spans="1:6" ht="12.75">
      <c r="A605" s="67"/>
      <c r="B605" s="68"/>
      <c r="C605" s="20"/>
      <c r="D605" s="20"/>
      <c r="E605" s="69"/>
      <c r="F605" s="65"/>
    </row>
    <row r="606" spans="1:6" ht="12.75">
      <c r="A606" s="67"/>
      <c r="B606" s="68"/>
      <c r="C606" s="20"/>
      <c r="D606" s="20"/>
      <c r="E606" s="69"/>
      <c r="F606" s="65"/>
    </row>
    <row r="607" spans="1:6" ht="12.75">
      <c r="A607" s="67"/>
      <c r="B607" s="68"/>
      <c r="C607" s="20"/>
      <c r="D607" s="20"/>
      <c r="E607" s="69"/>
      <c r="F607" s="65"/>
    </row>
    <row r="608" spans="1:6" ht="12.75">
      <c r="A608" s="67"/>
      <c r="B608" s="68"/>
      <c r="C608" s="20"/>
      <c r="D608" s="20"/>
      <c r="E608" s="69"/>
      <c r="F608" s="65"/>
    </row>
    <row r="609" spans="1:6" ht="12.75">
      <c r="A609" s="67"/>
      <c r="B609" s="68"/>
      <c r="C609" s="20"/>
      <c r="D609" s="20"/>
      <c r="E609" s="69"/>
      <c r="F609" s="65"/>
    </row>
    <row r="610" spans="1:6" ht="12.75">
      <c r="A610" s="67"/>
      <c r="B610" s="68"/>
      <c r="C610" s="20"/>
      <c r="D610" s="20"/>
      <c r="E610" s="69"/>
      <c r="F610" s="65"/>
    </row>
    <row r="611" spans="1:6" ht="12.75">
      <c r="A611" s="67"/>
      <c r="B611" s="68"/>
      <c r="C611" s="20"/>
      <c r="D611" s="20"/>
      <c r="E611" s="69"/>
      <c r="F611" s="65"/>
    </row>
    <row r="612" spans="1:6" ht="12.75">
      <c r="A612" s="67"/>
      <c r="B612" s="68"/>
      <c r="C612" s="20"/>
      <c r="D612" s="20"/>
      <c r="E612" s="69"/>
      <c r="F612" s="65"/>
    </row>
    <row r="613" spans="1:6" ht="12.75">
      <c r="A613" s="67"/>
      <c r="B613" s="68"/>
      <c r="C613" s="20"/>
      <c r="D613" s="20"/>
      <c r="E613" s="69"/>
      <c r="F613" s="65"/>
    </row>
    <row r="614" spans="1:6" ht="12.75">
      <c r="A614" s="67"/>
      <c r="B614" s="68"/>
      <c r="C614" s="20"/>
      <c r="D614" s="20"/>
      <c r="E614" s="69"/>
      <c r="F614" s="65"/>
    </row>
    <row r="615" spans="1:6" ht="12.75">
      <c r="A615" s="67"/>
      <c r="B615" s="68"/>
      <c r="C615" s="20"/>
      <c r="D615" s="20"/>
      <c r="E615" s="69"/>
      <c r="F615" s="65"/>
    </row>
    <row r="616" spans="1:6" ht="12.75">
      <c r="A616" s="67"/>
      <c r="B616" s="68"/>
      <c r="C616" s="20"/>
      <c r="D616" s="20"/>
      <c r="E616" s="69"/>
      <c r="F616" s="65"/>
    </row>
    <row r="617" spans="1:6" ht="12.75">
      <c r="A617" s="67"/>
      <c r="B617" s="68"/>
      <c r="C617" s="20"/>
      <c r="D617" s="20"/>
      <c r="E617" s="69"/>
      <c r="F617" s="65"/>
    </row>
    <row r="618" spans="1:6" ht="12.75">
      <c r="A618" s="67"/>
      <c r="B618" s="68"/>
      <c r="C618" s="20"/>
      <c r="D618" s="20"/>
      <c r="E618" s="69"/>
      <c r="F618" s="65"/>
    </row>
    <row r="619" spans="1:6" ht="12.75">
      <c r="A619" s="67"/>
      <c r="B619" s="68"/>
      <c r="C619" s="20"/>
      <c r="D619" s="20"/>
      <c r="E619" s="69"/>
      <c r="F619" s="65"/>
    </row>
    <row r="620" spans="1:6" ht="12.75">
      <c r="A620" s="67"/>
      <c r="B620" s="68"/>
      <c r="C620" s="20"/>
      <c r="D620" s="20"/>
      <c r="E620" s="69"/>
      <c r="F620" s="65"/>
    </row>
    <row r="621" spans="1:6" ht="12.75">
      <c r="A621" s="67"/>
      <c r="B621" s="68"/>
      <c r="C621" s="20"/>
      <c r="D621" s="20"/>
      <c r="E621" s="69"/>
      <c r="F621" s="65"/>
    </row>
    <row r="622" spans="1:6" ht="12.75">
      <c r="A622" s="67"/>
      <c r="B622" s="68"/>
      <c r="C622" s="20"/>
      <c r="D622" s="20"/>
      <c r="E622" s="69"/>
      <c r="F622" s="65"/>
    </row>
    <row r="623" spans="1:6" ht="12.75">
      <c r="A623" s="67"/>
      <c r="B623" s="68"/>
      <c r="C623" s="20"/>
      <c r="D623" s="20"/>
      <c r="E623" s="69"/>
      <c r="F623" s="65"/>
    </row>
    <row r="624" spans="1:6" ht="12.75">
      <c r="A624" s="67"/>
      <c r="B624" s="68"/>
      <c r="C624" s="20"/>
      <c r="D624" s="20"/>
      <c r="E624" s="69"/>
      <c r="F624" s="65"/>
    </row>
    <row r="625" spans="1:6" ht="12.75">
      <c r="A625" s="67"/>
      <c r="B625" s="68"/>
      <c r="C625" s="20"/>
      <c r="D625" s="20"/>
      <c r="E625" s="69"/>
      <c r="F625" s="65"/>
    </row>
    <row r="626" spans="1:6" ht="12.75">
      <c r="A626" s="67"/>
      <c r="B626" s="68"/>
      <c r="C626" s="20"/>
      <c r="D626" s="20"/>
      <c r="E626" s="69"/>
      <c r="F626" s="65"/>
    </row>
    <row r="627" spans="1:6" ht="12.75">
      <c r="A627" s="67"/>
      <c r="B627" s="68"/>
      <c r="C627" s="20"/>
      <c r="D627" s="20"/>
      <c r="E627" s="69"/>
      <c r="F627" s="65"/>
    </row>
    <row r="628" spans="1:6" ht="12.75">
      <c r="A628" s="67"/>
      <c r="B628" s="68"/>
      <c r="C628" s="20"/>
      <c r="D628" s="20"/>
      <c r="E628" s="69"/>
      <c r="F628" s="65"/>
    </row>
    <row r="629" spans="1:6" ht="12.75">
      <c r="A629" s="67"/>
      <c r="B629" s="68"/>
      <c r="C629" s="20"/>
      <c r="D629" s="20"/>
      <c r="E629" s="69"/>
      <c r="F629" s="65"/>
    </row>
    <row r="630" spans="1:6" ht="12.75">
      <c r="A630" s="67"/>
      <c r="B630" s="68"/>
      <c r="C630" s="20"/>
      <c r="D630" s="20"/>
      <c r="E630" s="69"/>
      <c r="F630" s="65"/>
    </row>
    <row r="631" spans="1:6" ht="12.75">
      <c r="A631" s="67"/>
      <c r="B631" s="68"/>
      <c r="C631" s="20"/>
      <c r="D631" s="20"/>
      <c r="E631" s="69"/>
      <c r="F631" s="65"/>
    </row>
    <row r="632" spans="1:6" ht="12.75">
      <c r="A632" s="67"/>
      <c r="B632" s="68"/>
      <c r="C632" s="20"/>
      <c r="D632" s="20"/>
      <c r="E632" s="69"/>
      <c r="F632" s="65"/>
    </row>
    <row r="633" spans="1:6" ht="12.75">
      <c r="A633" s="67"/>
      <c r="B633" s="68"/>
      <c r="C633" s="20"/>
      <c r="D633" s="20"/>
      <c r="E633" s="69"/>
      <c r="F633" s="65"/>
    </row>
    <row r="634" spans="1:6" ht="12.75">
      <c r="A634" s="67"/>
      <c r="B634" s="68"/>
      <c r="C634" s="20"/>
      <c r="D634" s="20"/>
      <c r="E634" s="69"/>
      <c r="F634" s="65"/>
    </row>
    <row r="635" spans="1:6" ht="12.75">
      <c r="A635" s="67"/>
      <c r="B635" s="68"/>
      <c r="C635" s="20"/>
      <c r="D635" s="20"/>
      <c r="E635" s="69"/>
      <c r="F635" s="65"/>
    </row>
    <row r="636" spans="1:6" ht="12.75">
      <c r="A636" s="67"/>
      <c r="B636" s="68"/>
      <c r="C636" s="20"/>
      <c r="D636" s="20"/>
      <c r="E636" s="69"/>
      <c r="F636" s="65"/>
    </row>
    <row r="637" spans="1:6" ht="12.75">
      <c r="A637" s="67"/>
      <c r="B637" s="68"/>
      <c r="C637" s="20"/>
      <c r="D637" s="20"/>
      <c r="E637" s="69"/>
      <c r="F637" s="65"/>
    </row>
    <row r="638" spans="1:6" ht="12.75">
      <c r="A638" s="67"/>
      <c r="B638" s="68"/>
      <c r="C638" s="20"/>
      <c r="D638" s="20"/>
      <c r="E638" s="69"/>
      <c r="F638" s="65"/>
    </row>
    <row r="639" spans="1:6" ht="12.75">
      <c r="A639" s="67"/>
      <c r="B639" s="68"/>
      <c r="C639" s="20"/>
      <c r="D639" s="20"/>
      <c r="E639" s="69"/>
      <c r="F639" s="65"/>
    </row>
    <row r="640" spans="1:6" ht="12.75">
      <c r="A640" s="67"/>
      <c r="B640" s="68"/>
      <c r="C640" s="20"/>
      <c r="D640" s="20"/>
      <c r="E640" s="69"/>
      <c r="F640" s="65"/>
    </row>
    <row r="641" spans="1:6" ht="12.75">
      <c r="A641" s="67"/>
      <c r="B641" s="68"/>
      <c r="C641" s="20"/>
      <c r="D641" s="20"/>
      <c r="E641" s="69"/>
      <c r="F641" s="65"/>
    </row>
    <row r="642" spans="1:6" ht="12.75">
      <c r="A642" s="67"/>
      <c r="B642" s="68"/>
      <c r="C642" s="20"/>
      <c r="D642" s="20"/>
      <c r="E642" s="69"/>
      <c r="F642" s="65"/>
    </row>
    <row r="643" spans="1:6" ht="12.75">
      <c r="A643" s="67"/>
      <c r="B643" s="68"/>
      <c r="C643" s="20"/>
      <c r="D643" s="20"/>
      <c r="E643" s="69"/>
      <c r="F643" s="65"/>
    </row>
    <row r="644" spans="1:6" ht="12.75">
      <c r="A644" s="67"/>
      <c r="B644" s="68"/>
      <c r="C644" s="20"/>
      <c r="D644" s="20"/>
      <c r="E644" s="69"/>
      <c r="F644" s="65"/>
    </row>
    <row r="645" spans="1:6" ht="12.75">
      <c r="A645" s="67"/>
      <c r="B645" s="68"/>
      <c r="C645" s="20"/>
      <c r="D645" s="20"/>
      <c r="E645" s="69"/>
      <c r="F645" s="65"/>
    </row>
    <row r="646" spans="1:6" ht="12.75">
      <c r="A646" s="67"/>
      <c r="B646" s="68"/>
      <c r="C646" s="20"/>
      <c r="D646" s="20"/>
      <c r="E646" s="69"/>
      <c r="F646" s="65"/>
    </row>
    <row r="647" spans="1:6" ht="12.75">
      <c r="A647" s="67"/>
      <c r="B647" s="68"/>
      <c r="C647" s="20"/>
      <c r="D647" s="20"/>
      <c r="E647" s="69"/>
      <c r="F647" s="65"/>
    </row>
    <row r="648" spans="1:6" ht="12.75">
      <c r="A648" s="67"/>
      <c r="B648" s="68"/>
      <c r="C648" s="20"/>
      <c r="D648" s="20"/>
      <c r="E648" s="69"/>
      <c r="F648" s="65"/>
    </row>
    <row r="649" spans="1:6" ht="12.75">
      <c r="A649" s="67"/>
      <c r="B649" s="68"/>
      <c r="C649" s="20"/>
      <c r="D649" s="20"/>
      <c r="E649" s="69"/>
      <c r="F649" s="65"/>
    </row>
    <row r="650" spans="1:6" ht="12.75">
      <c r="A650" s="67"/>
      <c r="B650" s="68"/>
      <c r="C650" s="20"/>
      <c r="D650" s="20"/>
      <c r="E650" s="69"/>
      <c r="F650" s="65"/>
    </row>
    <row r="651" spans="1:6" ht="12.75">
      <c r="A651" s="67"/>
      <c r="B651" s="68"/>
      <c r="C651" s="20"/>
      <c r="D651" s="20"/>
      <c r="E651" s="69"/>
      <c r="F651" s="65"/>
    </row>
    <row r="652" spans="1:6" ht="12.75">
      <c r="A652" s="67"/>
      <c r="B652" s="68"/>
      <c r="C652" s="20"/>
      <c r="D652" s="20"/>
      <c r="E652" s="69"/>
      <c r="F652" s="65"/>
    </row>
    <row r="653" spans="1:6" ht="12.75">
      <c r="A653" s="67"/>
      <c r="B653" s="68"/>
      <c r="C653" s="20"/>
      <c r="D653" s="20"/>
      <c r="E653" s="69"/>
      <c r="F653" s="65"/>
    </row>
    <row r="654" spans="1:6" ht="12.75">
      <c r="A654" s="67"/>
      <c r="B654" s="68"/>
      <c r="C654" s="20"/>
      <c r="D654" s="20"/>
      <c r="E654" s="69"/>
      <c r="F654" s="65"/>
    </row>
    <row r="655" spans="1:6" ht="12.75">
      <c r="A655" s="67"/>
      <c r="B655" s="68"/>
      <c r="C655" s="20"/>
      <c r="D655" s="20"/>
      <c r="E655" s="69"/>
      <c r="F655" s="65"/>
    </row>
    <row r="656" spans="1:6" ht="12.75">
      <c r="A656" s="67"/>
      <c r="B656" s="68"/>
      <c r="C656" s="20"/>
      <c r="D656" s="20"/>
      <c r="E656" s="69"/>
      <c r="F656" s="65"/>
    </row>
    <row r="657" spans="1:6" ht="12.75">
      <c r="A657" s="67"/>
      <c r="B657" s="68"/>
      <c r="C657" s="20"/>
      <c r="D657" s="20"/>
      <c r="E657" s="69"/>
      <c r="F657" s="65"/>
    </row>
    <row r="658" spans="1:6" ht="12.75">
      <c r="A658" s="67"/>
      <c r="B658" s="68"/>
      <c r="C658" s="20"/>
      <c r="D658" s="20"/>
      <c r="E658" s="69"/>
      <c r="F658" s="65"/>
    </row>
    <row r="659" spans="1:6" ht="12.75">
      <c r="A659" s="67"/>
      <c r="B659" s="68"/>
      <c r="C659" s="20"/>
      <c r="D659" s="20"/>
      <c r="E659" s="69"/>
      <c r="F659" s="65"/>
    </row>
    <row r="660" spans="1:6" ht="12.75">
      <c r="A660" s="67"/>
      <c r="B660" s="68"/>
      <c r="C660" s="20"/>
      <c r="D660" s="20"/>
      <c r="E660" s="69"/>
      <c r="F660" s="65"/>
    </row>
    <row r="661" spans="1:6" ht="12.75">
      <c r="A661" s="67"/>
      <c r="B661" s="68"/>
      <c r="C661" s="20"/>
      <c r="D661" s="20"/>
      <c r="E661" s="69"/>
      <c r="F661" s="65"/>
    </row>
    <row r="662" spans="1:6" ht="12.75">
      <c r="A662" s="67"/>
      <c r="B662" s="68"/>
      <c r="C662" s="20"/>
      <c r="D662" s="20"/>
      <c r="E662" s="69"/>
      <c r="F662" s="65"/>
    </row>
    <row r="663" spans="1:6" ht="12.75">
      <c r="A663" s="67"/>
      <c r="B663" s="68"/>
      <c r="C663" s="20"/>
      <c r="D663" s="20"/>
      <c r="E663" s="69"/>
      <c r="F663" s="65"/>
    </row>
    <row r="664" spans="1:6" ht="12.75">
      <c r="A664" s="67"/>
      <c r="B664" s="68"/>
      <c r="C664" s="20"/>
      <c r="D664" s="20"/>
      <c r="E664" s="69"/>
      <c r="F664" s="65"/>
    </row>
    <row r="665" spans="1:6" ht="12.75">
      <c r="A665" s="67"/>
      <c r="B665" s="68"/>
      <c r="C665" s="20"/>
      <c r="D665" s="20"/>
      <c r="E665" s="69"/>
      <c r="F665" s="65"/>
    </row>
    <row r="666" spans="1:6" ht="12.75">
      <c r="A666" s="67"/>
      <c r="B666" s="68"/>
      <c r="C666" s="20"/>
      <c r="D666" s="20"/>
      <c r="E666" s="69"/>
      <c r="F666" s="65"/>
    </row>
    <row r="667" spans="1:6" ht="12.75">
      <c r="A667" s="67"/>
      <c r="B667" s="68"/>
      <c r="C667" s="20"/>
      <c r="D667" s="20"/>
      <c r="E667" s="69"/>
      <c r="F667" s="65"/>
    </row>
    <row r="668" spans="1:6" ht="12.75">
      <c r="A668" s="67"/>
      <c r="B668" s="68"/>
      <c r="C668" s="20"/>
      <c r="D668" s="20"/>
      <c r="E668" s="69"/>
      <c r="F668" s="65"/>
    </row>
    <row r="669" spans="1:6" ht="12.75">
      <c r="A669" s="67"/>
      <c r="B669" s="68"/>
      <c r="C669" s="20"/>
      <c r="D669" s="20"/>
      <c r="E669" s="69"/>
      <c r="F669" s="65"/>
    </row>
    <row r="670" spans="1:6" ht="12.75">
      <c r="A670" s="67"/>
      <c r="B670" s="68"/>
      <c r="C670" s="20"/>
      <c r="D670" s="20"/>
      <c r="E670" s="69"/>
      <c r="F670" s="65"/>
    </row>
    <row r="671" spans="1:6" ht="12.75">
      <c r="A671" s="67"/>
      <c r="B671" s="68"/>
      <c r="C671" s="20"/>
      <c r="D671" s="20"/>
      <c r="E671" s="69"/>
      <c r="F671" s="65"/>
    </row>
    <row r="672" spans="1:6" ht="12.75">
      <c r="A672" s="67"/>
      <c r="B672" s="68"/>
      <c r="C672" s="20"/>
      <c r="D672" s="20"/>
      <c r="E672" s="69"/>
      <c r="F672" s="65"/>
    </row>
    <row r="673" spans="1:6" ht="12.75">
      <c r="A673" s="67"/>
      <c r="B673" s="68"/>
      <c r="C673" s="20"/>
      <c r="D673" s="20"/>
      <c r="E673" s="69"/>
      <c r="F673" s="65"/>
    </row>
    <row r="674" spans="1:6" ht="12.75">
      <c r="A674" s="67"/>
      <c r="B674" s="68"/>
      <c r="C674" s="20"/>
      <c r="D674" s="20"/>
      <c r="E674" s="69"/>
      <c r="F674" s="65"/>
    </row>
    <row r="675" spans="1:6" ht="12.75">
      <c r="A675" s="67"/>
      <c r="B675" s="68"/>
      <c r="C675" s="20"/>
      <c r="D675" s="20"/>
      <c r="E675" s="69"/>
      <c r="F675" s="65"/>
    </row>
    <row r="676" spans="1:6" ht="12.75">
      <c r="A676" s="67"/>
      <c r="B676" s="68"/>
      <c r="C676" s="20"/>
      <c r="D676" s="20"/>
      <c r="E676" s="69"/>
      <c r="F676" s="65"/>
    </row>
    <row r="677" spans="1:6" ht="12.75">
      <c r="A677" s="67"/>
      <c r="B677" s="68"/>
      <c r="C677" s="20"/>
      <c r="D677" s="20"/>
      <c r="E677" s="69"/>
      <c r="F677" s="65"/>
    </row>
    <row r="678" spans="1:6" ht="12.75">
      <c r="A678" s="67"/>
      <c r="B678" s="68"/>
      <c r="C678" s="20"/>
      <c r="D678" s="20"/>
      <c r="E678" s="69"/>
      <c r="F678" s="65"/>
    </row>
    <row r="679" spans="1:6" ht="12.75">
      <c r="A679" s="67"/>
      <c r="B679" s="68"/>
      <c r="C679" s="20"/>
      <c r="D679" s="20"/>
      <c r="E679" s="69"/>
      <c r="F679" s="65"/>
    </row>
    <row r="680" spans="1:6" ht="12.75">
      <c r="A680" s="67"/>
      <c r="B680" s="68"/>
      <c r="C680" s="20"/>
      <c r="D680" s="20"/>
      <c r="E680" s="69"/>
      <c r="F680" s="65"/>
    </row>
    <row r="681" spans="1:6" ht="12.75">
      <c r="A681" s="67"/>
      <c r="B681" s="68"/>
      <c r="C681" s="20"/>
      <c r="D681" s="20"/>
      <c r="E681" s="69"/>
      <c r="F681" s="65"/>
    </row>
    <row r="682" spans="1:6" ht="12.75">
      <c r="A682" s="67"/>
      <c r="B682" s="68"/>
      <c r="C682" s="20"/>
      <c r="D682" s="20"/>
      <c r="E682" s="69"/>
      <c r="F682" s="65"/>
    </row>
    <row r="683" spans="1:6" ht="12.75">
      <c r="A683" s="67"/>
      <c r="B683" s="68"/>
      <c r="C683" s="20"/>
      <c r="D683" s="20"/>
      <c r="E683" s="69"/>
      <c r="F683" s="65"/>
    </row>
    <row r="684" spans="1:6" ht="12.75">
      <c r="A684" s="67"/>
      <c r="B684" s="68"/>
      <c r="C684" s="20"/>
      <c r="D684" s="20"/>
      <c r="E684" s="69"/>
      <c r="F684" s="65"/>
    </row>
    <row r="685" spans="1:6" ht="12.75">
      <c r="A685" s="67"/>
      <c r="B685" s="68"/>
      <c r="C685" s="20"/>
      <c r="D685" s="20"/>
      <c r="E685" s="69"/>
      <c r="F685" s="65"/>
    </row>
    <row r="686" spans="1:6" ht="12.75">
      <c r="A686" s="67"/>
      <c r="B686" s="68"/>
      <c r="C686" s="20"/>
      <c r="D686" s="20"/>
      <c r="E686" s="69"/>
      <c r="F686" s="65"/>
    </row>
    <row r="687" spans="1:6" ht="12.75">
      <c r="A687" s="67"/>
      <c r="B687" s="68"/>
      <c r="C687" s="20"/>
      <c r="D687" s="20"/>
      <c r="E687" s="69"/>
      <c r="F687" s="65"/>
    </row>
    <row r="688" spans="1:6" ht="12.75">
      <c r="A688" s="67"/>
      <c r="B688" s="68"/>
      <c r="C688" s="20"/>
      <c r="D688" s="20"/>
      <c r="E688" s="69"/>
      <c r="F688" s="65"/>
    </row>
    <row r="689" spans="1:6" ht="12.75">
      <c r="A689" s="67"/>
      <c r="B689" s="68"/>
      <c r="C689" s="20"/>
      <c r="D689" s="20"/>
      <c r="E689" s="69"/>
      <c r="F689" s="65"/>
    </row>
    <row r="690" spans="1:6" ht="12.75">
      <c r="A690" s="67"/>
      <c r="B690" s="68"/>
      <c r="C690" s="20"/>
      <c r="D690" s="20"/>
      <c r="E690" s="69"/>
      <c r="F690" s="65"/>
    </row>
    <row r="691" spans="1:6" ht="12.75">
      <c r="A691" s="67"/>
      <c r="B691" s="68"/>
      <c r="C691" s="20"/>
      <c r="D691" s="20"/>
      <c r="E691" s="69"/>
      <c r="F691" s="65"/>
    </row>
    <row r="692" spans="1:6" ht="12.75">
      <c r="A692" s="67"/>
      <c r="B692" s="68"/>
      <c r="C692" s="20"/>
      <c r="D692" s="20"/>
      <c r="E692" s="69"/>
      <c r="F692" s="65"/>
    </row>
    <row r="693" spans="1:6" ht="12.75">
      <c r="A693" s="67"/>
      <c r="B693" s="68"/>
      <c r="C693" s="20"/>
      <c r="D693" s="20"/>
      <c r="E693" s="69"/>
      <c r="F693" s="65"/>
    </row>
    <row r="694" spans="1:6" ht="12.75">
      <c r="A694" s="67"/>
      <c r="B694" s="68"/>
      <c r="C694" s="20"/>
      <c r="D694" s="20"/>
      <c r="E694" s="69"/>
      <c r="F694" s="65"/>
    </row>
    <row r="695" spans="1:6" ht="12.75">
      <c r="A695" s="67"/>
      <c r="B695" s="68"/>
      <c r="C695" s="20"/>
      <c r="D695" s="20"/>
      <c r="E695" s="69"/>
      <c r="F695" s="65"/>
    </row>
    <row r="696" spans="1:6" ht="12.75">
      <c r="A696" s="67"/>
      <c r="B696" s="68"/>
      <c r="C696" s="20"/>
      <c r="D696" s="20"/>
      <c r="E696" s="69"/>
      <c r="F696" s="65"/>
    </row>
    <row r="697" spans="1:6" ht="12.75">
      <c r="A697" s="67"/>
      <c r="B697" s="68"/>
      <c r="C697" s="20"/>
      <c r="D697" s="20"/>
      <c r="E697" s="69"/>
      <c r="F697" s="65"/>
    </row>
    <row r="698" spans="1:6" ht="12.75">
      <c r="A698" s="67"/>
      <c r="B698" s="68"/>
      <c r="C698" s="20"/>
      <c r="D698" s="20"/>
      <c r="E698" s="69"/>
      <c r="F698" s="65"/>
    </row>
    <row r="699" spans="1:6" ht="12.75">
      <c r="A699" s="67"/>
      <c r="B699" s="68"/>
      <c r="C699" s="20"/>
      <c r="D699" s="20"/>
      <c r="E699" s="69"/>
      <c r="F699" s="65"/>
    </row>
    <row r="700" spans="1:6" ht="12.75">
      <c r="A700" s="67"/>
      <c r="B700" s="68"/>
      <c r="C700" s="20"/>
      <c r="D700" s="20"/>
      <c r="E700" s="69"/>
      <c r="F700" s="65"/>
    </row>
    <row r="701" spans="1:6" ht="12.75">
      <c r="A701" s="67"/>
      <c r="B701" s="68"/>
      <c r="C701" s="20"/>
      <c r="D701" s="20"/>
      <c r="E701" s="69"/>
      <c r="F701" s="65"/>
    </row>
    <row r="702" spans="1:6" ht="12.75">
      <c r="A702" s="67"/>
      <c r="B702" s="68"/>
      <c r="C702" s="20"/>
      <c r="D702" s="20"/>
      <c r="E702" s="69"/>
      <c r="F702" s="65"/>
    </row>
    <row r="703" spans="1:6" ht="12.75">
      <c r="A703" s="67"/>
      <c r="B703" s="68"/>
      <c r="C703" s="20"/>
      <c r="D703" s="20"/>
      <c r="E703" s="69"/>
      <c r="F703" s="65"/>
    </row>
    <row r="704" spans="1:6" ht="12.75">
      <c r="A704" s="67"/>
      <c r="B704" s="68"/>
      <c r="C704" s="20"/>
      <c r="D704" s="20"/>
      <c r="E704" s="69"/>
      <c r="F704" s="65"/>
    </row>
    <row r="705" spans="1:6" ht="12.75">
      <c r="A705" s="67"/>
      <c r="B705" s="68"/>
      <c r="C705" s="20"/>
      <c r="D705" s="20"/>
      <c r="E705" s="69"/>
      <c r="F705" s="65"/>
    </row>
    <row r="706" spans="1:6" ht="12.75">
      <c r="A706" s="67"/>
      <c r="B706" s="68"/>
      <c r="C706" s="20"/>
      <c r="D706" s="20"/>
      <c r="E706" s="69"/>
      <c r="F706" s="65"/>
    </row>
    <row r="707" spans="1:6" ht="12.75">
      <c r="A707" s="67"/>
      <c r="B707" s="68"/>
      <c r="C707" s="20"/>
      <c r="D707" s="20"/>
      <c r="E707" s="69"/>
      <c r="F707" s="65"/>
    </row>
    <row r="708" spans="1:6" ht="12.75">
      <c r="A708" s="67"/>
      <c r="B708" s="68"/>
      <c r="C708" s="20"/>
      <c r="D708" s="20"/>
      <c r="E708" s="69"/>
      <c r="F708" s="65"/>
    </row>
    <row r="709" spans="1:6" ht="12.75">
      <c r="A709" s="67"/>
      <c r="B709" s="68"/>
      <c r="C709" s="20"/>
      <c r="D709" s="20"/>
      <c r="E709" s="69"/>
      <c r="F709" s="65"/>
    </row>
    <row r="710" spans="1:6" ht="12.75">
      <c r="A710" s="67"/>
      <c r="B710" s="68"/>
      <c r="C710" s="20"/>
      <c r="D710" s="20"/>
      <c r="E710" s="69"/>
      <c r="F710" s="65"/>
    </row>
    <row r="711" spans="1:6" ht="12.75">
      <c r="A711" s="67"/>
      <c r="B711" s="68"/>
      <c r="C711" s="20"/>
      <c r="D711" s="20"/>
      <c r="E711" s="69"/>
      <c r="F711" s="65"/>
    </row>
    <row r="712" spans="1:6" ht="12.75">
      <c r="A712" s="67"/>
      <c r="B712" s="68"/>
      <c r="C712" s="20"/>
      <c r="D712" s="20"/>
      <c r="E712" s="69"/>
      <c r="F712" s="65"/>
    </row>
    <row r="713" spans="1:6" ht="12.75">
      <c r="A713" s="67"/>
      <c r="B713" s="68"/>
      <c r="C713" s="20"/>
      <c r="D713" s="20"/>
      <c r="E713" s="69"/>
      <c r="F713" s="65"/>
    </row>
    <row r="714" spans="1:6" ht="12.75">
      <c r="A714" s="67"/>
      <c r="B714" s="68"/>
      <c r="C714" s="20"/>
      <c r="D714" s="20"/>
      <c r="E714" s="69"/>
      <c r="F714" s="65"/>
    </row>
    <row r="715" spans="1:6" ht="12.75">
      <c r="A715" s="67"/>
      <c r="B715" s="68"/>
      <c r="C715" s="20"/>
      <c r="D715" s="20"/>
      <c r="E715" s="69"/>
      <c r="F715" s="65"/>
    </row>
    <row r="716" spans="1:6" ht="12.75">
      <c r="A716" s="67"/>
      <c r="B716" s="68"/>
      <c r="C716" s="20"/>
      <c r="D716" s="20"/>
      <c r="E716" s="69"/>
      <c r="F716" s="65"/>
    </row>
    <row r="717" spans="1:6" ht="12.75">
      <c r="A717" s="67"/>
      <c r="B717" s="68"/>
      <c r="C717" s="20"/>
      <c r="D717" s="20"/>
      <c r="E717" s="69"/>
      <c r="F717" s="65"/>
    </row>
    <row r="718" spans="1:6" ht="12.75">
      <c r="A718" s="67"/>
      <c r="B718" s="68"/>
      <c r="C718" s="20"/>
      <c r="D718" s="20"/>
      <c r="E718" s="69"/>
      <c r="F718" s="65"/>
    </row>
    <row r="719" spans="1:6" ht="12.75">
      <c r="A719" s="67"/>
      <c r="B719" s="68"/>
      <c r="C719" s="20"/>
      <c r="D719" s="20"/>
      <c r="E719" s="69"/>
      <c r="F719" s="65"/>
    </row>
    <row r="720" spans="1:6" ht="12.75">
      <c r="A720" s="67"/>
      <c r="B720" s="68"/>
      <c r="C720" s="20"/>
      <c r="D720" s="20"/>
      <c r="E720" s="69"/>
      <c r="F720" s="65"/>
    </row>
    <row r="721" spans="1:6" ht="12.75">
      <c r="A721" s="67"/>
      <c r="B721" s="68"/>
      <c r="C721" s="20"/>
      <c r="D721" s="20"/>
      <c r="E721" s="69"/>
      <c r="F721" s="65"/>
    </row>
    <row r="722" spans="1:6" ht="12.75">
      <c r="A722" s="67"/>
      <c r="B722" s="68"/>
      <c r="C722" s="20"/>
      <c r="D722" s="20"/>
      <c r="E722" s="69"/>
      <c r="F722" s="65"/>
    </row>
    <row r="723" spans="1:6" ht="12.75">
      <c r="A723" s="67"/>
      <c r="B723" s="68"/>
      <c r="C723" s="20"/>
      <c r="D723" s="20"/>
      <c r="E723" s="69"/>
      <c r="F723" s="65"/>
    </row>
    <row r="724" spans="1:6" ht="12.75">
      <c r="A724" s="67"/>
      <c r="B724" s="68"/>
      <c r="C724" s="20"/>
      <c r="D724" s="20"/>
      <c r="E724" s="69"/>
      <c r="F724" s="65"/>
    </row>
    <row r="725" spans="1:6" ht="12.75">
      <c r="A725" s="67"/>
      <c r="B725" s="68"/>
      <c r="C725" s="20"/>
      <c r="D725" s="20"/>
      <c r="E725" s="69"/>
      <c r="F725" s="65"/>
    </row>
    <row r="726" spans="1:6" ht="12.75">
      <c r="A726" s="67"/>
      <c r="B726" s="68"/>
      <c r="C726" s="20"/>
      <c r="D726" s="20"/>
      <c r="E726" s="69"/>
      <c r="F726" s="65"/>
    </row>
    <row r="727" spans="1:6" ht="12.75">
      <c r="A727" s="67"/>
      <c r="B727" s="68"/>
      <c r="C727" s="20"/>
      <c r="D727" s="20"/>
      <c r="E727" s="69"/>
      <c r="F727" s="65"/>
    </row>
    <row r="728" spans="1:6" ht="12.75">
      <c r="A728" s="67"/>
      <c r="B728" s="68"/>
      <c r="C728" s="20"/>
      <c r="D728" s="20"/>
      <c r="E728" s="69"/>
      <c r="F728" s="65"/>
    </row>
    <row r="729" spans="1:6" ht="12.75">
      <c r="A729" s="67"/>
      <c r="B729" s="68"/>
      <c r="C729" s="20"/>
      <c r="D729" s="20"/>
      <c r="E729" s="69"/>
      <c r="F729" s="65"/>
    </row>
    <row r="730" spans="1:6" ht="12.75">
      <c r="A730" s="67"/>
      <c r="B730" s="68"/>
      <c r="C730" s="20"/>
      <c r="D730" s="20"/>
      <c r="E730" s="69"/>
      <c r="F730" s="65"/>
    </row>
    <row r="731" spans="1:6" ht="12.75">
      <c r="A731" s="67"/>
      <c r="B731" s="68"/>
      <c r="C731" s="20"/>
      <c r="D731" s="20"/>
      <c r="E731" s="69"/>
      <c r="F731" s="65"/>
    </row>
    <row r="732" spans="1:6" ht="12.75">
      <c r="A732" s="67"/>
      <c r="B732" s="68"/>
      <c r="C732" s="20"/>
      <c r="D732" s="20"/>
      <c r="E732" s="69"/>
      <c r="F732" s="65"/>
    </row>
    <row r="733" spans="1:6" ht="12.75">
      <c r="A733" s="67"/>
      <c r="B733" s="68"/>
      <c r="C733" s="20"/>
      <c r="D733" s="20"/>
      <c r="E733" s="69"/>
      <c r="F733" s="65"/>
    </row>
    <row r="734" spans="1:6" ht="12.75">
      <c r="A734" s="67"/>
      <c r="B734" s="68"/>
      <c r="C734" s="20"/>
      <c r="D734" s="20"/>
      <c r="E734" s="69"/>
      <c r="F734" s="65"/>
    </row>
    <row r="735" spans="1:6" ht="12.75">
      <c r="A735" s="67"/>
      <c r="B735" s="68"/>
      <c r="C735" s="20"/>
      <c r="D735" s="20"/>
      <c r="E735" s="69"/>
      <c r="F735" s="65"/>
    </row>
    <row r="736" spans="1:6" ht="12.75">
      <c r="A736" s="67"/>
      <c r="B736" s="68"/>
      <c r="C736" s="20"/>
      <c r="D736" s="20"/>
      <c r="E736" s="69"/>
      <c r="F736" s="65"/>
    </row>
    <row r="737" spans="1:6" ht="12.75">
      <c r="A737" s="67"/>
      <c r="B737" s="68"/>
      <c r="C737" s="20"/>
      <c r="D737" s="20"/>
      <c r="E737" s="69"/>
      <c r="F737" s="65"/>
    </row>
    <row r="738" spans="1:6" ht="12.75">
      <c r="A738" s="67"/>
      <c r="B738" s="68"/>
      <c r="C738" s="20"/>
      <c r="D738" s="20"/>
      <c r="E738" s="69"/>
      <c r="F738" s="65"/>
    </row>
    <row r="739" spans="1:6" ht="12.75">
      <c r="A739" s="67"/>
      <c r="B739" s="68"/>
      <c r="C739" s="20"/>
      <c r="D739" s="20"/>
      <c r="E739" s="69"/>
      <c r="F739" s="65"/>
    </row>
    <row r="740" spans="1:6" ht="12.75">
      <c r="A740" s="67"/>
      <c r="B740" s="68"/>
      <c r="C740" s="20"/>
      <c r="D740" s="20"/>
      <c r="E740" s="69"/>
      <c r="F740" s="65"/>
    </row>
    <row r="741" spans="1:6" ht="12.75">
      <c r="A741" s="67"/>
      <c r="B741" s="68"/>
      <c r="C741" s="20"/>
      <c r="D741" s="20"/>
      <c r="E741" s="69"/>
      <c r="F741" s="65"/>
    </row>
    <row r="742" spans="1:6" ht="12.75">
      <c r="A742" s="67"/>
      <c r="B742" s="68"/>
      <c r="C742" s="20"/>
      <c r="D742" s="20"/>
      <c r="E742" s="69"/>
      <c r="F742" s="65"/>
    </row>
    <row r="743" spans="1:6" ht="12.75">
      <c r="A743" s="67"/>
      <c r="B743" s="68"/>
      <c r="C743" s="20"/>
      <c r="D743" s="20"/>
      <c r="E743" s="69"/>
      <c r="F743" s="65"/>
    </row>
    <row r="744" spans="1:6" ht="12.75">
      <c r="A744" s="67"/>
      <c r="B744" s="68"/>
      <c r="C744" s="20"/>
      <c r="D744" s="20"/>
      <c r="E744" s="69"/>
      <c r="F744" s="65"/>
    </row>
    <row r="745" spans="1:6" ht="12.75">
      <c r="A745" s="67"/>
      <c r="B745" s="68"/>
      <c r="C745" s="20"/>
      <c r="D745" s="20"/>
      <c r="E745" s="69"/>
      <c r="F745" s="65"/>
    </row>
    <row r="746" spans="1:6" ht="12.75">
      <c r="A746" s="67"/>
      <c r="B746" s="68"/>
      <c r="C746" s="20"/>
      <c r="D746" s="20"/>
      <c r="E746" s="69"/>
      <c r="F746" s="65"/>
    </row>
    <row r="747" spans="1:6" ht="12.75">
      <c r="A747" s="67"/>
      <c r="B747" s="68"/>
      <c r="C747" s="20"/>
      <c r="D747" s="20"/>
      <c r="E747" s="69"/>
      <c r="F747" s="65"/>
    </row>
    <row r="748" spans="1:6" ht="12.75">
      <c r="A748" s="67"/>
      <c r="B748" s="68"/>
      <c r="C748" s="20"/>
      <c r="D748" s="20"/>
      <c r="E748" s="69"/>
      <c r="F748" s="65"/>
    </row>
    <row r="749" spans="1:6" ht="12.75">
      <c r="A749" s="67"/>
      <c r="B749" s="68"/>
      <c r="C749" s="20"/>
      <c r="D749" s="20"/>
      <c r="E749" s="69"/>
      <c r="F749" s="65"/>
    </row>
    <row r="750" spans="1:6" ht="12.75">
      <c r="A750" s="67"/>
      <c r="B750" s="68"/>
      <c r="C750" s="20"/>
      <c r="D750" s="20"/>
      <c r="E750" s="69"/>
      <c r="F750" s="65"/>
    </row>
    <row r="751" spans="1:6" ht="12.75">
      <c r="A751" s="67"/>
      <c r="B751" s="68"/>
      <c r="C751" s="20"/>
      <c r="D751" s="20"/>
      <c r="E751" s="69"/>
      <c r="F751" s="65"/>
    </row>
    <row r="752" spans="1:6" ht="12.75">
      <c r="A752" s="67"/>
      <c r="B752" s="68"/>
      <c r="C752" s="20"/>
      <c r="D752" s="20"/>
      <c r="E752" s="69"/>
      <c r="F752" s="65"/>
    </row>
    <row r="753" spans="1:6" ht="12.75">
      <c r="A753" s="67"/>
      <c r="B753" s="68"/>
      <c r="C753" s="20"/>
      <c r="D753" s="20"/>
      <c r="E753" s="69"/>
      <c r="F753" s="65"/>
    </row>
    <row r="754" spans="1:6" ht="12.75">
      <c r="A754" s="67"/>
      <c r="B754" s="68"/>
      <c r="C754" s="20"/>
      <c r="D754" s="20"/>
      <c r="E754" s="69"/>
      <c r="F754" s="65"/>
    </row>
    <row r="755" spans="1:6" ht="12.75">
      <c r="A755" s="67"/>
      <c r="B755" s="68"/>
      <c r="C755" s="20"/>
      <c r="D755" s="20"/>
      <c r="E755" s="69"/>
      <c r="F755" s="65"/>
    </row>
    <row r="756" spans="1:6" ht="12.75">
      <c r="A756" s="67"/>
      <c r="B756" s="68"/>
      <c r="C756" s="20"/>
      <c r="D756" s="20"/>
      <c r="E756" s="69"/>
      <c r="F756" s="65"/>
    </row>
    <row r="757" spans="1:6" ht="12.75">
      <c r="A757" s="67"/>
      <c r="B757" s="68"/>
      <c r="C757" s="20"/>
      <c r="D757" s="20"/>
      <c r="E757" s="69"/>
      <c r="F757" s="65"/>
    </row>
    <row r="758" spans="1:6" ht="12.75">
      <c r="A758" s="67"/>
      <c r="B758" s="68"/>
      <c r="C758" s="20"/>
      <c r="D758" s="20"/>
      <c r="E758" s="69"/>
      <c r="F758" s="65"/>
    </row>
    <row r="759" spans="1:6" ht="12.75">
      <c r="A759" s="67"/>
      <c r="B759" s="68"/>
      <c r="C759" s="20"/>
      <c r="D759" s="20"/>
      <c r="E759" s="69"/>
      <c r="F759" s="65"/>
    </row>
    <row r="760" spans="1:6" ht="12.75">
      <c r="A760" s="67"/>
      <c r="B760" s="68"/>
      <c r="C760" s="20"/>
      <c r="D760" s="20"/>
      <c r="E760" s="69"/>
      <c r="F760" s="65"/>
    </row>
    <row r="761" spans="1:6" ht="12.75">
      <c r="A761" s="67"/>
      <c r="B761" s="68"/>
      <c r="C761" s="20"/>
      <c r="D761" s="20"/>
      <c r="E761" s="69"/>
      <c r="F761" s="65"/>
    </row>
    <row r="762" spans="1:6" ht="12.75">
      <c r="A762" s="67"/>
      <c r="B762" s="68"/>
      <c r="C762" s="20"/>
      <c r="D762" s="20"/>
      <c r="E762" s="69"/>
      <c r="F762" s="65"/>
    </row>
    <row r="763" spans="1:6" ht="12.75">
      <c r="A763" s="67"/>
      <c r="B763" s="68"/>
      <c r="C763" s="20"/>
      <c r="D763" s="20"/>
      <c r="E763" s="69"/>
      <c r="F763" s="65"/>
    </row>
    <row r="764" spans="1:6" ht="12.75">
      <c r="A764" s="67"/>
      <c r="B764" s="68"/>
      <c r="C764" s="20"/>
      <c r="D764" s="20"/>
      <c r="E764" s="69"/>
      <c r="F764" s="65"/>
    </row>
    <row r="765" spans="1:6" ht="12.75">
      <c r="A765" s="67"/>
      <c r="B765" s="68"/>
      <c r="C765" s="20"/>
      <c r="D765" s="20"/>
      <c r="E765" s="69"/>
      <c r="F765" s="65"/>
    </row>
    <row r="766" spans="1:6" ht="12.75">
      <c r="A766" s="67"/>
      <c r="B766" s="68"/>
      <c r="C766" s="20"/>
      <c r="D766" s="20"/>
      <c r="E766" s="69"/>
      <c r="F766" s="65"/>
    </row>
    <row r="767" spans="1:6" ht="12.75">
      <c r="A767" s="67"/>
      <c r="B767" s="68"/>
      <c r="C767" s="20"/>
      <c r="D767" s="20"/>
      <c r="E767" s="69"/>
      <c r="F767" s="65"/>
    </row>
    <row r="768" spans="1:6" ht="12.75">
      <c r="A768" s="67"/>
      <c r="B768" s="68"/>
      <c r="C768" s="20"/>
      <c r="D768" s="20"/>
      <c r="E768" s="69"/>
      <c r="F768" s="65"/>
    </row>
    <row r="769" spans="1:6" ht="12.75">
      <c r="A769" s="67"/>
      <c r="B769" s="68"/>
      <c r="C769" s="20"/>
      <c r="D769" s="20"/>
      <c r="E769" s="69"/>
      <c r="F769" s="65"/>
    </row>
    <row r="770" spans="1:6" ht="12.75">
      <c r="A770" s="67"/>
      <c r="B770" s="68"/>
      <c r="C770" s="20"/>
      <c r="D770" s="20"/>
      <c r="E770" s="69"/>
      <c r="F770" s="65"/>
    </row>
    <row r="771" spans="1:6" ht="12.75">
      <c r="A771" s="67"/>
      <c r="B771" s="68"/>
      <c r="C771" s="20"/>
      <c r="D771" s="20"/>
      <c r="E771" s="69"/>
      <c r="F771" s="65"/>
    </row>
    <row r="772" spans="1:6" ht="12.75">
      <c r="A772" s="67"/>
      <c r="B772" s="68"/>
      <c r="C772" s="20"/>
      <c r="D772" s="20"/>
      <c r="E772" s="69"/>
      <c r="F772" s="65"/>
    </row>
    <row r="773" spans="1:6" ht="12.75">
      <c r="A773" s="67"/>
      <c r="B773" s="68"/>
      <c r="C773" s="20"/>
      <c r="D773" s="20"/>
      <c r="E773" s="69"/>
      <c r="F773" s="65"/>
    </row>
    <row r="774" spans="1:6" ht="12.75">
      <c r="A774" s="67"/>
      <c r="B774" s="68"/>
      <c r="C774" s="20"/>
      <c r="D774" s="20"/>
      <c r="E774" s="69"/>
      <c r="F774" s="65"/>
    </row>
    <row r="775" spans="1:6" ht="12.75">
      <c r="A775" s="67"/>
      <c r="B775" s="68"/>
      <c r="C775" s="20"/>
      <c r="D775" s="20"/>
      <c r="E775" s="69"/>
      <c r="F775" s="65"/>
    </row>
    <row r="776" spans="1:6" ht="12.75">
      <c r="A776" s="67"/>
      <c r="B776" s="68"/>
      <c r="C776" s="20"/>
      <c r="D776" s="20"/>
      <c r="E776" s="69"/>
      <c r="F776" s="65"/>
    </row>
    <row r="777" spans="1:6" ht="12.75">
      <c r="A777" s="67"/>
      <c r="B777" s="68"/>
      <c r="C777" s="20"/>
      <c r="D777" s="20"/>
      <c r="E777" s="69"/>
      <c r="F777" s="65"/>
    </row>
    <row r="778" spans="1:6" ht="12.75">
      <c r="A778" s="67"/>
      <c r="B778" s="68"/>
      <c r="C778" s="20"/>
      <c r="D778" s="20"/>
      <c r="E778" s="69"/>
      <c r="F778" s="65"/>
    </row>
    <row r="779" spans="1:6" ht="12.75">
      <c r="A779" s="67"/>
      <c r="B779" s="68"/>
      <c r="C779" s="20"/>
      <c r="D779" s="20"/>
      <c r="E779" s="69"/>
      <c r="F779" s="65"/>
    </row>
    <row r="780" spans="1:6" ht="12.75">
      <c r="A780" s="67"/>
      <c r="B780" s="68"/>
      <c r="C780" s="20"/>
      <c r="D780" s="20"/>
      <c r="E780" s="69"/>
      <c r="F780" s="65"/>
    </row>
    <row r="781" spans="1:6" ht="12.75">
      <c r="A781" s="67"/>
      <c r="B781" s="68"/>
      <c r="C781" s="20"/>
      <c r="D781" s="20"/>
      <c r="E781" s="69"/>
      <c r="F781" s="65"/>
    </row>
    <row r="782" spans="1:6" ht="12.75">
      <c r="A782" s="67"/>
      <c r="B782" s="68"/>
      <c r="C782" s="20"/>
      <c r="D782" s="20"/>
      <c r="E782" s="69"/>
      <c r="F782" s="65"/>
    </row>
    <row r="783" spans="1:6" ht="12.75">
      <c r="A783" s="67"/>
      <c r="B783" s="68"/>
      <c r="C783" s="20"/>
      <c r="D783" s="20"/>
      <c r="E783" s="69"/>
      <c r="F783" s="65"/>
    </row>
    <row r="784" spans="1:6" ht="12.75">
      <c r="A784" s="67"/>
      <c r="B784" s="68"/>
      <c r="C784" s="20"/>
      <c r="D784" s="20"/>
      <c r="E784" s="69"/>
      <c r="F784" s="65"/>
    </row>
    <row r="785" spans="1:6" ht="12.75">
      <c r="A785" s="67"/>
      <c r="B785" s="68"/>
      <c r="C785" s="20"/>
      <c r="D785" s="20"/>
      <c r="E785" s="69"/>
      <c r="F785" s="65"/>
    </row>
    <row r="786" spans="1:6" ht="12.75">
      <c r="A786" s="67"/>
      <c r="B786" s="68"/>
      <c r="C786" s="20"/>
      <c r="D786" s="20"/>
      <c r="E786" s="69"/>
      <c r="F786" s="65"/>
    </row>
    <row r="787" spans="1:6" ht="12.75">
      <c r="A787" s="67"/>
      <c r="B787" s="68"/>
      <c r="C787" s="20"/>
      <c r="D787" s="20"/>
      <c r="E787" s="69"/>
      <c r="F787" s="65"/>
    </row>
    <row r="788" spans="1:6" ht="12.75">
      <c r="A788" s="67"/>
      <c r="B788" s="68"/>
      <c r="C788" s="20"/>
      <c r="D788" s="20"/>
      <c r="E788" s="69"/>
      <c r="F788" s="65"/>
    </row>
    <row r="789" spans="1:6" ht="12.75">
      <c r="A789" s="67"/>
      <c r="B789" s="68"/>
      <c r="C789" s="20"/>
      <c r="D789" s="20"/>
      <c r="E789" s="69"/>
      <c r="F789" s="65"/>
    </row>
    <row r="790" spans="1:6" ht="12.75">
      <c r="A790" s="67"/>
      <c r="B790" s="68"/>
      <c r="C790" s="20"/>
      <c r="D790" s="20"/>
      <c r="E790" s="69"/>
      <c r="F790" s="65"/>
    </row>
    <row r="791" spans="1:6" ht="12.75">
      <c r="A791" s="67"/>
      <c r="B791" s="68"/>
      <c r="C791" s="20"/>
      <c r="D791" s="20"/>
      <c r="E791" s="69"/>
      <c r="F791" s="65"/>
    </row>
    <row r="792" spans="1:6" ht="12.75">
      <c r="A792" s="67"/>
      <c r="B792" s="68"/>
      <c r="C792" s="20"/>
      <c r="D792" s="20"/>
      <c r="E792" s="69"/>
      <c r="F792" s="65"/>
    </row>
    <row r="793" spans="1:6" ht="12.75">
      <c r="A793" s="67"/>
      <c r="B793" s="68"/>
      <c r="C793" s="20"/>
      <c r="D793" s="20"/>
      <c r="E793" s="69"/>
      <c r="F793" s="65"/>
    </row>
    <row r="794" spans="1:6" ht="12.75">
      <c r="A794" s="67"/>
      <c r="B794" s="68"/>
      <c r="C794" s="20"/>
      <c r="D794" s="20"/>
      <c r="E794" s="69"/>
      <c r="F794" s="65"/>
    </row>
    <row r="795" spans="1:6" ht="12.75">
      <c r="A795" s="67"/>
      <c r="B795" s="68"/>
      <c r="C795" s="20"/>
      <c r="D795" s="20"/>
      <c r="E795" s="69"/>
      <c r="F795" s="65"/>
    </row>
    <row r="796" spans="1:6" ht="12.75">
      <c r="A796" s="67"/>
      <c r="B796" s="68"/>
      <c r="C796" s="20"/>
      <c r="D796" s="20"/>
      <c r="E796" s="69"/>
      <c r="F796" s="65"/>
    </row>
    <row r="797" spans="1:6" ht="12.75">
      <c r="A797" s="67"/>
      <c r="B797" s="68"/>
      <c r="C797" s="20"/>
      <c r="D797" s="20"/>
      <c r="E797" s="69"/>
      <c r="F797" s="65"/>
    </row>
    <row r="798" spans="1:6" ht="12.75">
      <c r="A798" s="67"/>
      <c r="B798" s="68"/>
      <c r="C798" s="20"/>
      <c r="D798" s="20"/>
      <c r="E798" s="69"/>
      <c r="F798" s="65"/>
    </row>
    <row r="799" spans="1:6" ht="12.75">
      <c r="A799" s="67"/>
      <c r="B799" s="68"/>
      <c r="C799" s="20"/>
      <c r="D799" s="20"/>
      <c r="E799" s="69"/>
      <c r="F799" s="65"/>
    </row>
    <row r="800" spans="1:6" ht="12.75">
      <c r="A800" s="67"/>
      <c r="B800" s="68"/>
      <c r="C800" s="20"/>
      <c r="D800" s="20"/>
      <c r="E800" s="69"/>
      <c r="F800" s="65"/>
    </row>
    <row r="801" spans="1:6" ht="12.75">
      <c r="A801" s="67"/>
      <c r="B801" s="68"/>
      <c r="C801" s="20"/>
      <c r="D801" s="20"/>
      <c r="E801" s="69"/>
      <c r="F801" s="65"/>
    </row>
    <row r="802" spans="1:6" ht="12.75">
      <c r="A802" s="67"/>
      <c r="B802" s="68"/>
      <c r="C802" s="20"/>
      <c r="D802" s="20"/>
      <c r="E802" s="69"/>
      <c r="F802" s="65"/>
    </row>
    <row r="803" spans="1:6" ht="12.75">
      <c r="A803" s="67"/>
      <c r="B803" s="68"/>
      <c r="C803" s="20"/>
      <c r="D803" s="20"/>
      <c r="E803" s="69"/>
      <c r="F803" s="65"/>
    </row>
    <row r="804" spans="1:6" ht="12.75">
      <c r="A804" s="67"/>
      <c r="B804" s="68"/>
      <c r="C804" s="20"/>
      <c r="D804" s="20"/>
      <c r="E804" s="69"/>
      <c r="F804" s="65"/>
    </row>
    <row r="805" spans="1:6" ht="12.75">
      <c r="A805" s="67"/>
      <c r="B805" s="68"/>
      <c r="C805" s="20"/>
      <c r="D805" s="20"/>
      <c r="E805" s="69"/>
      <c r="F805" s="65"/>
    </row>
    <row r="806" spans="1:6" ht="12.75">
      <c r="A806" s="67"/>
      <c r="B806" s="68"/>
      <c r="C806" s="20"/>
      <c r="D806" s="20"/>
      <c r="E806" s="69"/>
      <c r="F806" s="65"/>
    </row>
    <row r="807" spans="1:6" ht="12.75">
      <c r="A807" s="67"/>
      <c r="B807" s="68"/>
      <c r="C807" s="20"/>
      <c r="D807" s="20"/>
      <c r="E807" s="69"/>
      <c r="F807" s="65"/>
    </row>
    <row r="808" spans="1:6" ht="12.75">
      <c r="A808" s="67"/>
      <c r="B808" s="68"/>
      <c r="C808" s="20"/>
      <c r="D808" s="20"/>
      <c r="E808" s="69"/>
      <c r="F808" s="65"/>
    </row>
    <row r="809" spans="1:6" ht="12.75">
      <c r="A809" s="67"/>
      <c r="B809" s="68"/>
      <c r="C809" s="20"/>
      <c r="D809" s="20"/>
      <c r="E809" s="69"/>
      <c r="F809" s="65"/>
    </row>
    <row r="810" spans="1:6" ht="12.75">
      <c r="A810" s="67"/>
      <c r="B810" s="68"/>
      <c r="C810" s="20"/>
      <c r="D810" s="20"/>
      <c r="E810" s="69"/>
      <c r="F810" s="65"/>
    </row>
    <row r="811" spans="1:6" ht="12.75">
      <c r="A811" s="67"/>
      <c r="B811" s="68"/>
      <c r="C811" s="20"/>
      <c r="D811" s="20"/>
      <c r="E811" s="69"/>
      <c r="F811" s="65"/>
    </row>
    <row r="812" spans="1:6" ht="12.75">
      <c r="A812" s="67"/>
      <c r="B812" s="68"/>
      <c r="C812" s="20"/>
      <c r="D812" s="20"/>
      <c r="E812" s="69"/>
      <c r="F812" s="65"/>
    </row>
    <row r="813" spans="1:6" ht="12.75">
      <c r="A813" s="67"/>
      <c r="B813" s="68"/>
      <c r="C813" s="20"/>
      <c r="D813" s="20"/>
      <c r="E813" s="69"/>
      <c r="F813" s="65"/>
    </row>
    <row r="814" spans="1:6" ht="12.75">
      <c r="A814" s="67"/>
      <c r="B814" s="68"/>
      <c r="C814" s="20"/>
      <c r="D814" s="20"/>
      <c r="E814" s="69"/>
      <c r="F814" s="65"/>
    </row>
    <row r="815" spans="1:6" ht="12.75">
      <c r="A815" s="67"/>
      <c r="B815" s="68"/>
      <c r="C815" s="20"/>
      <c r="D815" s="20"/>
      <c r="E815" s="69"/>
      <c r="F815" s="65"/>
    </row>
    <row r="816" spans="1:6" ht="12.75">
      <c r="A816" s="67"/>
      <c r="B816" s="68"/>
      <c r="C816" s="20"/>
      <c r="D816" s="20"/>
      <c r="E816" s="69"/>
      <c r="F816" s="65"/>
    </row>
    <row r="817" spans="1:6" ht="12.75">
      <c r="A817" s="67"/>
      <c r="B817" s="68"/>
      <c r="C817" s="20"/>
      <c r="D817" s="20"/>
      <c r="E817" s="69"/>
      <c r="F817" s="65"/>
    </row>
    <row r="818" spans="1:6" ht="12.75">
      <c r="A818" s="67"/>
      <c r="B818" s="68"/>
      <c r="C818" s="20"/>
      <c r="D818" s="20"/>
      <c r="E818" s="69"/>
      <c r="F818" s="65"/>
    </row>
    <row r="819" spans="1:6" ht="12.75">
      <c r="A819" s="67"/>
      <c r="B819" s="68"/>
      <c r="C819" s="20"/>
      <c r="D819" s="20"/>
      <c r="E819" s="69"/>
      <c r="F819" s="65"/>
    </row>
    <row r="820" spans="1:6" ht="12.75">
      <c r="A820" s="67"/>
      <c r="B820" s="68"/>
      <c r="C820" s="20"/>
      <c r="D820" s="20"/>
      <c r="E820" s="69"/>
      <c r="F820" s="65"/>
    </row>
    <row r="821" spans="1:6" ht="12.75">
      <c r="A821" s="67"/>
      <c r="B821" s="68"/>
      <c r="C821" s="20"/>
      <c r="D821" s="20"/>
      <c r="E821" s="69"/>
      <c r="F821" s="65"/>
    </row>
    <row r="822" spans="1:6" ht="12.75">
      <c r="A822" s="67"/>
      <c r="B822" s="68"/>
      <c r="C822" s="20"/>
      <c r="D822" s="20"/>
      <c r="E822" s="69"/>
      <c r="F822" s="65"/>
    </row>
    <row r="823" spans="1:6" ht="12.75">
      <c r="A823" s="67"/>
      <c r="B823" s="68"/>
      <c r="C823" s="20"/>
      <c r="D823" s="20"/>
      <c r="E823" s="69"/>
      <c r="F823" s="65"/>
    </row>
    <row r="824" spans="1:6" ht="12.75">
      <c r="A824" s="67"/>
      <c r="B824" s="68"/>
      <c r="C824" s="20"/>
      <c r="D824" s="20"/>
      <c r="E824" s="69"/>
      <c r="F824" s="65"/>
    </row>
    <row r="825" spans="1:6" ht="12.75">
      <c r="A825" s="67"/>
      <c r="B825" s="68"/>
      <c r="C825" s="20"/>
      <c r="D825" s="20"/>
      <c r="E825" s="69"/>
      <c r="F825" s="65"/>
    </row>
    <row r="826" spans="1:6" ht="12.75">
      <c r="A826" s="67"/>
      <c r="B826" s="68"/>
      <c r="C826" s="20"/>
      <c r="D826" s="20"/>
      <c r="E826" s="69"/>
      <c r="F826" s="65"/>
    </row>
    <row r="827" spans="1:6" ht="12.75">
      <c r="A827" s="67"/>
      <c r="B827" s="68"/>
      <c r="C827" s="20"/>
      <c r="D827" s="20"/>
      <c r="E827" s="69"/>
      <c r="F827" s="65"/>
    </row>
    <row r="828" spans="1:6" ht="12.75">
      <c r="A828" s="67"/>
      <c r="B828" s="68"/>
      <c r="C828" s="20"/>
      <c r="D828" s="20"/>
      <c r="E828" s="69"/>
      <c r="F828" s="65"/>
    </row>
    <row r="829" spans="1:6" ht="12.75">
      <c r="A829" s="67"/>
      <c r="B829" s="68"/>
      <c r="C829" s="20"/>
      <c r="D829" s="20"/>
      <c r="E829" s="69"/>
      <c r="F829" s="65"/>
    </row>
    <row r="830" spans="1:6" ht="12.75">
      <c r="A830" s="67"/>
      <c r="B830" s="68"/>
      <c r="C830" s="20"/>
      <c r="D830" s="20"/>
      <c r="E830" s="69"/>
      <c r="F830" s="65"/>
    </row>
    <row r="831" spans="1:6" ht="12.75">
      <c r="A831" s="67"/>
      <c r="B831" s="68"/>
      <c r="C831" s="20"/>
      <c r="D831" s="20"/>
      <c r="E831" s="69"/>
      <c r="F831" s="65"/>
    </row>
    <row r="832" spans="1:6" ht="12.75">
      <c r="A832" s="67"/>
      <c r="B832" s="68"/>
      <c r="C832" s="20"/>
      <c r="D832" s="20"/>
      <c r="E832" s="69"/>
      <c r="F832" s="65"/>
    </row>
    <row r="833" spans="1:6" ht="12.75">
      <c r="A833" s="67"/>
      <c r="B833" s="68"/>
      <c r="C833" s="20"/>
      <c r="D833" s="20"/>
      <c r="E833" s="69"/>
      <c r="F833" s="65"/>
    </row>
    <row r="834" spans="1:6" ht="12.75">
      <c r="A834" s="67"/>
      <c r="B834" s="68"/>
      <c r="C834" s="20"/>
      <c r="D834" s="20"/>
      <c r="E834" s="69"/>
      <c r="F834" s="65"/>
    </row>
    <row r="835" spans="1:6" ht="12.75">
      <c r="A835" s="67"/>
      <c r="B835" s="68"/>
      <c r="C835" s="20"/>
      <c r="D835" s="20"/>
      <c r="E835" s="69"/>
      <c r="F835" s="65"/>
    </row>
    <row r="836" spans="1:6" ht="12.75">
      <c r="A836" s="67"/>
      <c r="B836" s="68"/>
      <c r="C836" s="20"/>
      <c r="D836" s="20"/>
      <c r="E836" s="69"/>
      <c r="F836" s="65"/>
    </row>
    <row r="837" spans="1:6" ht="12.75">
      <c r="A837" s="67"/>
      <c r="B837" s="68"/>
      <c r="C837" s="20"/>
      <c r="D837" s="20"/>
      <c r="E837" s="69"/>
      <c r="F837" s="65"/>
    </row>
    <row r="838" spans="1:6" ht="12.75">
      <c r="A838" s="67"/>
      <c r="B838" s="68"/>
      <c r="C838" s="20"/>
      <c r="D838" s="20"/>
      <c r="E838" s="69"/>
      <c r="F838" s="65"/>
    </row>
    <row r="839" spans="1:6" ht="12.75">
      <c r="A839" s="67"/>
      <c r="B839" s="68"/>
      <c r="C839" s="20"/>
      <c r="D839" s="20"/>
      <c r="E839" s="69"/>
      <c r="F839" s="65"/>
    </row>
    <row r="840" spans="1:6" ht="12.75">
      <c r="A840" s="67"/>
      <c r="B840" s="68"/>
      <c r="C840" s="20"/>
      <c r="D840" s="20"/>
      <c r="E840" s="69"/>
      <c r="F840" s="65"/>
    </row>
    <row r="841" spans="1:6" ht="12.75">
      <c r="A841" s="67"/>
      <c r="B841" s="68"/>
      <c r="C841" s="20"/>
      <c r="D841" s="20"/>
      <c r="E841" s="69"/>
      <c r="F841" s="65"/>
    </row>
    <row r="842" spans="1:6" ht="12.75">
      <c r="A842" s="67"/>
      <c r="B842" s="68"/>
      <c r="C842" s="20"/>
      <c r="D842" s="20"/>
      <c r="E842" s="69"/>
      <c r="F842" s="65"/>
    </row>
    <row r="843" spans="1:6" ht="12.75">
      <c r="A843" s="67"/>
      <c r="B843" s="68"/>
      <c r="C843" s="20"/>
      <c r="D843" s="20"/>
      <c r="E843" s="69"/>
      <c r="F843" s="65"/>
    </row>
    <row r="844" spans="1:6" ht="12.75">
      <c r="A844" s="67"/>
      <c r="B844" s="68"/>
      <c r="C844" s="20"/>
      <c r="D844" s="20"/>
      <c r="E844" s="69"/>
      <c r="F844" s="65"/>
    </row>
    <row r="845" spans="1:6" ht="12.75">
      <c r="A845" s="67"/>
      <c r="B845" s="68"/>
      <c r="C845" s="20"/>
      <c r="D845" s="20"/>
      <c r="E845" s="69"/>
      <c r="F845" s="65"/>
    </row>
    <row r="846" spans="1:6" ht="12.75">
      <c r="A846" s="67"/>
      <c r="B846" s="68"/>
      <c r="C846" s="20"/>
      <c r="D846" s="20"/>
      <c r="E846" s="69"/>
      <c r="F846" s="65"/>
    </row>
    <row r="847" spans="1:6" ht="12.75">
      <c r="A847" s="67"/>
      <c r="B847" s="68"/>
      <c r="C847" s="20"/>
      <c r="D847" s="20"/>
      <c r="E847" s="69"/>
      <c r="F847" s="65"/>
    </row>
    <row r="848" spans="1:6" ht="12.75">
      <c r="A848" s="67"/>
      <c r="B848" s="68"/>
      <c r="C848" s="20"/>
      <c r="D848" s="20"/>
      <c r="E848" s="69"/>
      <c r="F848" s="65"/>
    </row>
    <row r="849" spans="1:6" ht="12.75">
      <c r="A849" s="67"/>
      <c r="B849" s="68"/>
      <c r="C849" s="20"/>
      <c r="D849" s="20"/>
      <c r="E849" s="69"/>
      <c r="F849" s="65"/>
    </row>
    <row r="850" spans="1:6" ht="12.75">
      <c r="A850" s="67"/>
      <c r="B850" s="68"/>
      <c r="C850" s="20"/>
      <c r="D850" s="20"/>
      <c r="E850" s="69"/>
      <c r="F850" s="65"/>
    </row>
    <row r="851" spans="1:6" ht="12.75">
      <c r="A851" s="67"/>
      <c r="B851" s="68"/>
      <c r="C851" s="20"/>
      <c r="D851" s="20"/>
      <c r="E851" s="69"/>
      <c r="F851" s="65"/>
    </row>
    <row r="852" spans="1:6" ht="12.75">
      <c r="A852" s="67"/>
      <c r="B852" s="68"/>
      <c r="C852" s="20"/>
      <c r="D852" s="20"/>
      <c r="E852" s="69"/>
      <c r="F852" s="65"/>
    </row>
    <row r="853" spans="1:6" ht="12.75">
      <c r="A853" s="67"/>
      <c r="B853" s="68"/>
      <c r="C853" s="20"/>
      <c r="D853" s="20"/>
      <c r="E853" s="69"/>
      <c r="F853" s="65"/>
    </row>
    <row r="854" spans="1:6" ht="12.75">
      <c r="A854" s="67"/>
      <c r="B854" s="68"/>
      <c r="C854" s="20"/>
      <c r="D854" s="20"/>
      <c r="E854" s="69"/>
      <c r="F854" s="65"/>
    </row>
    <row r="855" spans="1:6" ht="12.75">
      <c r="A855" s="67"/>
      <c r="B855" s="68"/>
      <c r="C855" s="20"/>
      <c r="D855" s="20"/>
      <c r="E855" s="69"/>
      <c r="F855" s="65"/>
    </row>
    <row r="856" spans="1:6" ht="12.75">
      <c r="A856" s="67"/>
      <c r="B856" s="68"/>
      <c r="C856" s="20"/>
      <c r="D856" s="20"/>
      <c r="E856" s="69"/>
      <c r="F856" s="65"/>
    </row>
    <row r="857" spans="1:6" ht="12.75">
      <c r="A857" s="67"/>
      <c r="B857" s="68"/>
      <c r="C857" s="20"/>
      <c r="D857" s="20"/>
      <c r="E857" s="69"/>
      <c r="F857" s="65"/>
    </row>
    <row r="858" spans="1:6" ht="12.75">
      <c r="A858" s="67"/>
      <c r="B858" s="68"/>
      <c r="C858" s="20"/>
      <c r="D858" s="20"/>
      <c r="E858" s="69"/>
      <c r="F858" s="65"/>
    </row>
    <row r="859" spans="1:6" ht="12.75">
      <c r="A859" s="67"/>
      <c r="B859" s="68"/>
      <c r="C859" s="20"/>
      <c r="D859" s="20"/>
      <c r="E859" s="69"/>
      <c r="F859" s="65"/>
    </row>
    <row r="860" spans="1:6" ht="12.75">
      <c r="A860" s="67"/>
      <c r="B860" s="68"/>
      <c r="C860" s="20"/>
      <c r="D860" s="20"/>
      <c r="E860" s="69"/>
      <c r="F860" s="65"/>
    </row>
    <row r="861" spans="1:6" ht="12.75">
      <c r="A861" s="67"/>
      <c r="B861" s="68"/>
      <c r="C861" s="20"/>
      <c r="D861" s="20"/>
      <c r="E861" s="69"/>
      <c r="F861" s="65"/>
    </row>
    <row r="862" spans="1:6" ht="12.75">
      <c r="A862" s="67"/>
      <c r="B862" s="68"/>
      <c r="C862" s="20"/>
      <c r="D862" s="20"/>
      <c r="E862" s="69"/>
      <c r="F862" s="65"/>
    </row>
    <row r="863" spans="1:6" ht="12.75">
      <c r="A863" s="67"/>
      <c r="B863" s="68"/>
      <c r="C863" s="20"/>
      <c r="D863" s="20"/>
      <c r="E863" s="69"/>
      <c r="F863" s="65"/>
    </row>
    <row r="864" spans="1:6" ht="12.75">
      <c r="A864" s="67"/>
      <c r="B864" s="68"/>
      <c r="C864" s="20"/>
      <c r="D864" s="20"/>
      <c r="E864" s="69"/>
      <c r="F864" s="65"/>
    </row>
    <row r="865" spans="1:6" ht="12.75">
      <c r="A865" s="67"/>
      <c r="B865" s="68"/>
      <c r="C865" s="20"/>
      <c r="D865" s="20"/>
      <c r="E865" s="69"/>
      <c r="F865" s="65"/>
    </row>
    <row r="866" spans="1:6" ht="12.75">
      <c r="A866" s="67"/>
      <c r="B866" s="68"/>
      <c r="C866" s="20"/>
      <c r="D866" s="20"/>
      <c r="E866" s="69"/>
      <c r="F866" s="65"/>
    </row>
    <row r="867" spans="1:6" ht="12.75">
      <c r="A867" s="67"/>
      <c r="B867" s="68"/>
      <c r="C867" s="20"/>
      <c r="D867" s="20"/>
      <c r="E867" s="69"/>
      <c r="F867" s="65"/>
    </row>
    <row r="868" spans="1:6" ht="12.75">
      <c r="A868" s="67"/>
      <c r="B868" s="68"/>
      <c r="C868" s="20"/>
      <c r="D868" s="20"/>
      <c r="E868" s="69"/>
      <c r="F868" s="65"/>
    </row>
    <row r="869" spans="1:6" ht="12.75">
      <c r="A869" s="67"/>
      <c r="B869" s="68"/>
      <c r="C869" s="20"/>
      <c r="D869" s="20"/>
      <c r="E869" s="69"/>
      <c r="F869" s="65"/>
    </row>
    <row r="870" spans="1:6" ht="12.75">
      <c r="A870" s="67"/>
      <c r="B870" s="68"/>
      <c r="C870" s="20"/>
      <c r="D870" s="20"/>
      <c r="E870" s="69"/>
      <c r="F870" s="65"/>
    </row>
    <row r="871" spans="1:6" ht="12.75">
      <c r="A871" s="67"/>
      <c r="B871" s="68"/>
      <c r="C871" s="20"/>
      <c r="D871" s="20"/>
      <c r="E871" s="69"/>
      <c r="F871" s="65"/>
    </row>
    <row r="872" spans="1:6" ht="12.75">
      <c r="A872" s="67"/>
      <c r="B872" s="68"/>
      <c r="C872" s="20"/>
      <c r="D872" s="20"/>
      <c r="E872" s="69"/>
      <c r="F872" s="65"/>
    </row>
    <row r="873" spans="1:6" ht="12.75">
      <c r="A873" s="67"/>
      <c r="B873" s="68"/>
      <c r="C873" s="20"/>
      <c r="D873" s="20"/>
      <c r="E873" s="69"/>
      <c r="F873" s="65"/>
    </row>
    <row r="874" spans="1:6" ht="12.75">
      <c r="A874" s="67"/>
      <c r="B874" s="68"/>
      <c r="C874" s="20"/>
      <c r="D874" s="20"/>
      <c r="E874" s="69"/>
      <c r="F874" s="65"/>
    </row>
    <row r="875" spans="1:6" ht="12.75">
      <c r="A875" s="67"/>
      <c r="B875" s="68"/>
      <c r="C875" s="20"/>
      <c r="D875" s="20"/>
      <c r="E875" s="69"/>
      <c r="F875" s="65"/>
    </row>
    <row r="876" spans="1:6" ht="12.75">
      <c r="A876" s="67"/>
      <c r="B876" s="68"/>
      <c r="C876" s="20"/>
      <c r="D876" s="20"/>
      <c r="E876" s="69"/>
      <c r="F876" s="65"/>
    </row>
    <row r="877" spans="1:6" ht="12.75">
      <c r="A877" s="67"/>
      <c r="B877" s="68"/>
      <c r="C877" s="20"/>
      <c r="D877" s="20"/>
      <c r="E877" s="69"/>
      <c r="F877" s="65"/>
    </row>
    <row r="878" spans="1:6" ht="12.75">
      <c r="A878" s="67"/>
      <c r="B878" s="68"/>
      <c r="C878" s="20"/>
      <c r="D878" s="20"/>
      <c r="E878" s="69"/>
      <c r="F878" s="65"/>
    </row>
    <row r="879" spans="1:6" ht="12.75">
      <c r="A879" s="67"/>
      <c r="B879" s="68"/>
      <c r="C879" s="20"/>
      <c r="D879" s="20"/>
      <c r="E879" s="69"/>
      <c r="F879" s="65"/>
    </row>
    <row r="880" spans="1:6" ht="12.75">
      <c r="A880" s="67"/>
      <c r="B880" s="68"/>
      <c r="C880" s="20"/>
      <c r="D880" s="20"/>
      <c r="E880" s="69"/>
      <c r="F880" s="65"/>
    </row>
    <row r="881" spans="1:6" ht="12.75">
      <c r="A881" s="67"/>
      <c r="B881" s="68"/>
      <c r="C881" s="20"/>
      <c r="D881" s="20"/>
      <c r="E881" s="69"/>
      <c r="F881" s="65"/>
    </row>
    <row r="882" spans="1:6" ht="12.75">
      <c r="A882" s="67"/>
      <c r="B882" s="68"/>
      <c r="C882" s="20"/>
      <c r="D882" s="20"/>
      <c r="E882" s="69"/>
      <c r="F882" s="65"/>
    </row>
    <row r="883" spans="1:6" ht="12.75">
      <c r="A883" s="67"/>
      <c r="B883" s="68"/>
      <c r="C883" s="20"/>
      <c r="D883" s="20"/>
      <c r="E883" s="69"/>
      <c r="F883" s="65"/>
    </row>
    <row r="884" spans="1:6" ht="12.75">
      <c r="A884" s="67"/>
      <c r="B884" s="68"/>
      <c r="C884" s="20"/>
      <c r="D884" s="20"/>
      <c r="E884" s="69"/>
      <c r="F884" s="65"/>
    </row>
    <row r="885" spans="1:6" ht="12.75">
      <c r="A885" s="67"/>
      <c r="B885" s="68"/>
      <c r="C885" s="20"/>
      <c r="D885" s="20"/>
      <c r="E885" s="69"/>
      <c r="F885" s="65"/>
    </row>
    <row r="886" spans="1:6" ht="12.75">
      <c r="A886" s="67"/>
      <c r="B886" s="68"/>
      <c r="C886" s="20"/>
      <c r="D886" s="20"/>
      <c r="E886" s="69"/>
      <c r="F886" s="65"/>
    </row>
    <row r="887" spans="1:6" ht="12.75">
      <c r="A887" s="67"/>
      <c r="B887" s="68"/>
      <c r="C887" s="20"/>
      <c r="D887" s="20"/>
      <c r="E887" s="69"/>
      <c r="F887" s="65"/>
    </row>
    <row r="888" spans="1:6" ht="12.75">
      <c r="A888" s="67"/>
      <c r="B888" s="68"/>
      <c r="C888" s="20"/>
      <c r="D888" s="20"/>
      <c r="E888" s="69"/>
      <c r="F888" s="65"/>
    </row>
    <row r="889" spans="1:6" ht="12.75">
      <c r="A889" s="67"/>
      <c r="B889" s="68"/>
      <c r="C889" s="20"/>
      <c r="D889" s="20"/>
      <c r="E889" s="69"/>
      <c r="F889" s="65"/>
    </row>
    <row r="890" spans="1:6" ht="12.75">
      <c r="A890" s="67"/>
      <c r="B890" s="68"/>
      <c r="C890" s="20"/>
      <c r="D890" s="20"/>
      <c r="E890" s="69"/>
      <c r="F890" s="65"/>
    </row>
    <row r="891" spans="1:6" ht="12.75">
      <c r="A891" s="67"/>
      <c r="B891" s="68"/>
      <c r="C891" s="20"/>
      <c r="D891" s="20"/>
      <c r="E891" s="69"/>
      <c r="F891" s="65"/>
    </row>
    <row r="892" spans="1:6" ht="12.75">
      <c r="A892" s="67"/>
      <c r="B892" s="68"/>
      <c r="C892" s="20"/>
      <c r="D892" s="20"/>
      <c r="E892" s="69"/>
      <c r="F892" s="65"/>
    </row>
    <row r="893" spans="1:6" ht="12.75">
      <c r="A893" s="67"/>
      <c r="B893" s="68"/>
      <c r="C893" s="20"/>
      <c r="D893" s="20"/>
      <c r="E893" s="69"/>
      <c r="F893" s="65"/>
    </row>
    <row r="894" spans="1:6" ht="12.75">
      <c r="A894" s="67"/>
      <c r="B894" s="68"/>
      <c r="C894" s="20"/>
      <c r="D894" s="20"/>
      <c r="E894" s="69"/>
      <c r="F894" s="65"/>
    </row>
    <row r="895" spans="1:6" ht="12.75">
      <c r="A895" s="67"/>
      <c r="B895" s="68"/>
      <c r="C895" s="20"/>
      <c r="D895" s="20"/>
      <c r="E895" s="69"/>
      <c r="F895" s="65"/>
    </row>
    <row r="896" spans="1:6" ht="12.75">
      <c r="A896" s="67"/>
      <c r="B896" s="68"/>
      <c r="C896" s="20"/>
      <c r="D896" s="20"/>
      <c r="E896" s="69"/>
      <c r="F896" s="65"/>
    </row>
    <row r="897" spans="1:6" ht="12.75">
      <c r="A897" s="67"/>
      <c r="B897" s="68"/>
      <c r="C897" s="20"/>
      <c r="D897" s="20"/>
      <c r="E897" s="69"/>
      <c r="F897" s="65"/>
    </row>
    <row r="898" spans="1:6" ht="12.75">
      <c r="A898" s="67"/>
      <c r="B898" s="68"/>
      <c r="C898" s="20"/>
      <c r="D898" s="20"/>
      <c r="E898" s="69"/>
      <c r="F898" s="65"/>
    </row>
    <row r="899" spans="1:6" ht="12.75">
      <c r="A899" s="67"/>
      <c r="B899" s="68"/>
      <c r="C899" s="20"/>
      <c r="D899" s="20"/>
      <c r="E899" s="69"/>
      <c r="F899" s="65"/>
    </row>
    <row r="900" spans="1:6" ht="12.75">
      <c r="A900" s="67"/>
      <c r="B900" s="68"/>
      <c r="C900" s="20"/>
      <c r="D900" s="20"/>
      <c r="E900" s="69"/>
      <c r="F900" s="65"/>
    </row>
    <row r="901" spans="1:6" ht="12.75">
      <c r="A901" s="67"/>
      <c r="B901" s="68"/>
      <c r="C901" s="20"/>
      <c r="D901" s="20"/>
      <c r="E901" s="69"/>
      <c r="F901" s="65"/>
    </row>
    <row r="902" spans="1:6" ht="12.75">
      <c r="A902" s="67"/>
      <c r="B902" s="68"/>
      <c r="C902" s="20"/>
      <c r="D902" s="20"/>
      <c r="E902" s="69"/>
      <c r="F902" s="65"/>
    </row>
    <row r="903" spans="1:6" ht="12.75">
      <c r="A903" s="67"/>
      <c r="B903" s="68"/>
      <c r="C903" s="20"/>
      <c r="D903" s="20"/>
      <c r="E903" s="69"/>
      <c r="F903" s="65"/>
    </row>
    <row r="904" spans="1:6" ht="12.75">
      <c r="A904" s="67"/>
      <c r="B904" s="68"/>
      <c r="C904" s="20"/>
      <c r="D904" s="20"/>
      <c r="E904" s="69"/>
      <c r="F904" s="65"/>
    </row>
    <row r="905" spans="1:6" ht="12.75">
      <c r="A905" s="67"/>
      <c r="B905" s="68"/>
      <c r="C905" s="20"/>
      <c r="D905" s="20"/>
      <c r="E905" s="69"/>
      <c r="F905" s="65"/>
    </row>
    <row r="906" spans="1:6" ht="12.75">
      <c r="A906" s="67"/>
      <c r="B906" s="68"/>
      <c r="C906" s="20"/>
      <c r="D906" s="20"/>
      <c r="E906" s="69"/>
      <c r="F906" s="65"/>
    </row>
    <row r="907" spans="1:6" ht="12.75">
      <c r="A907" s="67"/>
      <c r="B907" s="68"/>
      <c r="C907" s="20"/>
      <c r="D907" s="20"/>
      <c r="E907" s="69"/>
      <c r="F907" s="65"/>
    </row>
    <row r="908" spans="1:6" ht="12.75">
      <c r="A908" s="67"/>
      <c r="B908" s="68"/>
      <c r="C908" s="20"/>
      <c r="D908" s="20"/>
      <c r="E908" s="69"/>
      <c r="F908" s="65"/>
    </row>
    <row r="909" spans="1:6" ht="12.75">
      <c r="A909" s="67"/>
      <c r="B909" s="68"/>
      <c r="C909" s="20"/>
      <c r="D909" s="20"/>
      <c r="E909" s="69"/>
      <c r="F909" s="65"/>
    </row>
    <row r="910" spans="1:6" ht="12.75">
      <c r="A910" s="67"/>
      <c r="B910" s="68"/>
      <c r="C910" s="20"/>
      <c r="D910" s="20"/>
      <c r="E910" s="69"/>
      <c r="F910" s="65"/>
    </row>
    <row r="911" spans="1:6" ht="12.75">
      <c r="A911" s="67"/>
      <c r="B911" s="68"/>
      <c r="C911" s="20"/>
      <c r="D911" s="20"/>
      <c r="E911" s="69"/>
      <c r="F911" s="65"/>
    </row>
    <row r="912" spans="1:6" ht="12.75">
      <c r="A912" s="67"/>
      <c r="B912" s="68"/>
      <c r="C912" s="20"/>
      <c r="D912" s="20"/>
      <c r="E912" s="69"/>
      <c r="F912" s="65"/>
    </row>
    <row r="913" spans="1:6" ht="12.75">
      <c r="A913" s="67"/>
      <c r="B913" s="68"/>
      <c r="C913" s="20"/>
      <c r="D913" s="20"/>
      <c r="E913" s="69"/>
      <c r="F913" s="65"/>
    </row>
    <row r="914" spans="1:6" ht="12.75">
      <c r="A914" s="67"/>
      <c r="B914" s="68"/>
      <c r="C914" s="20"/>
      <c r="D914" s="20"/>
      <c r="E914" s="69"/>
      <c r="F914" s="65"/>
    </row>
    <row r="915" spans="1:6" ht="12.75">
      <c r="A915" s="67"/>
      <c r="B915" s="68"/>
      <c r="C915" s="20"/>
      <c r="D915" s="20"/>
      <c r="E915" s="69"/>
      <c r="F915" s="65"/>
    </row>
    <row r="916" spans="1:6" ht="12.75">
      <c r="A916" s="67"/>
      <c r="B916" s="68"/>
      <c r="C916" s="20"/>
      <c r="D916" s="20"/>
      <c r="E916" s="69"/>
      <c r="F916" s="65"/>
    </row>
    <row r="917" spans="1:6" ht="12.75">
      <c r="A917" s="67"/>
      <c r="B917" s="68"/>
      <c r="C917" s="20"/>
      <c r="D917" s="20"/>
      <c r="E917" s="69"/>
      <c r="F917" s="65"/>
    </row>
    <row r="918" spans="1:6" ht="12.75">
      <c r="A918" s="67"/>
      <c r="B918" s="68"/>
      <c r="C918" s="20"/>
      <c r="D918" s="20"/>
      <c r="E918" s="69"/>
      <c r="F918" s="65"/>
    </row>
    <row r="919" spans="1:6" ht="12.75">
      <c r="A919" s="67"/>
      <c r="B919" s="68"/>
      <c r="C919" s="20"/>
      <c r="D919" s="20"/>
      <c r="E919" s="69"/>
      <c r="F919" s="65"/>
    </row>
    <row r="920" spans="1:6" ht="12.75">
      <c r="A920" s="67"/>
      <c r="B920" s="68"/>
      <c r="C920" s="20"/>
      <c r="D920" s="20"/>
      <c r="E920" s="69"/>
      <c r="F920" s="65"/>
    </row>
    <row r="921" spans="1:6" ht="12.75">
      <c r="A921" s="67"/>
      <c r="B921" s="68"/>
      <c r="C921" s="20"/>
      <c r="D921" s="20"/>
      <c r="E921" s="69"/>
      <c r="F921" s="65"/>
    </row>
    <row r="922" spans="1:6" ht="12.75">
      <c r="A922" s="67"/>
      <c r="B922" s="68"/>
      <c r="C922" s="20"/>
      <c r="D922" s="20"/>
      <c r="E922" s="69"/>
      <c r="F922" s="65"/>
    </row>
    <row r="923" spans="1:6" ht="12.75">
      <c r="A923" s="67"/>
      <c r="B923" s="68"/>
      <c r="C923" s="20"/>
      <c r="D923" s="20"/>
      <c r="E923" s="69"/>
      <c r="F923" s="65"/>
    </row>
    <row r="924" spans="1:6" ht="12.75">
      <c r="A924" s="67"/>
      <c r="B924" s="68"/>
      <c r="C924" s="20"/>
      <c r="D924" s="20"/>
      <c r="E924" s="69"/>
      <c r="F924" s="65"/>
    </row>
    <row r="925" spans="1:6" ht="12.75">
      <c r="A925" s="67"/>
      <c r="B925" s="68"/>
      <c r="C925" s="20"/>
      <c r="D925" s="20"/>
      <c r="E925" s="69"/>
      <c r="F925" s="65"/>
    </row>
    <row r="926" spans="1:6" ht="12.75">
      <c r="A926" s="67"/>
      <c r="B926" s="68"/>
      <c r="C926" s="20"/>
      <c r="D926" s="20"/>
      <c r="E926" s="69"/>
      <c r="F926" s="65"/>
    </row>
    <row r="927" spans="1:6" ht="12.75">
      <c r="A927" s="67"/>
      <c r="B927" s="68"/>
      <c r="C927" s="20"/>
      <c r="D927" s="20"/>
      <c r="E927" s="69"/>
      <c r="F927" s="65"/>
    </row>
    <row r="928" spans="1:6" ht="12.75">
      <c r="A928" s="67"/>
      <c r="B928" s="68"/>
      <c r="C928" s="20"/>
      <c r="D928" s="20"/>
      <c r="E928" s="69"/>
      <c r="F928" s="65"/>
    </row>
    <row r="929" spans="1:6" ht="12.75">
      <c r="A929" s="67"/>
      <c r="B929" s="68"/>
      <c r="C929" s="20"/>
      <c r="D929" s="20"/>
      <c r="E929" s="69"/>
      <c r="F929" s="65"/>
    </row>
    <row r="930" spans="1:6" ht="12.75">
      <c r="A930" s="67"/>
      <c r="B930" s="68"/>
      <c r="C930" s="20"/>
      <c r="D930" s="20"/>
      <c r="E930" s="69"/>
      <c r="F930" s="65"/>
    </row>
    <row r="931" spans="1:6" ht="12.75">
      <c r="A931" s="67"/>
      <c r="B931" s="68"/>
      <c r="C931" s="20"/>
      <c r="D931" s="20"/>
      <c r="E931" s="69"/>
      <c r="F931" s="65"/>
    </row>
    <row r="932" spans="1:6" ht="12.75">
      <c r="A932" s="67"/>
      <c r="B932" s="68"/>
      <c r="C932" s="20"/>
      <c r="D932" s="20"/>
      <c r="E932" s="69"/>
      <c r="F932" s="65"/>
    </row>
    <row r="933" spans="1:6" ht="12.75">
      <c r="A933" s="67"/>
      <c r="B933" s="68"/>
      <c r="C933" s="20"/>
      <c r="D933" s="20"/>
      <c r="E933" s="69"/>
      <c r="F933" s="65"/>
    </row>
    <row r="934" spans="1:6" ht="12.75">
      <c r="A934" s="67"/>
      <c r="B934" s="68"/>
      <c r="C934" s="20"/>
      <c r="D934" s="20"/>
      <c r="E934" s="69"/>
      <c r="F934" s="65"/>
    </row>
    <row r="935" spans="1:6" ht="12.75">
      <c r="A935" s="67"/>
      <c r="B935" s="68"/>
      <c r="C935" s="20"/>
      <c r="D935" s="20"/>
      <c r="E935" s="69"/>
      <c r="F935" s="65"/>
    </row>
    <row r="936" spans="1:6" ht="12.75">
      <c r="A936" s="67"/>
      <c r="B936" s="68"/>
      <c r="C936" s="20"/>
      <c r="D936" s="20"/>
      <c r="E936" s="69"/>
      <c r="F936" s="65"/>
    </row>
    <row r="937" spans="1:6" ht="12.75">
      <c r="A937" s="67"/>
      <c r="B937" s="68"/>
      <c r="C937" s="20"/>
      <c r="D937" s="20"/>
      <c r="E937" s="69"/>
      <c r="F937" s="65"/>
    </row>
    <row r="938" spans="1:6" ht="12.75">
      <c r="A938" s="67"/>
      <c r="B938" s="68"/>
      <c r="C938" s="20"/>
      <c r="D938" s="20"/>
      <c r="E938" s="69"/>
      <c r="F938" s="65"/>
    </row>
    <row r="939" spans="1:6" ht="12.75">
      <c r="A939" s="67"/>
      <c r="B939" s="68"/>
      <c r="C939" s="20"/>
      <c r="D939" s="20"/>
      <c r="E939" s="69"/>
      <c r="F939" s="65"/>
    </row>
    <row r="940" spans="1:6" ht="12.75">
      <c r="A940" s="67"/>
      <c r="B940" s="68"/>
      <c r="C940" s="20"/>
      <c r="D940" s="20"/>
      <c r="E940" s="69"/>
      <c r="F940" s="65"/>
    </row>
    <row r="941" spans="1:6" ht="12.75">
      <c r="A941" s="67"/>
      <c r="B941" s="68"/>
      <c r="C941" s="20"/>
      <c r="D941" s="20"/>
      <c r="E941" s="69"/>
      <c r="F941" s="65"/>
    </row>
    <row r="942" spans="1:6" ht="12.75">
      <c r="A942" s="67"/>
      <c r="B942" s="68"/>
      <c r="C942" s="20"/>
      <c r="D942" s="20"/>
      <c r="E942" s="69"/>
      <c r="F942" s="65"/>
    </row>
    <row r="943" spans="1:6" ht="12.75">
      <c r="A943" s="67"/>
      <c r="B943" s="68"/>
      <c r="C943" s="20"/>
      <c r="D943" s="20"/>
      <c r="E943" s="69"/>
      <c r="F943" s="65"/>
    </row>
    <row r="944" spans="1:6" ht="12.75">
      <c r="A944" s="67"/>
      <c r="B944" s="68"/>
      <c r="C944" s="20"/>
      <c r="D944" s="20"/>
      <c r="E944" s="69"/>
      <c r="F944" s="65"/>
    </row>
    <row r="945" spans="1:6" ht="12.75">
      <c r="A945" s="67"/>
      <c r="B945" s="68"/>
      <c r="C945" s="20"/>
      <c r="D945" s="20"/>
      <c r="E945" s="69"/>
      <c r="F945" s="65"/>
    </row>
    <row r="946" spans="1:6" ht="12.75">
      <c r="A946" s="67"/>
      <c r="B946" s="68"/>
      <c r="C946" s="20"/>
      <c r="D946" s="20"/>
      <c r="E946" s="69"/>
      <c r="F946" s="65"/>
    </row>
    <row r="947" spans="1:6" ht="12.75">
      <c r="A947" s="67"/>
      <c r="B947" s="68"/>
      <c r="C947" s="20"/>
      <c r="D947" s="20"/>
      <c r="E947" s="69"/>
      <c r="F947" s="65"/>
    </row>
    <row r="948" spans="1:6" ht="12.75">
      <c r="A948" s="67"/>
      <c r="B948" s="68"/>
      <c r="C948" s="20"/>
      <c r="D948" s="20"/>
      <c r="E948" s="69"/>
      <c r="F948" s="65"/>
    </row>
    <row r="949" spans="1:6" ht="12.75">
      <c r="A949" s="67"/>
      <c r="B949" s="68"/>
      <c r="C949" s="20"/>
      <c r="D949" s="20"/>
      <c r="E949" s="69"/>
      <c r="F949" s="65"/>
    </row>
    <row r="950" spans="1:6" ht="12.75">
      <c r="A950" s="67"/>
      <c r="B950" s="68"/>
      <c r="C950" s="20"/>
      <c r="D950" s="20"/>
      <c r="E950" s="69"/>
      <c r="F950" s="65"/>
    </row>
    <row r="951" spans="1:6" ht="12.75">
      <c r="A951" s="67"/>
      <c r="B951" s="68"/>
      <c r="C951" s="20"/>
      <c r="D951" s="20"/>
      <c r="E951" s="69"/>
      <c r="F951" s="65"/>
    </row>
    <row r="952" spans="1:6" ht="12.75">
      <c r="A952" s="67"/>
      <c r="B952" s="68"/>
      <c r="C952" s="20"/>
      <c r="D952" s="20"/>
      <c r="E952" s="69"/>
      <c r="F952" s="65"/>
    </row>
    <row r="953" spans="1:6" ht="12.75">
      <c r="A953" s="67"/>
      <c r="B953" s="68"/>
      <c r="C953" s="20"/>
      <c r="D953" s="20"/>
      <c r="E953" s="69"/>
      <c r="F953" s="65"/>
    </row>
    <row r="954" spans="1:6" ht="12.75">
      <c r="A954" s="67"/>
      <c r="B954" s="68"/>
      <c r="C954" s="20"/>
      <c r="D954" s="20"/>
      <c r="E954" s="69"/>
      <c r="F954" s="65"/>
    </row>
    <row r="955" spans="1:6" ht="12.75">
      <c r="A955" s="67"/>
      <c r="B955" s="68"/>
      <c r="C955" s="20"/>
      <c r="D955" s="20"/>
      <c r="E955" s="69"/>
      <c r="F955" s="65"/>
    </row>
    <row r="956" spans="1:6" ht="12.75">
      <c r="A956" s="67"/>
      <c r="B956" s="68"/>
      <c r="C956" s="20"/>
      <c r="D956" s="20"/>
      <c r="E956" s="69"/>
      <c r="F956" s="65"/>
    </row>
    <row r="957" spans="1:6" ht="12.75">
      <c r="A957" s="67"/>
      <c r="B957" s="68"/>
      <c r="C957" s="20"/>
      <c r="D957" s="20"/>
      <c r="E957" s="69"/>
      <c r="F957" s="65"/>
    </row>
    <row r="958" spans="1:6" ht="12.75">
      <c r="A958" s="67"/>
      <c r="B958" s="68"/>
      <c r="C958" s="20"/>
      <c r="D958" s="20"/>
      <c r="E958" s="69"/>
      <c r="F958" s="65"/>
    </row>
    <row r="959" spans="1:6" ht="12.75">
      <c r="A959" s="67"/>
      <c r="B959" s="68"/>
      <c r="C959" s="20"/>
      <c r="D959" s="20"/>
      <c r="E959" s="69"/>
      <c r="F959" s="65"/>
    </row>
    <row r="960" spans="1:6" ht="12.75">
      <c r="A960" s="67"/>
      <c r="B960" s="68"/>
      <c r="C960" s="20"/>
      <c r="D960" s="20"/>
      <c r="E960" s="69"/>
      <c r="F960" s="65"/>
    </row>
    <row r="961" spans="1:6" ht="12.75">
      <c r="A961" s="67"/>
      <c r="B961" s="68"/>
      <c r="C961" s="20"/>
      <c r="D961" s="20"/>
      <c r="E961" s="69"/>
      <c r="F961" s="65"/>
    </row>
    <row r="962" spans="1:6" ht="12.75">
      <c r="A962" s="67"/>
      <c r="B962" s="68"/>
      <c r="C962" s="20"/>
      <c r="D962" s="20"/>
      <c r="E962" s="69"/>
      <c r="F962" s="65"/>
    </row>
    <row r="963" spans="1:6" ht="12.75">
      <c r="A963" s="67"/>
      <c r="B963" s="68"/>
      <c r="C963" s="20"/>
      <c r="D963" s="20"/>
      <c r="E963" s="69"/>
      <c r="F963" s="65"/>
    </row>
    <row r="964" spans="1:6" ht="12.75">
      <c r="A964" s="67"/>
      <c r="B964" s="68"/>
      <c r="C964" s="20"/>
      <c r="D964" s="20"/>
      <c r="E964" s="69"/>
      <c r="F964" s="65"/>
    </row>
    <row r="965" spans="1:6" ht="12.75">
      <c r="A965" s="67"/>
      <c r="B965" s="68"/>
      <c r="C965" s="20"/>
      <c r="D965" s="20"/>
      <c r="E965" s="69"/>
      <c r="F965" s="65"/>
    </row>
    <row r="966" spans="1:6" ht="12.75">
      <c r="A966" s="67"/>
      <c r="B966" s="68"/>
      <c r="C966" s="20"/>
      <c r="D966" s="20"/>
      <c r="E966" s="69"/>
      <c r="F966" s="65"/>
    </row>
    <row r="967" spans="1:6" ht="12.75">
      <c r="A967" s="67"/>
      <c r="B967" s="68"/>
      <c r="C967" s="20"/>
      <c r="D967" s="20"/>
      <c r="E967" s="69"/>
      <c r="F967" s="65"/>
    </row>
    <row r="968" spans="1:6" ht="12.75">
      <c r="A968" s="67"/>
      <c r="B968" s="68"/>
      <c r="C968" s="20"/>
      <c r="D968" s="20"/>
      <c r="E968" s="69"/>
      <c r="F968" s="65"/>
    </row>
    <row r="969" spans="1:6" ht="12.75">
      <c r="A969" s="67"/>
      <c r="B969" s="68"/>
      <c r="C969" s="20"/>
      <c r="D969" s="20"/>
      <c r="E969" s="69"/>
      <c r="F969" s="65"/>
    </row>
    <row r="970" spans="1:6" ht="12.75">
      <c r="A970" s="67"/>
      <c r="B970" s="68"/>
      <c r="C970" s="20"/>
      <c r="D970" s="20"/>
      <c r="E970" s="69"/>
      <c r="F970" s="65"/>
    </row>
    <row r="971" spans="1:6" ht="12.75">
      <c r="A971" s="67"/>
      <c r="B971" s="68"/>
      <c r="C971" s="20"/>
      <c r="D971" s="20"/>
      <c r="E971" s="69"/>
      <c r="F971" s="65"/>
    </row>
    <row r="972" spans="1:6" ht="12.75">
      <c r="A972" s="67"/>
      <c r="B972" s="68"/>
      <c r="C972" s="20"/>
      <c r="D972" s="20"/>
      <c r="E972" s="69"/>
      <c r="F972" s="65"/>
    </row>
    <row r="973" spans="1:6" ht="12.75">
      <c r="A973" s="67"/>
      <c r="B973" s="68"/>
      <c r="C973" s="20"/>
      <c r="D973" s="20"/>
      <c r="E973" s="69"/>
      <c r="F973" s="65"/>
    </row>
    <row r="974" spans="1:6" ht="12.75">
      <c r="A974" s="67"/>
      <c r="B974" s="68"/>
      <c r="C974" s="20"/>
      <c r="D974" s="20"/>
      <c r="E974" s="69"/>
      <c r="F974" s="65"/>
    </row>
    <row r="975" spans="1:6" ht="12.75">
      <c r="A975" s="67"/>
      <c r="B975" s="68"/>
      <c r="C975" s="20"/>
      <c r="D975" s="20"/>
      <c r="E975" s="69"/>
      <c r="F975" s="65"/>
    </row>
    <row r="976" spans="1:6" ht="12.75">
      <c r="A976" s="67"/>
      <c r="B976" s="68"/>
      <c r="C976" s="20"/>
      <c r="D976" s="20"/>
      <c r="E976" s="69"/>
      <c r="F976" s="65"/>
    </row>
    <row r="977" spans="1:6" ht="12.75">
      <c r="A977" s="67"/>
      <c r="B977" s="68"/>
      <c r="C977" s="20"/>
      <c r="D977" s="20"/>
      <c r="E977" s="69"/>
      <c r="F977" s="65"/>
    </row>
    <row r="978" spans="1:6" ht="12.75">
      <c r="A978" s="67"/>
      <c r="B978" s="68"/>
      <c r="C978" s="20"/>
      <c r="D978" s="20"/>
      <c r="E978" s="69"/>
      <c r="F978" s="65"/>
    </row>
    <row r="979" spans="1:6" ht="12.75">
      <c r="A979" s="67"/>
      <c r="B979" s="68"/>
      <c r="C979" s="20"/>
      <c r="D979" s="20"/>
      <c r="E979" s="69"/>
      <c r="F979" s="65"/>
    </row>
    <row r="980" spans="1:6" ht="12.75">
      <c r="A980" s="67"/>
      <c r="B980" s="68"/>
      <c r="C980" s="20"/>
      <c r="D980" s="20"/>
      <c r="E980" s="69"/>
      <c r="F980" s="65"/>
    </row>
    <row r="981" spans="1:6" ht="12.75">
      <c r="A981" s="67"/>
      <c r="B981" s="68"/>
      <c r="C981" s="20"/>
      <c r="D981" s="20"/>
      <c r="E981" s="69"/>
      <c r="F981" s="65"/>
    </row>
    <row r="982" spans="1:6" ht="12.75">
      <c r="A982" s="67"/>
      <c r="B982" s="68"/>
      <c r="C982" s="20"/>
      <c r="D982" s="20"/>
      <c r="E982" s="69"/>
      <c r="F982" s="65"/>
    </row>
    <row r="983" spans="1:6" ht="12.75">
      <c r="A983" s="67"/>
      <c r="B983" s="68"/>
      <c r="C983" s="20"/>
      <c r="D983" s="20"/>
      <c r="E983" s="69"/>
      <c r="F983" s="65"/>
    </row>
    <row r="984" spans="1:6" ht="12.75">
      <c r="A984" s="67"/>
      <c r="B984" s="68"/>
      <c r="C984" s="20"/>
      <c r="D984" s="20"/>
      <c r="E984" s="69"/>
      <c r="F984" s="65"/>
    </row>
    <row r="985" spans="1:6" ht="12.75">
      <c r="A985" s="67"/>
      <c r="B985" s="68"/>
      <c r="C985" s="20"/>
      <c r="D985" s="20"/>
      <c r="E985" s="69"/>
      <c r="F985" s="65"/>
    </row>
    <row r="986" spans="1:6" ht="12.75">
      <c r="A986" s="67"/>
      <c r="B986" s="68"/>
      <c r="C986" s="20"/>
      <c r="D986" s="20"/>
      <c r="E986" s="69"/>
      <c r="F986" s="65"/>
    </row>
    <row r="987" spans="1:6" ht="12.75">
      <c r="A987" s="67"/>
      <c r="B987" s="68"/>
      <c r="C987" s="20"/>
      <c r="D987" s="20"/>
      <c r="E987" s="69"/>
      <c r="F987" s="65"/>
    </row>
    <row r="988" spans="1:6" ht="12.75">
      <c r="A988" s="67"/>
      <c r="B988" s="68"/>
      <c r="C988" s="20"/>
      <c r="D988" s="20"/>
      <c r="E988" s="69"/>
      <c r="F988" s="65"/>
    </row>
    <row r="989" spans="1:6" ht="12.75">
      <c r="A989" s="67"/>
      <c r="B989" s="68"/>
      <c r="C989" s="20"/>
      <c r="D989" s="20"/>
      <c r="E989" s="69"/>
      <c r="F989" s="65"/>
    </row>
    <row r="990" spans="1:6" ht="12.75">
      <c r="A990" s="67"/>
      <c r="B990" s="68"/>
      <c r="C990" s="20"/>
      <c r="D990" s="20"/>
      <c r="E990" s="69"/>
      <c r="F990" s="65"/>
    </row>
    <row r="991" spans="1:6" ht="12.75">
      <c r="A991" s="67"/>
      <c r="B991" s="68"/>
      <c r="C991" s="20"/>
      <c r="D991" s="20"/>
      <c r="E991" s="69"/>
      <c r="F991" s="65"/>
    </row>
    <row r="992" spans="1:6" ht="12.75">
      <c r="A992" s="67"/>
      <c r="B992" s="68"/>
      <c r="C992" s="20"/>
      <c r="D992" s="20"/>
      <c r="E992" s="69"/>
      <c r="F992" s="65"/>
    </row>
    <row r="993" spans="1:6" ht="12.75">
      <c r="A993" s="67"/>
      <c r="B993" s="68"/>
      <c r="C993" s="20"/>
      <c r="D993" s="20"/>
      <c r="E993" s="69"/>
      <c r="F993" s="65"/>
    </row>
    <row r="994" spans="1:6" ht="12.75">
      <c r="A994" s="67"/>
      <c r="B994" s="68"/>
      <c r="C994" s="20"/>
      <c r="D994" s="20"/>
      <c r="E994" s="69"/>
      <c r="F994" s="65"/>
    </row>
    <row r="995" spans="1:6" ht="12.75">
      <c r="A995" s="67"/>
      <c r="B995" s="68"/>
      <c r="C995" s="20"/>
      <c r="D995" s="20"/>
      <c r="E995" s="69"/>
      <c r="F995" s="65"/>
    </row>
    <row r="996" spans="1:6" ht="12.75">
      <c r="A996" s="67"/>
      <c r="B996" s="68"/>
      <c r="C996" s="20"/>
      <c r="D996" s="20"/>
      <c r="E996" s="69"/>
      <c r="F996" s="65"/>
    </row>
    <row r="997" spans="1:6" ht="12.75">
      <c r="A997" s="67"/>
      <c r="B997" s="68"/>
      <c r="C997" s="20"/>
      <c r="D997" s="20"/>
      <c r="E997" s="69"/>
      <c r="F997" s="65"/>
    </row>
    <row r="998" spans="1:6" ht="12.75">
      <c r="A998" s="67"/>
      <c r="B998" s="68"/>
      <c r="C998" s="20"/>
      <c r="D998" s="20"/>
      <c r="E998" s="69"/>
      <c r="F998" s="65"/>
    </row>
    <row r="999" spans="1:6" ht="12.75">
      <c r="A999" s="67"/>
      <c r="B999" s="68"/>
      <c r="C999" s="20"/>
      <c r="D999" s="20"/>
      <c r="E999" s="69"/>
      <c r="F999" s="65"/>
    </row>
    <row r="1000" spans="1:6" ht="12.75">
      <c r="A1000" s="67"/>
      <c r="B1000" s="68"/>
      <c r="C1000" s="20"/>
      <c r="D1000" s="20"/>
      <c r="E1000" s="69"/>
      <c r="F1000" s="6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calculations</vt:lpstr>
      <vt:lpstr>tamoxifen - all practices</vt:lpstr>
      <vt:lpstr>tamoxifen - Greater Manchester</vt:lpstr>
      <vt:lpstr>raloxifene - all practices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Helen Curtis</cp:lastModifiedBy>
  <dcterms:modified xsi:type="dcterms:W3CDTF">2018-01-31T12:08:08Z</dcterms:modified>
</cp:coreProperties>
</file>