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6519"/>
  <workbookPr showInkAnnotation="0" autoCompressPictures="0"/>
  <bookViews>
    <workbookView xWindow="0" yWindow="0" windowWidth="27320" windowHeight="13460" tabRatio="914"/>
  </bookViews>
  <sheets>
    <sheet name="wRi &gt; wAu and U ovaries" sheetId="1" r:id="rId1"/>
    <sheet name="wRi &lt; wAu and U ovaries" sheetId="8" r:id="rId2"/>
    <sheet name="wRi &gt; wAu and U testes" sheetId="15" r:id="rId3"/>
    <sheet name="wRi &lt; wAu and U testes" sheetId="16" r:id="rId4"/>
  </sheets>
  <definedNames>
    <definedName name="_xlnm._FilterDatabase" localSheetId="2" hidden="1">'wRi &gt; wAu and U testes'!$E$1:$E$41</definedName>
    <definedName name="KEGG_mapping_1">#REF!</definedName>
    <definedName name="wMel_more" localSheetId="1">'wRi &lt; wAu and U ovaries'!#REF!</definedName>
    <definedName name="wMel_more" localSheetId="3">'wRi &lt; wAu and U testes'!#REF!</definedName>
    <definedName name="wMel_more" localSheetId="0">'wRi &gt; wAu and U ovaries'!#REF!</definedName>
    <definedName name="wMel_more" localSheetId="2">'wRi &gt; wAu and U testes'!#REF!</definedName>
    <definedName name="wMel_more_than_wAlb_and_uninfected_gene_names" localSheetId="1">'wRi &lt; wAu and U ovaries'!$A$3:$A$18</definedName>
    <definedName name="wMel_more_than_wAlb_and_uninfected_gene_names" localSheetId="3">'wRi &lt; wAu and U testes'!$A$3:$A$18</definedName>
    <definedName name="wMel_more_than_wAlb_and_uninfected_gene_names" localSheetId="0">'wRi &gt; wAu and U ovaries'!$A$3:$A$18</definedName>
    <definedName name="wMel_more_than_wAlb_and_uninfected_gene_names" localSheetId="2">'wRi &gt; wAu and U testes'!$A$3:$A$18</definedName>
    <definedName name="wMel_more_than_wAlb_and_uninfected_GO_annotations" localSheetId="1">'wRi &lt; wAu and U ovaries'!#REF!</definedName>
    <definedName name="wMel_more_than_wAlb_and_uninfected_GO_annotations" localSheetId="3">'wRi &lt; wAu and U testes'!#REF!</definedName>
    <definedName name="wMel_more_than_wAlb_and_uninfected_GO_annotations" localSheetId="0">'wRi &gt; wAu and U ovaries'!#REF!</definedName>
    <definedName name="wMel_more_than_wAlb_and_uninfected_GO_annotations" localSheetId="2">'wRi &gt; wAu and U testes'!#REF!</definedName>
    <definedName name="wRi_ovaries_more_than_wAu_and_U_ovaries_gene_names" localSheetId="1">'wRi &lt; wAu and U ovaries'!$A$3:$A$18</definedName>
    <definedName name="wRi_ovaries_more_than_wAu_and_U_ovaries_gene_names" localSheetId="3">'wRi &lt; wAu and U testes'!$A$3:$A$18</definedName>
    <definedName name="wRi_ovaries_more_than_wAu_and_U_ovaries_gene_names" localSheetId="0">'wRi &gt; wAu and U ovaries'!$A$3:$A$18</definedName>
    <definedName name="wRi_ovaries_more_than_wAu_and_U_ovaries_gene_names" localSheetId="2">'wRi &gt; wAu and U testes'!$A$3:$A$18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J4" i="1" l="1"/>
  <c r="K4" i="1"/>
  <c r="L4" i="1"/>
  <c r="M4" i="1"/>
  <c r="J5" i="1"/>
  <c r="K5" i="1"/>
  <c r="L5" i="1"/>
  <c r="M5" i="1"/>
  <c r="J6" i="1"/>
  <c r="K6" i="1"/>
  <c r="L6" i="1"/>
  <c r="M6" i="1"/>
  <c r="J7" i="1"/>
  <c r="K7" i="1"/>
  <c r="L7" i="1"/>
  <c r="M7" i="1"/>
  <c r="J8" i="1"/>
  <c r="K8" i="1"/>
  <c r="J9" i="1"/>
  <c r="K9" i="1"/>
  <c r="J10" i="1"/>
  <c r="K10" i="1"/>
  <c r="L10" i="1"/>
  <c r="M10" i="1"/>
  <c r="J11" i="1"/>
  <c r="K11" i="1"/>
  <c r="L11" i="1"/>
  <c r="M11" i="1"/>
  <c r="J12" i="1"/>
  <c r="K12" i="1"/>
  <c r="L12" i="1"/>
  <c r="M12" i="1"/>
  <c r="J13" i="1"/>
  <c r="K13" i="1"/>
  <c r="L13" i="1"/>
  <c r="M13" i="1"/>
  <c r="J14" i="1"/>
  <c r="K14" i="1"/>
  <c r="L14" i="1"/>
  <c r="M14" i="1"/>
  <c r="J15" i="1"/>
  <c r="K15" i="1"/>
  <c r="L15" i="1"/>
  <c r="M15" i="1"/>
  <c r="J16" i="1"/>
  <c r="K16" i="1"/>
  <c r="L16" i="1"/>
  <c r="M16" i="1"/>
  <c r="J17" i="1"/>
  <c r="K17" i="1"/>
  <c r="J18" i="1"/>
  <c r="K18" i="1"/>
  <c r="L18" i="1"/>
  <c r="M18" i="1"/>
  <c r="J3" i="1"/>
  <c r="K3" i="1"/>
  <c r="M3" i="1"/>
  <c r="L3" i="1"/>
  <c r="J4" i="15"/>
  <c r="K4" i="15"/>
  <c r="M4" i="15"/>
  <c r="J5" i="15"/>
  <c r="K5" i="15"/>
  <c r="M5" i="15"/>
  <c r="J6" i="15"/>
  <c r="K6" i="15"/>
  <c r="M6" i="15"/>
  <c r="J7" i="15"/>
  <c r="K7" i="15"/>
  <c r="M7" i="15"/>
  <c r="J8" i="15"/>
  <c r="K8" i="15"/>
  <c r="M8" i="15"/>
  <c r="J9" i="15"/>
  <c r="K9" i="15"/>
  <c r="M9" i="15"/>
  <c r="J10" i="15"/>
  <c r="K10" i="15"/>
  <c r="M10" i="15"/>
  <c r="J11" i="15"/>
  <c r="K11" i="15"/>
  <c r="M11" i="15"/>
  <c r="J12" i="15"/>
  <c r="K12" i="15"/>
  <c r="M12" i="15"/>
  <c r="J13" i="15"/>
  <c r="K13" i="15"/>
  <c r="M13" i="15"/>
  <c r="J14" i="15"/>
  <c r="K14" i="15"/>
  <c r="M14" i="15"/>
  <c r="J15" i="15"/>
  <c r="K15" i="15"/>
  <c r="M15" i="15"/>
  <c r="J16" i="15"/>
  <c r="K16" i="15"/>
  <c r="M16" i="15"/>
  <c r="J17" i="15"/>
  <c r="K17" i="15"/>
  <c r="M17" i="15"/>
  <c r="J18" i="15"/>
  <c r="K18" i="15"/>
  <c r="M18" i="15"/>
  <c r="J19" i="15"/>
  <c r="K19" i="15"/>
  <c r="M19" i="15"/>
  <c r="J20" i="15"/>
  <c r="K20" i="15"/>
  <c r="M20" i="15"/>
  <c r="J21" i="15"/>
  <c r="K21" i="15"/>
  <c r="M21" i="15"/>
  <c r="J22" i="15"/>
  <c r="K22" i="15"/>
  <c r="M22" i="15"/>
  <c r="J23" i="15"/>
  <c r="K23" i="15"/>
  <c r="M23" i="15"/>
  <c r="J24" i="15"/>
  <c r="K24" i="15"/>
  <c r="M24" i="15"/>
  <c r="J25" i="15"/>
  <c r="K25" i="15"/>
  <c r="M25" i="15"/>
  <c r="J26" i="15"/>
  <c r="K26" i="15"/>
  <c r="M26" i="15"/>
  <c r="J27" i="15"/>
  <c r="K27" i="15"/>
  <c r="M27" i="15"/>
  <c r="J28" i="15"/>
  <c r="K28" i="15"/>
  <c r="M28" i="15"/>
  <c r="J29" i="15"/>
  <c r="K29" i="15"/>
  <c r="M29" i="15"/>
  <c r="J30" i="15"/>
  <c r="K30" i="15"/>
  <c r="M30" i="15"/>
  <c r="J31" i="15"/>
  <c r="K31" i="15"/>
  <c r="M31" i="15"/>
  <c r="J32" i="15"/>
  <c r="K32" i="15"/>
  <c r="M32" i="15"/>
  <c r="J33" i="15"/>
  <c r="K33" i="15"/>
  <c r="M33" i="15"/>
  <c r="J34" i="15"/>
  <c r="K34" i="15"/>
  <c r="M34" i="15"/>
  <c r="J35" i="15"/>
  <c r="K35" i="15"/>
  <c r="M35" i="15"/>
  <c r="J36" i="15"/>
  <c r="K36" i="15"/>
  <c r="M36" i="15"/>
  <c r="J37" i="15"/>
  <c r="K37" i="15"/>
  <c r="M37" i="15"/>
  <c r="J38" i="15"/>
  <c r="K38" i="15"/>
  <c r="M38" i="15"/>
  <c r="J40" i="15"/>
  <c r="K40" i="15"/>
  <c r="M40" i="15"/>
  <c r="J41" i="15"/>
  <c r="K41" i="15"/>
  <c r="M41" i="15"/>
  <c r="J3" i="15"/>
  <c r="K3" i="15"/>
  <c r="M3" i="15"/>
  <c r="J4" i="8"/>
  <c r="K4" i="8"/>
  <c r="J5" i="8"/>
  <c r="K5" i="8"/>
  <c r="J6" i="8"/>
  <c r="K6" i="8"/>
  <c r="J7" i="8"/>
  <c r="K7" i="8"/>
  <c r="L7" i="8"/>
  <c r="M7" i="8"/>
  <c r="J8" i="8"/>
  <c r="K8" i="8"/>
  <c r="L8" i="8"/>
  <c r="M8" i="8"/>
  <c r="J9" i="8"/>
  <c r="K9" i="8"/>
  <c r="L9" i="8"/>
  <c r="M9" i="8"/>
  <c r="J10" i="8"/>
  <c r="K10" i="8"/>
  <c r="L10" i="8"/>
  <c r="M10" i="8"/>
  <c r="J11" i="8"/>
  <c r="K11" i="8"/>
  <c r="L11" i="8"/>
  <c r="M11" i="8"/>
  <c r="J12" i="8"/>
  <c r="K12" i="8"/>
  <c r="L12" i="8"/>
  <c r="M12" i="8"/>
  <c r="J13" i="8"/>
  <c r="K13" i="8"/>
  <c r="L13" i="8"/>
  <c r="M13" i="8"/>
  <c r="J14" i="8"/>
  <c r="K14" i="8"/>
  <c r="L14" i="8"/>
  <c r="M14" i="8"/>
  <c r="J15" i="8"/>
  <c r="K15" i="8"/>
  <c r="L15" i="8"/>
  <c r="M15" i="8"/>
  <c r="J16" i="8"/>
  <c r="K16" i="8"/>
  <c r="L16" i="8"/>
  <c r="M16" i="8"/>
  <c r="J17" i="8"/>
  <c r="K17" i="8"/>
  <c r="L17" i="8"/>
  <c r="M17" i="8"/>
  <c r="J18" i="8"/>
  <c r="K18" i="8"/>
  <c r="L18" i="8"/>
  <c r="M18" i="8"/>
  <c r="J19" i="8"/>
  <c r="K19" i="8"/>
  <c r="L19" i="8"/>
  <c r="M19" i="8"/>
  <c r="J20" i="8"/>
  <c r="K20" i="8"/>
  <c r="L20" i="8"/>
  <c r="M20" i="8"/>
  <c r="J21" i="8"/>
  <c r="K21" i="8"/>
  <c r="L21" i="8"/>
  <c r="M21" i="8"/>
  <c r="J22" i="8"/>
  <c r="K22" i="8"/>
  <c r="L22" i="8"/>
  <c r="M22" i="8"/>
  <c r="J23" i="8"/>
  <c r="K23" i="8"/>
  <c r="L23" i="8"/>
  <c r="M23" i="8"/>
  <c r="J24" i="8"/>
  <c r="K24" i="8"/>
  <c r="L24" i="8"/>
  <c r="M24" i="8"/>
  <c r="J25" i="8"/>
  <c r="K25" i="8"/>
  <c r="L25" i="8"/>
  <c r="M25" i="8"/>
  <c r="J26" i="8"/>
  <c r="K26" i="8"/>
  <c r="L26" i="8"/>
  <c r="M26" i="8"/>
  <c r="J27" i="8"/>
  <c r="K27" i="8"/>
  <c r="L27" i="8"/>
  <c r="M27" i="8"/>
  <c r="J28" i="8"/>
  <c r="K28" i="8"/>
  <c r="L28" i="8"/>
  <c r="M28" i="8"/>
  <c r="J29" i="8"/>
  <c r="K29" i="8"/>
  <c r="L29" i="8"/>
  <c r="M29" i="8"/>
  <c r="J30" i="8"/>
  <c r="K30" i="8"/>
  <c r="L30" i="8"/>
  <c r="M30" i="8"/>
  <c r="J31" i="8"/>
  <c r="K31" i="8"/>
  <c r="L31" i="8"/>
  <c r="M31" i="8"/>
  <c r="J32" i="8"/>
  <c r="K32" i="8"/>
  <c r="L32" i="8"/>
  <c r="M32" i="8"/>
  <c r="J33" i="8"/>
  <c r="K33" i="8"/>
  <c r="L33" i="8"/>
  <c r="M33" i="8"/>
  <c r="J34" i="8"/>
  <c r="K34" i="8"/>
  <c r="L34" i="8"/>
  <c r="M34" i="8"/>
  <c r="J35" i="8"/>
  <c r="K35" i="8"/>
  <c r="L35" i="8"/>
  <c r="M35" i="8"/>
  <c r="J36" i="8"/>
  <c r="K36" i="8"/>
  <c r="L36" i="8"/>
  <c r="M36" i="8"/>
  <c r="J37" i="8"/>
  <c r="K37" i="8"/>
  <c r="L37" i="8"/>
  <c r="M37" i="8"/>
  <c r="J38" i="8"/>
  <c r="K38" i="8"/>
  <c r="L38" i="8"/>
  <c r="M38" i="8"/>
  <c r="J39" i="8"/>
  <c r="K39" i="8"/>
  <c r="L39" i="8"/>
  <c r="M39" i="8"/>
  <c r="J40" i="8"/>
  <c r="K40" i="8"/>
  <c r="L40" i="8"/>
  <c r="M40" i="8"/>
  <c r="J41" i="8"/>
  <c r="K41" i="8"/>
  <c r="L41" i="8"/>
  <c r="M41" i="8"/>
  <c r="J42" i="8"/>
  <c r="K42" i="8"/>
  <c r="L42" i="8"/>
  <c r="M42" i="8"/>
  <c r="J3" i="8"/>
  <c r="K3" i="8"/>
  <c r="J4" i="16"/>
  <c r="K4" i="16"/>
  <c r="L4" i="16"/>
  <c r="M4" i="16"/>
  <c r="J5" i="16"/>
  <c r="K5" i="16"/>
  <c r="L5" i="16"/>
  <c r="M5" i="16"/>
  <c r="J6" i="16"/>
  <c r="K6" i="16"/>
  <c r="L6" i="16"/>
  <c r="M6" i="16"/>
  <c r="J7" i="16"/>
  <c r="K7" i="16"/>
  <c r="L7" i="16"/>
  <c r="M7" i="16"/>
  <c r="J8" i="16"/>
  <c r="K8" i="16"/>
  <c r="L8" i="16"/>
  <c r="M8" i="16"/>
  <c r="J9" i="16"/>
  <c r="K9" i="16"/>
  <c r="L9" i="16"/>
  <c r="M9" i="16"/>
  <c r="J10" i="16"/>
  <c r="K10" i="16"/>
  <c r="L10" i="16"/>
  <c r="M10" i="16"/>
  <c r="J11" i="16"/>
  <c r="K11" i="16"/>
  <c r="L11" i="16"/>
  <c r="M11" i="16"/>
  <c r="J12" i="16"/>
  <c r="K12" i="16"/>
  <c r="L12" i="16"/>
  <c r="M12" i="16"/>
  <c r="J13" i="16"/>
  <c r="K13" i="16"/>
  <c r="L13" i="16"/>
  <c r="M13" i="16"/>
  <c r="J14" i="16"/>
  <c r="K14" i="16"/>
  <c r="L14" i="16"/>
  <c r="M14" i="16"/>
  <c r="J15" i="16"/>
  <c r="K15" i="16"/>
  <c r="L15" i="16"/>
  <c r="M15" i="16"/>
  <c r="J16" i="16"/>
  <c r="K16" i="16"/>
  <c r="L16" i="16"/>
  <c r="M16" i="16"/>
  <c r="J17" i="16"/>
  <c r="K17" i="16"/>
  <c r="L17" i="16"/>
  <c r="M17" i="16"/>
  <c r="J18" i="16"/>
  <c r="K18" i="16"/>
  <c r="L18" i="16"/>
  <c r="M18" i="16"/>
  <c r="J19" i="16"/>
  <c r="K19" i="16"/>
  <c r="L19" i="16"/>
  <c r="M19" i="16"/>
  <c r="J20" i="16"/>
  <c r="K20" i="16"/>
  <c r="L20" i="16"/>
  <c r="M20" i="16"/>
  <c r="J21" i="16"/>
  <c r="K21" i="16"/>
  <c r="L21" i="16"/>
  <c r="M21" i="16"/>
  <c r="J22" i="16"/>
  <c r="K22" i="16"/>
  <c r="L22" i="16"/>
  <c r="M22" i="16"/>
  <c r="J23" i="16"/>
  <c r="K23" i="16"/>
  <c r="L23" i="16"/>
  <c r="M23" i="16"/>
  <c r="J24" i="16"/>
  <c r="K24" i="16"/>
  <c r="L24" i="16"/>
  <c r="M24" i="16"/>
  <c r="J25" i="16"/>
  <c r="K25" i="16"/>
  <c r="L25" i="16"/>
  <c r="M25" i="16"/>
  <c r="J26" i="16"/>
  <c r="K26" i="16"/>
  <c r="L26" i="16"/>
  <c r="M26" i="16"/>
  <c r="J27" i="16"/>
  <c r="K27" i="16"/>
  <c r="L27" i="16"/>
  <c r="M27" i="16"/>
  <c r="J28" i="16"/>
  <c r="K28" i="16"/>
  <c r="L28" i="16"/>
  <c r="M28" i="16"/>
  <c r="J29" i="16"/>
  <c r="K29" i="16"/>
  <c r="L29" i="16"/>
  <c r="M29" i="16"/>
  <c r="J30" i="16"/>
  <c r="K30" i="16"/>
  <c r="L30" i="16"/>
  <c r="M30" i="16"/>
  <c r="J31" i="16"/>
  <c r="K31" i="16"/>
  <c r="L31" i="16"/>
  <c r="M31" i="16"/>
  <c r="J32" i="16"/>
  <c r="K32" i="16"/>
  <c r="L32" i="16"/>
  <c r="M32" i="16"/>
  <c r="J33" i="16"/>
  <c r="K33" i="16"/>
  <c r="L33" i="16"/>
  <c r="M33" i="16"/>
  <c r="J34" i="16"/>
  <c r="K34" i="16"/>
  <c r="L34" i="16"/>
  <c r="M34" i="16"/>
  <c r="J35" i="16"/>
  <c r="K35" i="16"/>
  <c r="L35" i="16"/>
  <c r="M35" i="16"/>
  <c r="J36" i="16"/>
  <c r="K36" i="16"/>
  <c r="L36" i="16"/>
  <c r="M36" i="16"/>
  <c r="J37" i="16"/>
  <c r="K37" i="16"/>
  <c r="L37" i="16"/>
  <c r="M37" i="16"/>
  <c r="J38" i="16"/>
  <c r="K38" i="16"/>
  <c r="L38" i="16"/>
  <c r="M38" i="16"/>
  <c r="J39" i="16"/>
  <c r="K39" i="16"/>
  <c r="L39" i="16"/>
  <c r="M39" i="16"/>
  <c r="J40" i="16"/>
  <c r="K40" i="16"/>
  <c r="L40" i="16"/>
  <c r="M40" i="16"/>
  <c r="J41" i="16"/>
  <c r="K41" i="16"/>
  <c r="L41" i="16"/>
  <c r="M41" i="16"/>
  <c r="J42" i="16"/>
  <c r="K42" i="16"/>
  <c r="L42" i="16"/>
  <c r="M42" i="16"/>
  <c r="J43" i="16"/>
  <c r="K43" i="16"/>
  <c r="L43" i="16"/>
  <c r="M43" i="16"/>
  <c r="J44" i="16"/>
  <c r="K44" i="16"/>
  <c r="L44" i="16"/>
  <c r="M44" i="16"/>
  <c r="J45" i="16"/>
  <c r="K45" i="16"/>
  <c r="L45" i="16"/>
  <c r="M45" i="16"/>
  <c r="J46" i="16"/>
  <c r="K46" i="16"/>
  <c r="L46" i="16"/>
  <c r="M46" i="16"/>
  <c r="J47" i="16"/>
  <c r="K47" i="16"/>
  <c r="L47" i="16"/>
  <c r="M47" i="16"/>
  <c r="J48" i="16"/>
  <c r="K48" i="16"/>
  <c r="L48" i="16"/>
  <c r="M48" i="16"/>
  <c r="J49" i="16"/>
  <c r="K49" i="16"/>
  <c r="L49" i="16"/>
  <c r="M49" i="16"/>
  <c r="J50" i="16"/>
  <c r="K50" i="16"/>
  <c r="L50" i="16"/>
  <c r="M50" i="16"/>
  <c r="J51" i="16"/>
  <c r="K51" i="16"/>
  <c r="L51" i="16"/>
  <c r="M51" i="16"/>
  <c r="J52" i="16"/>
  <c r="K52" i="16"/>
  <c r="L52" i="16"/>
  <c r="M52" i="16"/>
  <c r="K3" i="16"/>
  <c r="J3" i="16"/>
  <c r="L4" i="15"/>
  <c r="L5" i="15"/>
  <c r="L6" i="15"/>
  <c r="L7" i="15"/>
  <c r="L8" i="15"/>
  <c r="L9" i="15"/>
  <c r="L10" i="15"/>
  <c r="L11" i="15"/>
  <c r="L12" i="15"/>
  <c r="L13" i="15"/>
  <c r="L14" i="15"/>
  <c r="L15" i="15"/>
  <c r="L16" i="15"/>
  <c r="L17" i="15"/>
  <c r="L18" i="15"/>
  <c r="L19" i="15"/>
  <c r="L20" i="15"/>
  <c r="L21" i="15"/>
  <c r="L22" i="15"/>
  <c r="L23" i="15"/>
  <c r="L24" i="15"/>
  <c r="L25" i="15"/>
  <c r="L26" i="15"/>
  <c r="L27" i="15"/>
  <c r="L28" i="15"/>
  <c r="L29" i="15"/>
  <c r="L30" i="15"/>
  <c r="L31" i="15"/>
  <c r="L32" i="15"/>
  <c r="L33" i="15"/>
  <c r="L34" i="15"/>
  <c r="L35" i="15"/>
  <c r="L36" i="15"/>
  <c r="L37" i="15"/>
  <c r="L38" i="15"/>
  <c r="J39" i="15"/>
  <c r="K39" i="15"/>
  <c r="L40" i="15"/>
  <c r="L41" i="15"/>
  <c r="L3" i="15"/>
</calcChain>
</file>

<file path=xl/connections.xml><?xml version="1.0" encoding="utf-8"?>
<connections xmlns="http://schemas.openxmlformats.org/spreadsheetml/2006/main">
  <connection id="1" name="FlyBase_Fields_download (1).txt" type="6" refreshedVersion="0" background="1" saveData="1">
    <textPr fileType="mac" sourceFile="Macintosh HD:Users:ElizabethSutton:Downloads:FlyBase_Fields_download (1).txt">
      <textFields count="5">
        <textField/>
        <textField/>
        <textField/>
        <textField/>
        <textField/>
      </textFields>
    </textPr>
  </connection>
  <connection id="2" name="FlyBase_Fields_download (2).txt" type="6" refreshedVersion="0" background="1" saveData="1">
    <textPr fileType="mac" sourceFile="Macintosh HD:Users:ElizabethSutton:Downloads:FlyBase_Fields_download (2).txt">
      <textFields count="5">
        <textField/>
        <textField/>
        <textField/>
        <textField/>
        <textField/>
      </textFields>
    </textPr>
  </connection>
  <connection id="3" name="FlyBase_Fields_download (3).txt" type="6" refreshedVersion="0" background="1" saveData="1">
    <textPr fileType="mac" sourceFile="Macintosh HD:Users:ElizabethSutton:Downloads:FlyBase_Fields_download (3).txt">
      <textFields count="5">
        <textField/>
        <textField/>
        <textField/>
        <textField/>
        <textField/>
      </textFields>
    </textPr>
  </connection>
  <connection id="4" name="FlyBase_Fields_download.txt" type="6" refreshedVersion="0" background="1" saveData="1">
    <textPr fileType="mac" sourceFile="Macintosh HD:Users:ElizabethSutton:Downloads:FlyBase_Fields_download.txt">
      <textFields count="5">
        <textField/>
        <textField/>
        <textField/>
        <textField/>
        <textField/>
      </textFields>
    </textPr>
  </connection>
  <connection id="5" name="gene_exp_diff.txt" type="6" refreshedVersion="0" background="1" saveData="1">
    <textPr fileType="mac" sourceFile="Macintosh HD:Users:ElizabethSutton:Dropbox: Work: Results: Aedes albopictus RNA-seq analysis:Analysis:GO analysis:gene_exp_diff.txt">
      <textFields count="14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6" name="KEGG_gene2cat.txt" type="6" refreshedVersion="0" background="1" saveData="1">
    <textPr fileType="mac" sourceFile="Macintosh HD:Users:ElizabethSutton:Desktop:KEGG_gene2cat.txt">
      <textFields count="2">
        <textField/>
        <textField/>
      </textFields>
    </textPr>
  </connection>
  <connection id="7" name="KEGG_gene2cat.txt1" type="6" refreshedVersion="0" background="1" saveData="1">
    <textPr fileType="mac" sourceFile="Macintosh HD:Users:ElizabethSutton:Desktop:KEGG_gene2cat.txt">
      <textFields count="2">
        <textField/>
        <textField/>
      </textFields>
    </textPr>
  </connection>
  <connection id="8" name="KEGG_mapping_1.txt" type="6" refreshedVersion="0" background="1" saveData="1">
    <textPr fileType="mac" sourceFile="Macintosh HD:Users:ElizabethSutton:Desktop:KEGG_mapping_1.txt">
      <textFields count="2">
        <textField/>
        <textField/>
      </textFields>
    </textPr>
  </connection>
  <connection id="9" name="KEGG_mapping_1.txt1" type="6" refreshedVersion="0" background="1" saveData="1">
    <textPr fileType="mac" sourceFile="Macintosh HD:Users:ElizabethSutton:Downloads:KEGG_mapping_1.txt">
      <textFields count="2">
        <textField/>
        <textField/>
      </textFields>
    </textPr>
  </connection>
  <connection id="10" name="Uninfected_and_wAlb_over_10_not_wMel_gene_names.txt" type="6" refreshedVersion="0" background="1" saveData="1">
    <textPr fileType="mac" sourceFile="Macintosh HD:Users:ElizabethSutton:Dropbox: Work: Results: Aedes albopictus RNA-seq analysis:Analysis:Gene lists:Uninfected_and_wAlb_over_10_not_wMel_gene_names.txt">
      <textFields>
        <textField/>
      </textFields>
    </textPr>
  </connection>
  <connection id="11" name="wMel_less_than_wAlb_and_uninfected_gene_names.txt" type="6" refreshedVersion="0" background="1" saveData="1">
    <textPr fileType="mac" sourceFile="Macintosh HD:Users:ElizabethSutton:Dropbox: Work: Results: Aedes albopictus RNA-seq analysis:Analysis:Gene lists:wMel_less_than_wAlb_and_uninfected_gene_names.txt">
      <textFields>
        <textField/>
      </textFields>
    </textPr>
  </connection>
  <connection id="12" name="wMel_less_than_wAlb_and_uninfected_GO_annotations.txt" type="6" refreshedVersion="0" background="1" saveData="1">
    <textPr fileType="mac" sourceFile="Macintosh HD:Users:ElizabethSutton:Dropbox: Work: Results: Aedes albopictus RNA-seq analysis:Analysis:GO analysis:wMel_less_than_wAlb_and_uninfected_GO_annotations.txt">
      <textFields count="4">
        <textField/>
        <textField/>
        <textField/>
        <textField/>
      </textFields>
    </textPr>
  </connection>
  <connection id="13" name="wMel_less.txt" type="6" refreshedVersion="0" background="1" saveData="1">
    <textPr fileType="mac" sourceFile="Macintosh HD:Users:ElizabethSutton:Dropbox: Work: Results: Aedes albopictus RNA-seq analysis:Analysis:GO analysis:wMel_less.txt">
      <textFields count="14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4" name="wMel_more_than_wAlb_and_uninfected_gene_names.txt" type="6" refreshedVersion="0" background="1" saveData="1">
    <textPr fileType="mac" sourceFile="Macintosh HD:Users:ElizabethSutton:Dropbox: Work: Results: Aedes albopictus RNA-seq analysis:Analysis:Gene lists:wMel_more_than_wAlb_and_uninfected_gene_names.txt">
      <textFields>
        <textField/>
      </textFields>
    </textPr>
  </connection>
  <connection id="15" name="wMel_more_than_wAlb_and_uninfected_GO_annotations.txt" type="6" refreshedVersion="0" background="1" saveData="1">
    <textPr fileType="mac" sourceFile="Macintosh HD:Users:ElizabethSutton:Dropbox: Work: Results: Aedes albopictus RNA-seq analysis:Analysis:GO analysis:wMel_more_than_wAlb_and_uninfected_GO_annotations.txt">
      <textFields count="4">
        <textField/>
        <textField/>
        <textField/>
        <textField/>
      </textFields>
    </textPr>
  </connection>
  <connection id="16" name="wMel_more.txt" type="6" refreshedVersion="0" background="1" saveData="1">
    <textPr fileType="mac" sourceFile="Macintosh HD:Users:ElizabethSutton:Dropbox: Work: Results: Aedes albopictus RNA-seq analysis:Analysis:GO analysis:wMel_more.txt">
      <textFields count="14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7" name="wMel_over_10_not_uninfected_and_wAlb_gene_names.txt" type="6" refreshedVersion="0" background="1" saveData="1">
    <textPr fileType="mac" sourceFile="Macintosh HD:Users:ElizabethSutton:Dropbox: Work: Results: Aedes albopictus RNA-seq analysis:Analysis:Gene lists:wMel_over_10_not_uninfected_and_wAlb_gene_names.txt">
      <textFields>
        <textField/>
      </textFields>
    </textPr>
  </connection>
  <connection id="18" name="wRi_ovaries_less_than_wAu_and_U_ovaries_exp.txt" type="6" refreshedVersion="0" background="1" saveData="1">
    <textPr fileType="mac" sourceFile="Macintosh HD:Users:ElizabethSutton:Downloads:wRi_ovaries_less_than_wAu_and_U_ovaries_exp.txt">
      <textFields count="14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19" name="wRi_ovaries_more_than_wAu_and_U_ovaries_exp.txt" type="6" refreshedVersion="0" background="1" saveData="1">
    <textPr fileType="mac" sourceFile="Macintosh HD:Users:ElizabethSutton:Downloads:wRi_ovaries_more_than_wAu_and_U_ovaries_exp.txt">
      <textFields count="14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0" name="wRi_ovaries_more_than_wAu_and_U_ovaries_gene_names.txt" type="6" refreshedVersion="0" background="1" saveData="1">
    <textPr fileType="mac" sourceFile="Macintosh HD:Users:ElizabethSutton:Dropbox: Work: Results: Drosophila simulans RNA-seq analysis:Analysis:Gene lists:wRi_ovaries_more_than_wAu_and_U_ovaries_gene_names.txt">
      <textFields>
        <textField/>
      </textFields>
    </textPr>
  </connection>
  <connection id="21" name="wRi_ovaries_more_than_wAu_and_U_ovaries_gene_names.txt1" type="6" refreshedVersion="0" background="1" saveData="1">
    <textPr fileType="mac" sourceFile="Macintosh HD:Users:ElizabethSutton:Dropbox: Work: Results: Drosophila simulans RNA-seq analysis:Analysis:Gene lists:wRi_ovaries_more_than_wAu_and_U_ovaries_gene_names.txt">
      <textFields>
        <textField/>
      </textFields>
    </textPr>
  </connection>
  <connection id="22" name="wRi_testes_less_than_wAu_and_U_testes_exp.txt" type="6" refreshedVersion="0" background="1" saveData="1">
    <textPr fileType="mac" sourceFile="Macintosh HD:Users:ElizabethSutton:Downloads:wRi_testes_less_than_wAu_and_U_testes_exp.txt">
      <textFields count="14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  <connection id="23" name="wRi_testes_more_than_wAu_and_U_testes_exp.txt" type="6" refreshedVersion="0" background="1" saveData="1">
    <textPr fileType="mac" sourceFile="Macintosh HD:Users:ElizabethSutton:Downloads:wRi_testes_more_than_wAu_and_U_testes_exp.txt">
      <textFields count="14"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<sst xmlns="http://schemas.openxmlformats.org/spreadsheetml/2006/main" count="932" uniqueCount="253">
  <si>
    <t>chitin metabolic process</t>
  </si>
  <si>
    <t>extracellular region</t>
  </si>
  <si>
    <t>chitin binding</t>
  </si>
  <si>
    <t>odorant binding</t>
  </si>
  <si>
    <t>transmembrane transport</t>
  </si>
  <si>
    <t>transport</t>
  </si>
  <si>
    <t>metabolic process</t>
  </si>
  <si>
    <t>hydrolase activity, acting on ester bonds</t>
  </si>
  <si>
    <t>signal transduction</t>
  </si>
  <si>
    <t>oxidation-reduction process</t>
  </si>
  <si>
    <t>integral component of membrane</t>
  </si>
  <si>
    <t>proteolysis</t>
  </si>
  <si>
    <t>serine-type endopeptidase activity</t>
  </si>
  <si>
    <t>oxidoreductase activity</t>
  </si>
  <si>
    <t>membrane</t>
  </si>
  <si>
    <t>cytoplasm</t>
  </si>
  <si>
    <t>catalytic activity</t>
  </si>
  <si>
    <t>ribosome</t>
  </si>
  <si>
    <t>ion transmembrane transport</t>
  </si>
  <si>
    <t>fatty-acyl-CoA reductase (alcohol-forming) activity</t>
  </si>
  <si>
    <t>nitrogen compound metabolic process</t>
  </si>
  <si>
    <t>zinc ion binding</t>
  </si>
  <si>
    <t>G-protein coupled receptor signaling pathway</t>
  </si>
  <si>
    <t>G-protein coupled receptor activity</t>
  </si>
  <si>
    <t>nucleus</t>
  </si>
  <si>
    <t>structural constituent of ribosome</t>
  </si>
  <si>
    <t>lipid metabolic process</t>
  </si>
  <si>
    <t>calcium ion binding</t>
  </si>
  <si>
    <t>transmembrane transporter activity</t>
  </si>
  <si>
    <t>transferase activity, transferring acyl groups other than amino-acyl groups</t>
  </si>
  <si>
    <t>carbon-nitrogen ligase activity, with glutamine as amido-N-donor</t>
  </si>
  <si>
    <t>carboxylic ester hydrolase activity</t>
  </si>
  <si>
    <t>trehalose biosynthetic process</t>
  </si>
  <si>
    <t>regulation of transcription, DNA-templated</t>
  </si>
  <si>
    <t>protein dimerization activity</t>
  </si>
  <si>
    <t>oxidoreductase activity, acting on the CH-CH group of donors</t>
  </si>
  <si>
    <t>peptidase inhibitor activity</t>
  </si>
  <si>
    <t>neurotransmitter:sodium symporter activity</t>
  </si>
  <si>
    <t>Gene ID</t>
  </si>
  <si>
    <t>Biological process</t>
  </si>
  <si>
    <t>Cellular component</t>
  </si>
  <si>
    <t>Uninfected</t>
  </si>
  <si>
    <t>-</t>
  </si>
  <si>
    <t>nucleotide binding</t>
  </si>
  <si>
    <t>chorion</t>
  </si>
  <si>
    <t>ubiquitin-dependent protein catabolic process</t>
  </si>
  <si>
    <t>threonine-type endopeptidase activity</t>
  </si>
  <si>
    <t>sequence-specific DNA binding</t>
  </si>
  <si>
    <t>hydrolase activity, acting on carbon-nitrogen (but not peptide) bonds</t>
  </si>
  <si>
    <t>GO annotations</t>
  </si>
  <si>
    <t>Molecular function</t>
  </si>
  <si>
    <t>Expression (FPKM)</t>
  </si>
  <si>
    <t>ATP binding; ATPase activity, coupled to transmembrane movement of substances</t>
  </si>
  <si>
    <t>metallopeptidase activity; zinc ion binding</t>
  </si>
  <si>
    <t>proteinaceous extracellular matrix; extracellular space</t>
  </si>
  <si>
    <t>nucleic acid binding; metal ion binding</t>
  </si>
  <si>
    <t>KEGG annotation</t>
  </si>
  <si>
    <t>Pathway</t>
  </si>
  <si>
    <t>Drug metabolism - other enzymes</t>
  </si>
  <si>
    <t>Purine metabolism; Thiamine metabolism</t>
  </si>
  <si>
    <t>Inositol phosphate metabolism; Ascorbate and aldarate metabolism</t>
  </si>
  <si>
    <t>Mean</t>
  </si>
  <si>
    <t>Maximum</t>
  </si>
  <si>
    <t>FBgn0182214</t>
  </si>
  <si>
    <t>FBgn0184169</t>
  </si>
  <si>
    <t>FBgn0188988</t>
  </si>
  <si>
    <t>FBgn0189140</t>
  </si>
  <si>
    <t>FBgn0189487</t>
  </si>
  <si>
    <t>FBgn0189865</t>
  </si>
  <si>
    <t>FBgn0190544</t>
  </si>
  <si>
    <t>FBgn0190765</t>
  </si>
  <si>
    <t>FBgn0190965</t>
  </si>
  <si>
    <t>FBgn0192978</t>
  </si>
  <si>
    <t>FBgn0194455</t>
  </si>
  <si>
    <t>FBgn0194655</t>
  </si>
  <si>
    <t>FBgn0194688</t>
  </si>
  <si>
    <t>FBgn0196718</t>
  </si>
  <si>
    <t>FBgn0196934</t>
  </si>
  <si>
    <t>FBgn0270817</t>
  </si>
  <si>
    <t>Gene name</t>
  </si>
  <si>
    <t>FBgn0192485</t>
  </si>
  <si>
    <t>Other glycan degradation; Sphingolipid metabolism</t>
  </si>
  <si>
    <t>Arginine and proline metabolism</t>
  </si>
  <si>
    <t>Glycerophospholipid metabolism; Glycerolipid metabolism; Phosphatidylinositol signaling system</t>
  </si>
  <si>
    <t>FBgn0194530</t>
  </si>
  <si>
    <t>FBgn0186050</t>
  </si>
  <si>
    <t>FBgn0182793</t>
  </si>
  <si>
    <t>FBgn0194595</t>
  </si>
  <si>
    <t>FBgn0191437</t>
  </si>
  <si>
    <t>FBgn0182430</t>
  </si>
  <si>
    <t>FBgn0184070</t>
  </si>
  <si>
    <t>FBgn0186429</t>
  </si>
  <si>
    <t>wRi</t>
  </si>
  <si>
    <t>wAu</t>
  </si>
  <si>
    <t>wRi vs wAu</t>
  </si>
  <si>
    <t>wRi vs Uninfected</t>
  </si>
  <si>
    <t>FBgn0064367</t>
  </si>
  <si>
    <t>FBgn0181827</t>
  </si>
  <si>
    <t>FBgn0182449</t>
  </si>
  <si>
    <t>FBgn0183080</t>
  </si>
  <si>
    <t>FBgn0183427</t>
  </si>
  <si>
    <t>FBgn0183491</t>
  </si>
  <si>
    <t>FBgn0184349</t>
  </si>
  <si>
    <t>FBgn0185811</t>
  </si>
  <si>
    <t>FBgn0185813</t>
  </si>
  <si>
    <t>FBgn0186778</t>
  </si>
  <si>
    <t>FBgn0187770</t>
  </si>
  <si>
    <t>FBgn0187776</t>
  </si>
  <si>
    <t>FBgn0188360</t>
  </si>
  <si>
    <t>FBgn0188663</t>
  </si>
  <si>
    <t>FBgn0188738</t>
  </si>
  <si>
    <t>FBgn0189657</t>
  </si>
  <si>
    <t>FBgn0189900</t>
  </si>
  <si>
    <t>FBgn0190034</t>
  </si>
  <si>
    <t>FBgn0190622</t>
  </si>
  <si>
    <t>FBgn0191817</t>
  </si>
  <si>
    <t>FBgn0192353</t>
  </si>
  <si>
    <t>FBgn0192354</t>
  </si>
  <si>
    <t>FBgn0193313</t>
  </si>
  <si>
    <t>FBgn0193873</t>
  </si>
  <si>
    <t>FBgn0194668</t>
  </si>
  <si>
    <t>FBgn0194931</t>
  </si>
  <si>
    <t>FBgn0194961</t>
  </si>
  <si>
    <t>FBgn0195967</t>
  </si>
  <si>
    <t>FBgn0196222</t>
  </si>
  <si>
    <t>FBgn0196425</t>
  </si>
  <si>
    <t>FBgn0196476</t>
  </si>
  <si>
    <t>FBgn0196715</t>
  </si>
  <si>
    <t>FBgn0196931</t>
  </si>
  <si>
    <t>FBgn0197046</t>
  </si>
  <si>
    <t>FBgn0262093</t>
  </si>
  <si>
    <t>FBgn0269964</t>
  </si>
  <si>
    <t>Angiotensin converting enzyme</t>
  </si>
  <si>
    <t>FBgn0013875</t>
  </si>
  <si>
    <t>FBgn0069520</t>
  </si>
  <si>
    <t>FBgn0069522</t>
  </si>
  <si>
    <t>FBgn0183231</t>
  </si>
  <si>
    <t>FBgn0183289</t>
  </si>
  <si>
    <t>FBgn0183435</t>
  </si>
  <si>
    <t>FBgn0183958</t>
  </si>
  <si>
    <t>FBgn0184073</t>
  </si>
  <si>
    <t>FBgn0184880</t>
  </si>
  <si>
    <t>FBgn0185130</t>
  </si>
  <si>
    <t>FBgn0185801</t>
  </si>
  <si>
    <t>FBgn0185877</t>
  </si>
  <si>
    <t>FBgn0186381</t>
  </si>
  <si>
    <t>FBgn0186825</t>
  </si>
  <si>
    <t>FBgn0188320</t>
  </si>
  <si>
    <t>FBgn0188465</t>
  </si>
  <si>
    <t>FBgn0188515</t>
  </si>
  <si>
    <t>FBgn0189118</t>
  </si>
  <si>
    <t>FBgn0189889</t>
  </si>
  <si>
    <t>FBgn0191628</t>
  </si>
  <si>
    <t>FBgn0191629</t>
  </si>
  <si>
    <t>FBgn0192268</t>
  </si>
  <si>
    <t>FBgn0192410</t>
  </si>
  <si>
    <t>FBgn0192812</t>
  </si>
  <si>
    <t>FBgn0192936</t>
  </si>
  <si>
    <t>FBgn0193134</t>
  </si>
  <si>
    <t>FBgn0194075</t>
  </si>
  <si>
    <t>FBgn0194803</t>
  </si>
  <si>
    <t>FBgn0197123</t>
  </si>
  <si>
    <t>FBgn0197185</t>
  </si>
  <si>
    <t>FBgn0268307</t>
  </si>
  <si>
    <t>FBgn0268675</t>
  </si>
  <si>
    <t>FBgn0269072</t>
  </si>
  <si>
    <t>FBgn0269482</t>
  </si>
  <si>
    <t>FBgn0270114</t>
  </si>
  <si>
    <t>Glucose dehydrogenase</t>
  </si>
  <si>
    <t>Odorant-binding protein 58b</t>
  </si>
  <si>
    <t>FBgn0046916</t>
  </si>
  <si>
    <t>FBgn0066161</t>
  </si>
  <si>
    <t>FBgn0084867</t>
  </si>
  <si>
    <t>FBgn0182537</t>
  </si>
  <si>
    <t>FBgn0182726</t>
  </si>
  <si>
    <t>FBgn0182932</t>
  </si>
  <si>
    <t>FBgn0183112</t>
  </si>
  <si>
    <t>FBgn0183114</t>
  </si>
  <si>
    <t>FBgn0183166</t>
  </si>
  <si>
    <t>FBgn0183167</t>
  </si>
  <si>
    <t>FBgn0183749</t>
  </si>
  <si>
    <t>FBgn0184682</t>
  </si>
  <si>
    <t>FBgn0185724</t>
  </si>
  <si>
    <t>FBgn0186306</t>
  </si>
  <si>
    <t>FBgn0186365</t>
  </si>
  <si>
    <t>FBgn0186593</t>
  </si>
  <si>
    <t>FBgn0187156</t>
  </si>
  <si>
    <t>FBgn0187164</t>
  </si>
  <si>
    <t>FBgn0188505</t>
  </si>
  <si>
    <t>FBgn0189440</t>
  </si>
  <si>
    <t>FBgn0189825</t>
  </si>
  <si>
    <t>FBgn0190425</t>
  </si>
  <si>
    <t>FBgn0190551</t>
  </si>
  <si>
    <t>FBgn0190694</t>
  </si>
  <si>
    <t>FBgn0190989</t>
  </si>
  <si>
    <t>FBgn0190990</t>
  </si>
  <si>
    <t>FBgn0191618</t>
  </si>
  <si>
    <t>FBgn0192218</t>
  </si>
  <si>
    <t>FBgn0192888</t>
  </si>
  <si>
    <t>FBgn0193173</t>
  </si>
  <si>
    <t>FBgn0193504</t>
  </si>
  <si>
    <t>FBgn0194610</t>
  </si>
  <si>
    <t>FBgn0195246</t>
  </si>
  <si>
    <t>FBgn0195258</t>
  </si>
  <si>
    <t>FBgn0195372</t>
  </si>
  <si>
    <t>FBgn0195400</t>
  </si>
  <si>
    <t>FBgn0196171</t>
  </si>
  <si>
    <t>FBgn0196211</t>
  </si>
  <si>
    <t>FBgn0197031</t>
  </si>
  <si>
    <t>FBgn0268108</t>
  </si>
  <si>
    <t>FBgn0268844</t>
  </si>
  <si>
    <t>FBgn0269522</t>
  </si>
  <si>
    <t>FBgn0270012</t>
  </si>
  <si>
    <t>FBgn0270711</t>
  </si>
  <si>
    <t>FBgn0270814</t>
  </si>
  <si>
    <t>FBgn0270852</t>
  </si>
  <si>
    <t>Drosomycin</t>
  </si>
  <si>
    <t>inositol oxygenase activity; iron ion binding</t>
  </si>
  <si>
    <t>oxidation-reduction process; inositol catabolic process</t>
  </si>
  <si>
    <t>metallopeptidase activity; oxidoreductase activity</t>
  </si>
  <si>
    <t>heme binding; oxidoreductase activity</t>
  </si>
  <si>
    <t>oleoyl-[acyl-carrier-protein] hydrolase activity; 3-oxoacyl-[acyl-carrier-protein] reductase (NADPH) activity; palmitoyl-[acyl-carrier-protein] hydrolase activity; enoyl-[acyl-carrier-protein] reductase (NADPH, B-specific) activity; myristoyl-[acyl-carrier-protein] hydrolase activity; [acyl-carrier-protein] S-malonyltransferase activity; [acyl-carrier-protein] S-acetyltransferase activity; 3-hydroxypalmitoyl-[acyl-carrier-protein] dehydratase activity; 3-oxoacyl-[acyl-carrier-protein] synthase activity</t>
  </si>
  <si>
    <t>oxidation-reduction process; biosynthetic process</t>
  </si>
  <si>
    <t>oxidoreductase activity, acting on paired donors, with incorporation or reduction of molecular oxygen; heme binding; iron ion binding</t>
  </si>
  <si>
    <t>metallopeptidase activity; peptidyl-dipeptidase activity</t>
  </si>
  <si>
    <t>response to symbiotic bacterium; proteolysis</t>
  </si>
  <si>
    <t>phosphatase activity</t>
  </si>
  <si>
    <t>neurotransmitter transport</t>
  </si>
  <si>
    <t>multicellular organismal development</t>
  </si>
  <si>
    <t>flavin adenine dinucleotide binding; oxidoreductase activity, acting on CH-OH group of donors</t>
  </si>
  <si>
    <t>L-ascorbic acid binding; oxidoreductase activity, acting on single donors with incorporation of molecular oxygen, incorporation of two atoms of oxygen; iron ion binding; procollagen-proline 4-dioxygenase activity</t>
  </si>
  <si>
    <t>integral component of membrane; cytoplasm</t>
  </si>
  <si>
    <t>olfactory receptor activity; odorant binding</t>
  </si>
  <si>
    <t>regulation of transcription, DNA-templated; muscle organ development</t>
  </si>
  <si>
    <t>DNA binding; protein dimerization activity</t>
  </si>
  <si>
    <t>carbohydrate metabolic process; sphingolipid metabolic process</t>
  </si>
  <si>
    <t>protein kinase C-activating G-protein coupled receptor signaling pathway; intracellular signal transduction</t>
  </si>
  <si>
    <t>ion channel activity</t>
  </si>
  <si>
    <t>diacylglycerol kinase activity</t>
  </si>
  <si>
    <t>defense response</t>
  </si>
  <si>
    <t>oxidoreductase activity, acting on paired donors, with incorporation or reduction of molecular oxyge</t>
  </si>
  <si>
    <t>proteasome core complex, alpha-subunit complex</t>
  </si>
  <si>
    <t>endoplasmic reticulum</t>
  </si>
  <si>
    <t>glucosylceramidase activity</t>
  </si>
  <si>
    <t>sensory perception of smell</t>
  </si>
  <si>
    <t>neuropeptide Y receptor activity</t>
  </si>
  <si>
    <t>translation</t>
  </si>
  <si>
    <t>anion transport</t>
  </si>
  <si>
    <t>inorganic anion exchanger activity</t>
  </si>
  <si>
    <t>Log2 fold change</t>
  </si>
  <si>
    <t>Maximum magnitude</t>
  </si>
  <si>
    <t>(-inf)</t>
  </si>
  <si>
    <t>(+inf)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</si>
</sst>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79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0" fontId="0" fillId="0" borderId="0" xfId="0" applyAlignment="1">
      <alignment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2" fontId="1" fillId="0" borderId="0" xfId="0" applyNumberFormat="1" applyFont="1"/>
    <xf numFmtId="2" fontId="0" fillId="0" borderId="0" xfId="0" applyNumberFormat="1"/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2" fontId="1" fillId="0" borderId="0" xfId="0" applyNumberFormat="1" applyFont="1" applyAlignment="1">
      <alignment horizontal="center"/>
    </xf>
  </cellXfs>
  <cellStyles count="279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Followed Hyperlink" xfId="36" builtinId="9" hidden="1"/>
    <cellStyle name="Followed Hyperlink" xfId="38" builtinId="9" hidden="1"/>
    <cellStyle name="Followed Hyperlink" xfId="40" builtinId="9" hidden="1"/>
    <cellStyle name="Followed Hyperlink" xfId="42" builtinId="9" hidden="1"/>
    <cellStyle name="Followed Hyperlink" xfId="44" builtinId="9" hidden="1"/>
    <cellStyle name="Followed Hyperlink" xfId="46" builtinId="9" hidden="1"/>
    <cellStyle name="Followed Hyperlink" xfId="48" builtinId="9" hidden="1"/>
    <cellStyle name="Followed Hyperlink" xfId="50" builtinId="9" hidden="1"/>
    <cellStyle name="Followed Hyperlink" xfId="52" builtinId="9" hidden="1"/>
    <cellStyle name="Followed Hyperlink" xfId="54" builtinId="9" hidden="1"/>
    <cellStyle name="Followed Hyperlink" xfId="56" builtinId="9" hidden="1"/>
    <cellStyle name="Followed Hyperlink" xfId="58" builtinId="9" hidden="1"/>
    <cellStyle name="Followed Hyperlink" xfId="60" builtinId="9" hidden="1"/>
    <cellStyle name="Followed Hyperlink" xfId="62" builtinId="9" hidden="1"/>
    <cellStyle name="Followed Hyperlink" xfId="64" builtinId="9" hidden="1"/>
    <cellStyle name="Followed Hyperlink" xfId="66" builtinId="9" hidden="1"/>
    <cellStyle name="Followed Hyperlink" xfId="68" builtinId="9" hidden="1"/>
    <cellStyle name="Followed Hyperlink" xfId="70" builtinId="9" hidden="1"/>
    <cellStyle name="Followed Hyperlink" xfId="72" builtinId="9" hidden="1"/>
    <cellStyle name="Followed Hyperlink" xfId="74" builtinId="9" hidden="1"/>
    <cellStyle name="Followed Hyperlink" xfId="76" builtinId="9" hidden="1"/>
    <cellStyle name="Followed Hyperlink" xfId="78" builtinId="9" hidden="1"/>
    <cellStyle name="Followed Hyperlink" xfId="80" builtinId="9" hidden="1"/>
    <cellStyle name="Followed Hyperlink" xfId="82" builtinId="9" hidden="1"/>
    <cellStyle name="Followed Hyperlink" xfId="84" builtinId="9" hidden="1"/>
    <cellStyle name="Followed Hyperlink" xfId="86" builtinId="9" hidden="1"/>
    <cellStyle name="Followed Hyperlink" xfId="88" builtinId="9" hidden="1"/>
    <cellStyle name="Followed Hyperlink" xfId="90" builtinId="9" hidden="1"/>
    <cellStyle name="Followed Hyperlink" xfId="92" builtinId="9" hidden="1"/>
    <cellStyle name="Followed Hyperlink" xfId="94" builtinId="9" hidden="1"/>
    <cellStyle name="Followed Hyperlink" xfId="96" builtinId="9" hidden="1"/>
    <cellStyle name="Followed Hyperlink" xfId="98" builtinId="9" hidden="1"/>
    <cellStyle name="Followed Hyperlink" xfId="100" builtinId="9" hidden="1"/>
    <cellStyle name="Followed Hyperlink" xfId="102" builtinId="9" hidden="1"/>
    <cellStyle name="Followed Hyperlink" xfId="104" builtinId="9" hidden="1"/>
    <cellStyle name="Followed Hyperlink" xfId="106" builtinId="9" hidden="1"/>
    <cellStyle name="Followed Hyperlink" xfId="108" builtinId="9" hidden="1"/>
    <cellStyle name="Followed Hyperlink" xfId="110" builtinId="9" hidden="1"/>
    <cellStyle name="Followed Hyperlink" xfId="112" builtinId="9" hidden="1"/>
    <cellStyle name="Followed Hyperlink" xfId="114" builtinId="9" hidden="1"/>
    <cellStyle name="Followed Hyperlink" xfId="116" builtinId="9" hidden="1"/>
    <cellStyle name="Followed Hyperlink" xfId="118" builtinId="9" hidden="1"/>
    <cellStyle name="Followed Hyperlink" xfId="120" builtinId="9" hidden="1"/>
    <cellStyle name="Followed Hyperlink" xfId="122" builtinId="9" hidden="1"/>
    <cellStyle name="Followed Hyperlink" xfId="124" builtinId="9" hidden="1"/>
    <cellStyle name="Followed Hyperlink" xfId="126" builtinId="9" hidden="1"/>
    <cellStyle name="Followed Hyperlink" xfId="128" builtinId="9" hidden="1"/>
    <cellStyle name="Followed Hyperlink" xfId="130" builtinId="9" hidden="1"/>
    <cellStyle name="Followed Hyperlink" xfId="132" builtinId="9" hidden="1"/>
    <cellStyle name="Followed Hyperlink" xfId="134" builtinId="9" hidden="1"/>
    <cellStyle name="Followed Hyperlink" xfId="136" builtinId="9" hidden="1"/>
    <cellStyle name="Followed Hyperlink" xfId="138" builtinId="9" hidden="1"/>
    <cellStyle name="Followed Hyperlink" xfId="140" builtinId="9" hidden="1"/>
    <cellStyle name="Followed Hyperlink" xfId="142" builtinId="9" hidden="1"/>
    <cellStyle name="Followed Hyperlink" xfId="144" builtinId="9" hidden="1"/>
    <cellStyle name="Followed Hyperlink" xfId="146" builtinId="9" hidden="1"/>
    <cellStyle name="Followed Hyperlink" xfId="148" builtinId="9" hidden="1"/>
    <cellStyle name="Followed Hyperlink" xfId="150" builtinId="9" hidden="1"/>
    <cellStyle name="Followed Hyperlink" xfId="152" builtinId="9" hidden="1"/>
    <cellStyle name="Followed Hyperlink" xfId="154" builtinId="9" hidden="1"/>
    <cellStyle name="Followed Hyperlink" xfId="156" builtinId="9" hidden="1"/>
    <cellStyle name="Followed Hyperlink" xfId="158" builtinId="9" hidden="1"/>
    <cellStyle name="Followed Hyperlink" xfId="160" builtinId="9" hidden="1"/>
    <cellStyle name="Followed Hyperlink" xfId="162" builtinId="9" hidden="1"/>
    <cellStyle name="Followed Hyperlink" xfId="164" builtinId="9" hidden="1"/>
    <cellStyle name="Followed Hyperlink" xfId="166" builtinId="9" hidden="1"/>
    <cellStyle name="Followed Hyperlink" xfId="168" builtinId="9" hidden="1"/>
    <cellStyle name="Followed Hyperlink" xfId="170" builtinId="9" hidden="1"/>
    <cellStyle name="Followed Hyperlink" xfId="172" builtinId="9" hidden="1"/>
    <cellStyle name="Followed Hyperlink" xfId="174" builtinId="9" hidden="1"/>
    <cellStyle name="Followed Hyperlink" xfId="176" builtinId="9" hidden="1"/>
    <cellStyle name="Followed Hyperlink" xfId="178" builtinId="9" hidden="1"/>
    <cellStyle name="Followed Hyperlink" xfId="180" builtinId="9" hidden="1"/>
    <cellStyle name="Followed Hyperlink" xfId="182" builtinId="9" hidden="1"/>
    <cellStyle name="Followed Hyperlink" xfId="184" builtinId="9" hidden="1"/>
    <cellStyle name="Followed Hyperlink" xfId="186" builtinId="9" hidden="1"/>
    <cellStyle name="Followed Hyperlink" xfId="188" builtinId="9" hidden="1"/>
    <cellStyle name="Followed Hyperlink" xfId="190" builtinId="9" hidden="1"/>
    <cellStyle name="Followed Hyperlink" xfId="192" builtinId="9" hidden="1"/>
    <cellStyle name="Followed Hyperlink" xfId="194" builtinId="9" hidden="1"/>
    <cellStyle name="Followed Hyperlink" xfId="196" builtinId="9" hidden="1"/>
    <cellStyle name="Followed Hyperlink" xfId="198" builtinId="9" hidden="1"/>
    <cellStyle name="Followed Hyperlink" xfId="200" builtinId="9" hidden="1"/>
    <cellStyle name="Followed Hyperlink" xfId="202" builtinId="9" hidden="1"/>
    <cellStyle name="Followed Hyperlink" xfId="204" builtinId="9" hidden="1"/>
    <cellStyle name="Followed Hyperlink" xfId="206" builtinId="9" hidden="1"/>
    <cellStyle name="Followed Hyperlink" xfId="208" builtinId="9" hidden="1"/>
    <cellStyle name="Followed Hyperlink" xfId="210" builtinId="9" hidden="1"/>
    <cellStyle name="Followed Hyperlink" xfId="212" builtinId="9" hidden="1"/>
    <cellStyle name="Followed Hyperlink" xfId="214" builtinId="9" hidden="1"/>
    <cellStyle name="Followed Hyperlink" xfId="216" builtinId="9" hidden="1"/>
    <cellStyle name="Followed Hyperlink" xfId="218" builtinId="9" hidden="1"/>
    <cellStyle name="Followed Hyperlink" xfId="220" builtinId="9" hidden="1"/>
    <cellStyle name="Followed Hyperlink" xfId="222" builtinId="9" hidden="1"/>
    <cellStyle name="Followed Hyperlink" xfId="224" builtinId="9" hidden="1"/>
    <cellStyle name="Followed Hyperlink" xfId="226" builtinId="9" hidden="1"/>
    <cellStyle name="Followed Hyperlink" xfId="228" builtinId="9" hidden="1"/>
    <cellStyle name="Followed Hyperlink" xfId="230" builtinId="9" hidden="1"/>
    <cellStyle name="Followed Hyperlink" xfId="232" builtinId="9" hidden="1"/>
    <cellStyle name="Followed Hyperlink" xfId="234" builtinId="9" hidden="1"/>
    <cellStyle name="Followed Hyperlink" xfId="236" builtinId="9" hidden="1"/>
    <cellStyle name="Followed Hyperlink" xfId="238" builtinId="9" hidden="1"/>
    <cellStyle name="Followed Hyperlink" xfId="240" builtinId="9" hidden="1"/>
    <cellStyle name="Followed Hyperlink" xfId="242" builtinId="9" hidden="1"/>
    <cellStyle name="Followed Hyperlink" xfId="244" builtinId="9" hidden="1"/>
    <cellStyle name="Followed Hyperlink" xfId="246" builtinId="9" hidden="1"/>
    <cellStyle name="Followed Hyperlink" xfId="248" builtinId="9" hidden="1"/>
    <cellStyle name="Followed Hyperlink" xfId="250" builtinId="9" hidden="1"/>
    <cellStyle name="Followed Hyperlink" xfId="252" builtinId="9" hidden="1"/>
    <cellStyle name="Followed Hyperlink" xfId="254" builtinId="9" hidden="1"/>
    <cellStyle name="Followed Hyperlink" xfId="256" builtinId="9" hidden="1"/>
    <cellStyle name="Followed Hyperlink" xfId="258" builtinId="9" hidden="1"/>
    <cellStyle name="Followed Hyperlink" xfId="260" builtinId="9" hidden="1"/>
    <cellStyle name="Followed Hyperlink" xfId="262" builtinId="9" hidden="1"/>
    <cellStyle name="Followed Hyperlink" xfId="264" builtinId="9" hidden="1"/>
    <cellStyle name="Followed Hyperlink" xfId="266" builtinId="9" hidden="1"/>
    <cellStyle name="Followed Hyperlink" xfId="268" builtinId="9" hidden="1"/>
    <cellStyle name="Followed Hyperlink" xfId="270" builtinId="9" hidden="1"/>
    <cellStyle name="Followed Hyperlink" xfId="272" builtinId="9" hidden="1"/>
    <cellStyle name="Followed Hyperlink" xfId="274" builtinId="9" hidden="1"/>
    <cellStyle name="Followed Hyperlink" xfId="276" builtinId="9" hidden="1"/>
    <cellStyle name="Followed Hyperlink" xfId="278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Hyperlink" xfId="35" builtinId="8" hidden="1"/>
    <cellStyle name="Hyperlink" xfId="37" builtinId="8" hidden="1"/>
    <cellStyle name="Hyperlink" xfId="39" builtinId="8" hidden="1"/>
    <cellStyle name="Hyperlink" xfId="41" builtinId="8" hidden="1"/>
    <cellStyle name="Hyperlink" xfId="43" builtinId="8" hidden="1"/>
    <cellStyle name="Hyperlink" xfId="45" builtinId="8" hidden="1"/>
    <cellStyle name="Hyperlink" xfId="47" builtinId="8" hidden="1"/>
    <cellStyle name="Hyperlink" xfId="49" builtinId="8" hidden="1"/>
    <cellStyle name="Hyperlink" xfId="51" builtinId="8" hidden="1"/>
    <cellStyle name="Hyperlink" xfId="53" builtinId="8" hidden="1"/>
    <cellStyle name="Hyperlink" xfId="55" builtinId="8" hidden="1"/>
    <cellStyle name="Hyperlink" xfId="57" builtinId="8" hidden="1"/>
    <cellStyle name="Hyperlink" xfId="59" builtinId="8" hidden="1"/>
    <cellStyle name="Hyperlink" xfId="61" builtinId="8" hidden="1"/>
    <cellStyle name="Hyperlink" xfId="63" builtinId="8" hidden="1"/>
    <cellStyle name="Hyperlink" xfId="65" builtinId="8" hidden="1"/>
    <cellStyle name="Hyperlink" xfId="67" builtinId="8" hidden="1"/>
    <cellStyle name="Hyperlink" xfId="69" builtinId="8" hidden="1"/>
    <cellStyle name="Hyperlink" xfId="71" builtinId="8" hidden="1"/>
    <cellStyle name="Hyperlink" xfId="73" builtinId="8" hidden="1"/>
    <cellStyle name="Hyperlink" xfId="75" builtinId="8" hidden="1"/>
    <cellStyle name="Hyperlink" xfId="77" builtinId="8" hidden="1"/>
    <cellStyle name="Hyperlink" xfId="79" builtinId="8" hidden="1"/>
    <cellStyle name="Hyperlink" xfId="81" builtinId="8" hidden="1"/>
    <cellStyle name="Hyperlink" xfId="83" builtinId="8" hidden="1"/>
    <cellStyle name="Hyperlink" xfId="85" builtinId="8" hidden="1"/>
    <cellStyle name="Hyperlink" xfId="87" builtinId="8" hidden="1"/>
    <cellStyle name="Hyperlink" xfId="89" builtinId="8" hidden="1"/>
    <cellStyle name="Hyperlink" xfId="91" builtinId="8" hidden="1"/>
    <cellStyle name="Hyperlink" xfId="93" builtinId="8" hidden="1"/>
    <cellStyle name="Hyperlink" xfId="95" builtinId="8" hidden="1"/>
    <cellStyle name="Hyperlink" xfId="97" builtinId="8" hidden="1"/>
    <cellStyle name="Hyperlink" xfId="99" builtinId="8" hidden="1"/>
    <cellStyle name="Hyperlink" xfId="101" builtinId="8" hidden="1"/>
    <cellStyle name="Hyperlink" xfId="103" builtinId="8" hidden="1"/>
    <cellStyle name="Hyperlink" xfId="105" builtinId="8" hidden="1"/>
    <cellStyle name="Hyperlink" xfId="107" builtinId="8" hidden="1"/>
    <cellStyle name="Hyperlink" xfId="109" builtinId="8" hidden="1"/>
    <cellStyle name="Hyperlink" xfId="111" builtinId="8" hidden="1"/>
    <cellStyle name="Hyperlink" xfId="113" builtinId="8" hidden="1"/>
    <cellStyle name="Hyperlink" xfId="115" builtinId="8" hidden="1"/>
    <cellStyle name="Hyperlink" xfId="117" builtinId="8" hidden="1"/>
    <cellStyle name="Hyperlink" xfId="119" builtinId="8" hidden="1"/>
    <cellStyle name="Hyperlink" xfId="121" builtinId="8" hidden="1"/>
    <cellStyle name="Hyperlink" xfId="123" builtinId="8" hidden="1"/>
    <cellStyle name="Hyperlink" xfId="125" builtinId="8" hidden="1"/>
    <cellStyle name="Hyperlink" xfId="127" builtinId="8" hidden="1"/>
    <cellStyle name="Hyperlink" xfId="129" builtinId="8" hidden="1"/>
    <cellStyle name="Hyperlink" xfId="131" builtinId="8" hidden="1"/>
    <cellStyle name="Hyperlink" xfId="133" builtinId="8" hidden="1"/>
    <cellStyle name="Hyperlink" xfId="135" builtinId="8" hidden="1"/>
    <cellStyle name="Hyperlink" xfId="137" builtinId="8" hidden="1"/>
    <cellStyle name="Hyperlink" xfId="139" builtinId="8" hidden="1"/>
    <cellStyle name="Hyperlink" xfId="141" builtinId="8" hidden="1"/>
    <cellStyle name="Hyperlink" xfId="143" builtinId="8" hidden="1"/>
    <cellStyle name="Hyperlink" xfId="145" builtinId="8" hidden="1"/>
    <cellStyle name="Hyperlink" xfId="147" builtinId="8" hidden="1"/>
    <cellStyle name="Hyperlink" xfId="149" builtinId="8" hidden="1"/>
    <cellStyle name="Hyperlink" xfId="151" builtinId="8" hidden="1"/>
    <cellStyle name="Hyperlink" xfId="153" builtinId="8" hidden="1"/>
    <cellStyle name="Hyperlink" xfId="155" builtinId="8" hidden="1"/>
    <cellStyle name="Hyperlink" xfId="157" builtinId="8" hidden="1"/>
    <cellStyle name="Hyperlink" xfId="159" builtinId="8" hidden="1"/>
    <cellStyle name="Hyperlink" xfId="161" builtinId="8" hidden="1"/>
    <cellStyle name="Hyperlink" xfId="163" builtinId="8" hidden="1"/>
    <cellStyle name="Hyperlink" xfId="165" builtinId="8" hidden="1"/>
    <cellStyle name="Hyperlink" xfId="167" builtinId="8" hidden="1"/>
    <cellStyle name="Hyperlink" xfId="169" builtinId="8" hidden="1"/>
    <cellStyle name="Hyperlink" xfId="171" builtinId="8" hidden="1"/>
    <cellStyle name="Hyperlink" xfId="173" builtinId="8" hidden="1"/>
    <cellStyle name="Hyperlink" xfId="175" builtinId="8" hidden="1"/>
    <cellStyle name="Hyperlink" xfId="177" builtinId="8" hidden="1"/>
    <cellStyle name="Hyperlink" xfId="179" builtinId="8" hidden="1"/>
    <cellStyle name="Hyperlink" xfId="181" builtinId="8" hidden="1"/>
    <cellStyle name="Hyperlink" xfId="183" builtinId="8" hidden="1"/>
    <cellStyle name="Hyperlink" xfId="185" builtinId="8" hidden="1"/>
    <cellStyle name="Hyperlink" xfId="187" builtinId="8" hidden="1"/>
    <cellStyle name="Hyperlink" xfId="189" builtinId="8" hidden="1"/>
    <cellStyle name="Hyperlink" xfId="191" builtinId="8" hidden="1"/>
    <cellStyle name="Hyperlink" xfId="193" builtinId="8" hidden="1"/>
    <cellStyle name="Hyperlink" xfId="195" builtinId="8" hidden="1"/>
    <cellStyle name="Hyperlink" xfId="197" builtinId="8" hidden="1"/>
    <cellStyle name="Hyperlink" xfId="199" builtinId="8" hidden="1"/>
    <cellStyle name="Hyperlink" xfId="201" builtinId="8" hidden="1"/>
    <cellStyle name="Hyperlink" xfId="203" builtinId="8" hidden="1"/>
    <cellStyle name="Hyperlink" xfId="205" builtinId="8" hidden="1"/>
    <cellStyle name="Hyperlink" xfId="207" builtinId="8" hidden="1"/>
    <cellStyle name="Hyperlink" xfId="209" builtinId="8" hidden="1"/>
    <cellStyle name="Hyperlink" xfId="211" builtinId="8" hidden="1"/>
    <cellStyle name="Hyperlink" xfId="213" builtinId="8" hidden="1"/>
    <cellStyle name="Hyperlink" xfId="215" builtinId="8" hidden="1"/>
    <cellStyle name="Hyperlink" xfId="217" builtinId="8" hidden="1"/>
    <cellStyle name="Hyperlink" xfId="219" builtinId="8" hidden="1"/>
    <cellStyle name="Hyperlink" xfId="221" builtinId="8" hidden="1"/>
    <cellStyle name="Hyperlink" xfId="223" builtinId="8" hidden="1"/>
    <cellStyle name="Hyperlink" xfId="225" builtinId="8" hidden="1"/>
    <cellStyle name="Hyperlink" xfId="227" builtinId="8" hidden="1"/>
    <cellStyle name="Hyperlink" xfId="229" builtinId="8" hidden="1"/>
    <cellStyle name="Hyperlink" xfId="231" builtinId="8" hidden="1"/>
    <cellStyle name="Hyperlink" xfId="233" builtinId="8" hidden="1"/>
    <cellStyle name="Hyperlink" xfId="235" builtinId="8" hidden="1"/>
    <cellStyle name="Hyperlink" xfId="237" builtinId="8" hidden="1"/>
    <cellStyle name="Hyperlink" xfId="239" builtinId="8" hidden="1"/>
    <cellStyle name="Hyperlink" xfId="241" builtinId="8" hidden="1"/>
    <cellStyle name="Hyperlink" xfId="243" builtinId="8" hidden="1"/>
    <cellStyle name="Hyperlink" xfId="245" builtinId="8" hidden="1"/>
    <cellStyle name="Hyperlink" xfId="247" builtinId="8" hidden="1"/>
    <cellStyle name="Hyperlink" xfId="249" builtinId="8" hidden="1"/>
    <cellStyle name="Hyperlink" xfId="251" builtinId="8" hidden="1"/>
    <cellStyle name="Hyperlink" xfId="253" builtinId="8" hidden="1"/>
    <cellStyle name="Hyperlink" xfId="255" builtinId="8" hidden="1"/>
    <cellStyle name="Hyperlink" xfId="257" builtinId="8" hidden="1"/>
    <cellStyle name="Hyperlink" xfId="259" builtinId="8" hidden="1"/>
    <cellStyle name="Hyperlink" xfId="261" builtinId="8" hidden="1"/>
    <cellStyle name="Hyperlink" xfId="263" builtinId="8" hidden="1"/>
    <cellStyle name="Hyperlink" xfId="265" builtinId="8" hidden="1"/>
    <cellStyle name="Hyperlink" xfId="267" builtinId="8" hidden="1"/>
    <cellStyle name="Hyperlink" xfId="269" builtinId="8" hidden="1"/>
    <cellStyle name="Hyperlink" xfId="271" builtinId="8" hidden="1"/>
    <cellStyle name="Hyperlink" xfId="273" builtinId="8" hidden="1"/>
    <cellStyle name="Hyperlink" xfId="275" builtinId="8" hidden="1"/>
    <cellStyle name="Hyperlink" xfId="277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connections" Target="connections.xml"/><Relationship Id="rId7" Type="http://schemas.openxmlformats.org/officeDocument/2006/relationships/styles" Target="styles.xml"/><Relationship Id="rId8" Type="http://schemas.openxmlformats.org/officeDocument/2006/relationships/sharedStrings" Target="sharedStrings.xml"/><Relationship Id="rId9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queryTables/queryTable1.xml><?xml version="1.0" encoding="utf-8"?>
<queryTable xmlns="http://schemas.openxmlformats.org/spreadsheetml/2006/main" name="wRi_ovaries_more_than_wAu_and_U_ovaries_gene_names" connectionId="20" autoFormatId="0" applyNumberFormats="0" applyBorderFormats="0" applyFontFormats="1" applyPatternFormats="1" applyAlignmentFormats="0" applyWidthHeightFormats="0"/>
</file>

<file path=xl/queryTables/queryTable2.xml><?xml version="1.0" encoding="utf-8"?>
<queryTable xmlns="http://schemas.openxmlformats.org/spreadsheetml/2006/main" name="wMel_more_than_wAlb_and_uninfected_gene_names" connectionId="14" autoFormatId="0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Relationship Id="rId2" Type="http://schemas.openxmlformats.org/officeDocument/2006/relationships/queryTable" Target="../queryTables/query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53"/>
  <sheetViews>
    <sheetView tabSelected="1" topLeftCell="C1" workbookViewId="0">
      <selection activeCell="F12" sqref="F12"/>
    </sheetView>
  </sheetViews>
  <sheetFormatPr baseColWidth="10" defaultRowHeight="15" x14ac:dyDescent="0"/>
  <cols>
    <col min="1" max="1" width="12.5" bestFit="1" customWidth="1"/>
    <col min="2" max="2" width="26" customWidth="1"/>
    <col min="3" max="6" width="37.83203125" style="3" customWidth="1"/>
    <col min="7" max="8" width="10.83203125" style="7" customWidth="1"/>
    <col min="9" max="9" width="10.83203125" style="7"/>
    <col min="10" max="11" width="17.83203125" style="7" customWidth="1"/>
    <col min="12" max="12" width="10.83203125" style="7"/>
    <col min="13" max="13" width="19.1640625" style="7" bestFit="1" customWidth="1"/>
  </cols>
  <sheetData>
    <row r="1" spans="1:13" s="1" customFormat="1">
      <c r="C1" s="9" t="s">
        <v>49</v>
      </c>
      <c r="D1" s="9"/>
      <c r="E1" s="9"/>
      <c r="F1" s="4" t="s">
        <v>56</v>
      </c>
      <c r="G1" s="11" t="s">
        <v>51</v>
      </c>
      <c r="H1" s="11"/>
      <c r="I1" s="11"/>
      <c r="J1" s="11" t="s">
        <v>249</v>
      </c>
      <c r="K1" s="11"/>
      <c r="L1" s="11"/>
      <c r="M1" s="11"/>
    </row>
    <row r="2" spans="1:13" s="1" customFormat="1">
      <c r="A2" s="1" t="s">
        <v>38</v>
      </c>
      <c r="B2" s="1" t="s">
        <v>79</v>
      </c>
      <c r="C2" s="2" t="s">
        <v>39</v>
      </c>
      <c r="D2" s="2" t="s">
        <v>40</v>
      </c>
      <c r="E2" s="2" t="s">
        <v>50</v>
      </c>
      <c r="F2" s="2" t="s">
        <v>57</v>
      </c>
      <c r="G2" s="6" t="s">
        <v>92</v>
      </c>
      <c r="H2" s="6" t="s">
        <v>93</v>
      </c>
      <c r="I2" s="6" t="s">
        <v>41</v>
      </c>
      <c r="J2" s="6" t="s">
        <v>94</v>
      </c>
      <c r="K2" s="6" t="s">
        <v>95</v>
      </c>
      <c r="L2" s="6" t="s">
        <v>61</v>
      </c>
      <c r="M2" s="6" t="s">
        <v>250</v>
      </c>
    </row>
    <row r="3" spans="1:13">
      <c r="A3" t="s">
        <v>78</v>
      </c>
      <c r="B3" t="s">
        <v>42</v>
      </c>
      <c r="C3" s="3" t="s">
        <v>42</v>
      </c>
      <c r="D3" s="3" t="s">
        <v>42</v>
      </c>
      <c r="E3" s="3" t="s">
        <v>42</v>
      </c>
      <c r="F3" s="3" t="s">
        <v>42</v>
      </c>
      <c r="G3" s="7">
        <v>155.393</v>
      </c>
      <c r="H3" s="7">
        <v>88.559600000000003</v>
      </c>
      <c r="I3" s="7">
        <v>83.113399999999999</v>
      </c>
      <c r="J3" s="7">
        <f>IFERROR(LOG($H3/G3,2),"(-inf)")</f>
        <v>-0.81120090503919839</v>
      </c>
      <c r="K3" s="7">
        <f>IFERROR(LOG($I3/G3,2),"(-inf)")</f>
        <v>-0.90276851591959828</v>
      </c>
      <c r="L3" s="7">
        <f>IFERROR(LOG(AVERAGE(H3/G3,I3/G3),2),"-")</f>
        <v>-0.85625835978364451</v>
      </c>
      <c r="M3" s="7">
        <f>IF(OR(J3="(-inf)",K3="(inf-)"),"-",MIN(J3:K3))</f>
        <v>-0.90276851591959828</v>
      </c>
    </row>
    <row r="4" spans="1:13">
      <c r="A4" t="s">
        <v>65</v>
      </c>
      <c r="B4" t="s">
        <v>42</v>
      </c>
      <c r="C4" s="3" t="s">
        <v>0</v>
      </c>
      <c r="D4" s="3" t="s">
        <v>1</v>
      </c>
      <c r="E4" s="3" t="s">
        <v>2</v>
      </c>
      <c r="F4" s="3" t="s">
        <v>42</v>
      </c>
      <c r="G4" s="7">
        <v>65.530100000000004</v>
      </c>
      <c r="H4" s="7">
        <v>33.578200000000002</v>
      </c>
      <c r="I4" s="7">
        <v>1.2252099999999999</v>
      </c>
      <c r="J4" s="7">
        <f t="shared" ref="J4:J18" si="0">IFERROR(LOG($H4/G4,2),"(-inf)")</f>
        <v>-0.96463283836969671</v>
      </c>
      <c r="K4" s="7">
        <f t="shared" ref="K4:K18" si="1">IFERROR(LOG($I4/G4,2),"(-inf)")</f>
        <v>-5.7410567810118778</v>
      </c>
      <c r="L4" s="7">
        <f t="shared" ref="L4:L18" si="2">IFERROR(LOG(AVERAGE(H4/G4,I4/G4),2),"-")</f>
        <v>-1.9129290666263008</v>
      </c>
      <c r="M4" s="7">
        <f t="shared" ref="M4:M18" si="3">IF(OR(J4="(-inf)",K4="(inf-)"),"-",MIN(J4:K4))</f>
        <v>-5.7410567810118778</v>
      </c>
    </row>
    <row r="5" spans="1:13">
      <c r="A5" t="s">
        <v>77</v>
      </c>
      <c r="B5" t="s">
        <v>42</v>
      </c>
      <c r="C5" s="3" t="s">
        <v>42</v>
      </c>
      <c r="D5" s="3" t="s">
        <v>42</v>
      </c>
      <c r="E5" s="3" t="s">
        <v>42</v>
      </c>
      <c r="F5" s="3" t="s">
        <v>42</v>
      </c>
      <c r="G5" s="7">
        <v>60.314399999999999</v>
      </c>
      <c r="H5" s="7">
        <v>41.4146</v>
      </c>
      <c r="I5" s="7">
        <v>43.197099999999999</v>
      </c>
      <c r="J5" s="7">
        <f t="shared" si="0"/>
        <v>-0.54236303063767</v>
      </c>
      <c r="K5" s="7">
        <f t="shared" si="1"/>
        <v>-0.48156802362939694</v>
      </c>
      <c r="L5" s="7">
        <f t="shared" si="2"/>
        <v>-0.51164531397918278</v>
      </c>
      <c r="M5" s="7">
        <f t="shared" si="3"/>
        <v>-0.54236303063767</v>
      </c>
    </row>
    <row r="6" spans="1:13">
      <c r="A6" t="s">
        <v>68</v>
      </c>
      <c r="B6" t="s">
        <v>42</v>
      </c>
      <c r="C6" s="3" t="s">
        <v>246</v>
      </c>
      <c r="D6" s="3" t="s">
        <v>17</v>
      </c>
      <c r="E6" s="3" t="s">
        <v>25</v>
      </c>
      <c r="F6" s="3" t="s">
        <v>42</v>
      </c>
      <c r="G6" s="7">
        <v>57.9953</v>
      </c>
      <c r="H6" s="7">
        <v>8.0407100000000007</v>
      </c>
      <c r="I6" s="7">
        <v>8.5376399999999997</v>
      </c>
      <c r="J6" s="7">
        <f t="shared" si="0"/>
        <v>-2.8505411843909085</v>
      </c>
      <c r="K6" s="7">
        <f t="shared" si="1"/>
        <v>-2.764026751471429</v>
      </c>
      <c r="L6" s="7">
        <f t="shared" si="2"/>
        <v>-2.8066355611582678</v>
      </c>
      <c r="M6" s="7">
        <f t="shared" si="3"/>
        <v>-2.8505411843909085</v>
      </c>
    </row>
    <row r="7" spans="1:13">
      <c r="A7" t="s">
        <v>69</v>
      </c>
      <c r="B7" t="s">
        <v>42</v>
      </c>
      <c r="C7" s="3" t="s">
        <v>42</v>
      </c>
      <c r="D7" s="3" t="s">
        <v>42</v>
      </c>
      <c r="E7" s="3" t="s">
        <v>42</v>
      </c>
      <c r="F7" s="3" t="s">
        <v>42</v>
      </c>
      <c r="G7" s="7">
        <v>54.330199999999998</v>
      </c>
      <c r="H7" s="7">
        <v>11.907299999999999</v>
      </c>
      <c r="I7" s="7">
        <v>0.41878399999999999</v>
      </c>
      <c r="J7" s="7">
        <f t="shared" si="0"/>
        <v>-2.1899080410641365</v>
      </c>
      <c r="K7" s="7">
        <f t="shared" si="1"/>
        <v>-7.0194042237071166</v>
      </c>
      <c r="L7" s="7">
        <f t="shared" si="2"/>
        <v>-3.1400398299046173</v>
      </c>
      <c r="M7" s="7">
        <f t="shared" si="3"/>
        <v>-7.0194042237071166</v>
      </c>
    </row>
    <row r="8" spans="1:13">
      <c r="A8" t="s">
        <v>76</v>
      </c>
      <c r="B8" t="s">
        <v>42</v>
      </c>
      <c r="C8" s="3" t="s">
        <v>42</v>
      </c>
      <c r="D8" s="3" t="s">
        <v>42</v>
      </c>
      <c r="E8" s="3" t="s">
        <v>42</v>
      </c>
      <c r="F8" s="3" t="s">
        <v>42</v>
      </c>
      <c r="G8" s="7">
        <v>52.831099999999999</v>
      </c>
      <c r="H8" s="7">
        <v>3.5606800000000001</v>
      </c>
      <c r="I8" s="7">
        <v>0</v>
      </c>
      <c r="J8" s="7">
        <f t="shared" si="0"/>
        <v>-3.8911627577046262</v>
      </c>
      <c r="K8" s="7" t="str">
        <f t="shared" si="1"/>
        <v>(-inf)</v>
      </c>
      <c r="L8" s="7" t="s">
        <v>42</v>
      </c>
      <c r="M8" s="7" t="s">
        <v>251</v>
      </c>
    </row>
    <row r="9" spans="1:13">
      <c r="A9" t="s">
        <v>74</v>
      </c>
      <c r="B9" t="s">
        <v>42</v>
      </c>
      <c r="C9" s="3" t="s">
        <v>42</v>
      </c>
      <c r="D9" s="3" t="s">
        <v>42</v>
      </c>
      <c r="E9" s="3" t="s">
        <v>42</v>
      </c>
      <c r="F9" s="3" t="s">
        <v>42</v>
      </c>
      <c r="G9" s="7">
        <v>30.395099999999999</v>
      </c>
      <c r="H9" s="7">
        <v>4.1860299999999997</v>
      </c>
      <c r="I9" s="7">
        <v>0</v>
      </c>
      <c r="J9" s="7">
        <f t="shared" si="0"/>
        <v>-2.8601842091662379</v>
      </c>
      <c r="K9" s="7" t="str">
        <f t="shared" si="1"/>
        <v>(-inf)</v>
      </c>
      <c r="L9" s="7" t="s">
        <v>42</v>
      </c>
      <c r="M9" s="7" t="s">
        <v>251</v>
      </c>
    </row>
    <row r="10" spans="1:13">
      <c r="A10" t="s">
        <v>66</v>
      </c>
      <c r="B10" t="s">
        <v>42</v>
      </c>
      <c r="C10" s="3" t="s">
        <v>42</v>
      </c>
      <c r="D10" s="3" t="s">
        <v>42</v>
      </c>
      <c r="E10" s="3" t="s">
        <v>43</v>
      </c>
      <c r="F10" s="3" t="s">
        <v>42</v>
      </c>
      <c r="G10" s="7">
        <v>22.683199999999999</v>
      </c>
      <c r="H10" s="7">
        <v>7.3047700000000004</v>
      </c>
      <c r="I10" s="7">
        <v>10.796900000000001</v>
      </c>
      <c r="J10" s="7">
        <f t="shared" si="0"/>
        <v>-1.634713427014074</v>
      </c>
      <c r="K10" s="7">
        <f t="shared" si="1"/>
        <v>-1.0710070347417451</v>
      </c>
      <c r="L10" s="7">
        <f t="shared" si="2"/>
        <v>-1.3255013790721735</v>
      </c>
      <c r="M10" s="7">
        <f t="shared" si="3"/>
        <v>-1.634713427014074</v>
      </c>
    </row>
    <row r="11" spans="1:13">
      <c r="A11" t="s">
        <v>67</v>
      </c>
      <c r="B11" t="s">
        <v>42</v>
      </c>
      <c r="C11" s="3" t="s">
        <v>247</v>
      </c>
      <c r="D11" s="3" t="s">
        <v>10</v>
      </c>
      <c r="E11" s="3" t="s">
        <v>248</v>
      </c>
      <c r="F11" s="3" t="s">
        <v>42</v>
      </c>
      <c r="G11" s="7">
        <v>21.1934</v>
      </c>
      <c r="H11" s="7">
        <v>14.835900000000001</v>
      </c>
      <c r="I11" s="7">
        <v>13.9581</v>
      </c>
      <c r="J11" s="7">
        <f t="shared" si="0"/>
        <v>-0.51452260531657101</v>
      </c>
      <c r="K11" s="7">
        <f t="shared" si="1"/>
        <v>-0.60251248110974065</v>
      </c>
      <c r="L11" s="7">
        <f t="shared" si="2"/>
        <v>-0.55784683506366073</v>
      </c>
      <c r="M11" s="7">
        <f t="shared" si="3"/>
        <v>-0.60251248110974065</v>
      </c>
    </row>
    <row r="12" spans="1:13" ht="30">
      <c r="A12" t="s">
        <v>71</v>
      </c>
      <c r="B12" t="s">
        <v>42</v>
      </c>
      <c r="C12" s="3" t="s">
        <v>20</v>
      </c>
      <c r="D12" s="3" t="s">
        <v>42</v>
      </c>
      <c r="E12" s="3" t="s">
        <v>48</v>
      </c>
      <c r="F12" s="3" t="s">
        <v>42</v>
      </c>
      <c r="G12" s="7">
        <v>13.825900000000001</v>
      </c>
      <c r="H12" s="7">
        <v>5.1923500000000002</v>
      </c>
      <c r="I12" s="7">
        <v>2.95309</v>
      </c>
      <c r="J12" s="7">
        <f t="shared" si="0"/>
        <v>-1.4129138568001838</v>
      </c>
      <c r="K12" s="7">
        <f t="shared" si="1"/>
        <v>-2.2270761654431022</v>
      </c>
      <c r="L12" s="7">
        <f t="shared" si="2"/>
        <v>-1.7633088586654571</v>
      </c>
      <c r="M12" s="7">
        <f t="shared" si="3"/>
        <v>-2.2270761654431022</v>
      </c>
    </row>
    <row r="13" spans="1:13">
      <c r="A13" t="s">
        <v>63</v>
      </c>
      <c r="B13" t="s">
        <v>42</v>
      </c>
      <c r="C13" s="3" t="s">
        <v>42</v>
      </c>
      <c r="D13" s="3" t="s">
        <v>10</v>
      </c>
      <c r="E13" s="3" t="s">
        <v>42</v>
      </c>
      <c r="F13" s="3" t="s">
        <v>42</v>
      </c>
      <c r="G13" s="7">
        <v>12.5974</v>
      </c>
      <c r="H13" s="7">
        <v>1.2569999999999999</v>
      </c>
      <c r="I13" s="7">
        <v>0.16599900000000001</v>
      </c>
      <c r="J13" s="7">
        <f t="shared" si="0"/>
        <v>-3.3250694491582427</v>
      </c>
      <c r="K13" s="7">
        <f t="shared" si="1"/>
        <v>-6.2458076431919842</v>
      </c>
      <c r="L13" s="7">
        <f t="shared" si="2"/>
        <v>-4.1461194508931305</v>
      </c>
      <c r="M13" s="7">
        <f t="shared" si="3"/>
        <v>-6.2458076431919842</v>
      </c>
    </row>
    <row r="14" spans="1:13">
      <c r="A14" t="s">
        <v>75</v>
      </c>
      <c r="B14" t="s">
        <v>42</v>
      </c>
      <c r="C14" s="3" t="s">
        <v>4</v>
      </c>
      <c r="D14" s="3" t="s">
        <v>10</v>
      </c>
      <c r="E14" s="3" t="s">
        <v>42</v>
      </c>
      <c r="F14" s="3" t="s">
        <v>42</v>
      </c>
      <c r="G14" s="7">
        <v>7.8100300000000002</v>
      </c>
      <c r="H14" s="7">
        <v>1.4316899999999999</v>
      </c>
      <c r="I14" s="7">
        <v>1.7101599999999999</v>
      </c>
      <c r="J14" s="7">
        <f t="shared" si="0"/>
        <v>-2.4476089465539355</v>
      </c>
      <c r="K14" s="7">
        <f t="shared" si="1"/>
        <v>-2.1911967822729541</v>
      </c>
      <c r="L14" s="7">
        <f t="shared" si="2"/>
        <v>-2.3137137857745951</v>
      </c>
      <c r="M14" s="7">
        <f t="shared" si="3"/>
        <v>-2.4476089465539355</v>
      </c>
    </row>
    <row r="15" spans="1:13">
      <c r="A15" t="s">
        <v>73</v>
      </c>
      <c r="B15" t="s">
        <v>42</v>
      </c>
      <c r="C15" s="3" t="s">
        <v>42</v>
      </c>
      <c r="D15" s="3" t="s">
        <v>42</v>
      </c>
      <c r="E15" s="3" t="s">
        <v>42</v>
      </c>
      <c r="F15" s="3" t="s">
        <v>42</v>
      </c>
      <c r="G15" s="7">
        <v>6.0041799999999999</v>
      </c>
      <c r="H15" s="7">
        <v>1.83158</v>
      </c>
      <c r="I15" s="7">
        <v>1.6937599999999999</v>
      </c>
      <c r="J15" s="7">
        <f t="shared" si="0"/>
        <v>-1.712878511674192</v>
      </c>
      <c r="K15" s="7">
        <f t="shared" si="1"/>
        <v>-1.825737764128752</v>
      </c>
      <c r="L15" s="7">
        <f t="shared" si="2"/>
        <v>-1.7682048239616768</v>
      </c>
      <c r="M15" s="7">
        <f t="shared" si="3"/>
        <v>-1.825737764128752</v>
      </c>
    </row>
    <row r="16" spans="1:13">
      <c r="A16" t="s">
        <v>72</v>
      </c>
      <c r="B16" t="s">
        <v>42</v>
      </c>
      <c r="C16" s="3" t="s">
        <v>33</v>
      </c>
      <c r="D16" s="3" t="s">
        <v>42</v>
      </c>
      <c r="E16" s="3" t="s">
        <v>47</v>
      </c>
      <c r="F16" s="3" t="s">
        <v>42</v>
      </c>
      <c r="G16" s="7">
        <v>1.8384400000000001</v>
      </c>
      <c r="H16" s="7">
        <v>0.73668299999999998</v>
      </c>
      <c r="I16" s="7">
        <v>8.5415199999999997E-2</v>
      </c>
      <c r="J16" s="7">
        <f t="shared" si="0"/>
        <v>-1.3193662370896435</v>
      </c>
      <c r="K16" s="7">
        <f t="shared" si="1"/>
        <v>-4.4278454563192966</v>
      </c>
      <c r="L16" s="7">
        <f t="shared" si="2"/>
        <v>-2.1610994531018388</v>
      </c>
      <c r="M16" s="7">
        <f t="shared" si="3"/>
        <v>-4.4278454563192966</v>
      </c>
    </row>
    <row r="17" spans="1:13">
      <c r="A17" t="s">
        <v>64</v>
      </c>
      <c r="B17" t="s">
        <v>42</v>
      </c>
      <c r="C17" s="3" t="s">
        <v>42</v>
      </c>
      <c r="D17" s="3" t="s">
        <v>42</v>
      </c>
      <c r="E17" s="3" t="s">
        <v>42</v>
      </c>
      <c r="F17" s="3" t="s">
        <v>42</v>
      </c>
      <c r="G17" s="7">
        <v>1.5815399999999999</v>
      </c>
      <c r="H17" s="7">
        <v>0</v>
      </c>
      <c r="I17" s="7">
        <v>0</v>
      </c>
      <c r="J17" s="7" t="str">
        <f t="shared" si="0"/>
        <v>(-inf)</v>
      </c>
      <c r="K17" s="7" t="str">
        <f t="shared" si="1"/>
        <v>(-inf)</v>
      </c>
      <c r="L17" s="7" t="s">
        <v>251</v>
      </c>
      <c r="M17" s="7" t="s">
        <v>251</v>
      </c>
    </row>
    <row r="18" spans="1:13">
      <c r="A18" t="s">
        <v>70</v>
      </c>
      <c r="B18" t="s">
        <v>42</v>
      </c>
      <c r="C18" s="3" t="s">
        <v>42</v>
      </c>
      <c r="D18" s="3" t="s">
        <v>42</v>
      </c>
      <c r="E18" s="3" t="s">
        <v>42</v>
      </c>
      <c r="F18" s="3" t="s">
        <v>42</v>
      </c>
      <c r="G18" s="7">
        <v>0.88697800000000004</v>
      </c>
      <c r="H18" s="7">
        <v>5.7779499999999998E-2</v>
      </c>
      <c r="I18" s="7">
        <v>7.5240199999999993E-2</v>
      </c>
      <c r="J18" s="7">
        <f t="shared" si="0"/>
        <v>-3.9402686967616054</v>
      </c>
      <c r="K18" s="7">
        <f t="shared" si="1"/>
        <v>-3.5593227324582957</v>
      </c>
      <c r="L18" s="7">
        <f t="shared" si="2"/>
        <v>-3.7372583990167083</v>
      </c>
      <c r="M18" s="7">
        <f t="shared" si="3"/>
        <v>-3.9402686967616054</v>
      </c>
    </row>
    <row r="19" spans="1:13">
      <c r="A19" s="1"/>
      <c r="B19" s="2"/>
      <c r="C19" s="9"/>
      <c r="D19" s="9"/>
      <c r="E19" s="9"/>
      <c r="F19" s="8"/>
      <c r="G19" s="11"/>
      <c r="H19" s="11"/>
      <c r="I19" s="11"/>
    </row>
    <row r="20" spans="1:13">
      <c r="A20" s="1"/>
      <c r="B20" s="2"/>
      <c r="C20" s="2"/>
      <c r="D20" s="2"/>
      <c r="E20" s="2"/>
      <c r="F20" s="2"/>
      <c r="G20" s="6"/>
      <c r="H20" s="6"/>
      <c r="I20" s="6"/>
    </row>
    <row r="21" spans="1:13">
      <c r="B21" s="3"/>
    </row>
    <row r="22" spans="1:13">
      <c r="B22" s="3"/>
    </row>
    <row r="23" spans="1:13">
      <c r="B23" s="3"/>
    </row>
    <row r="24" spans="1:13">
      <c r="B24" s="3"/>
    </row>
    <row r="25" spans="1:13">
      <c r="B25" s="3"/>
    </row>
    <row r="26" spans="1:13">
      <c r="B26" s="3"/>
    </row>
    <row r="27" spans="1:13">
      <c r="B27" s="3"/>
    </row>
    <row r="28" spans="1:13">
      <c r="B28" s="3"/>
    </row>
    <row r="29" spans="1:13">
      <c r="B29" s="3"/>
    </row>
    <row r="30" spans="1:13">
      <c r="B30" s="3"/>
    </row>
    <row r="31" spans="1:13">
      <c r="B31" s="3"/>
    </row>
    <row r="32" spans="1:13">
      <c r="B32" s="3"/>
    </row>
    <row r="33" spans="2:2">
      <c r="B33" s="3"/>
    </row>
    <row r="34" spans="2:2">
      <c r="B34" s="3"/>
    </row>
    <row r="35" spans="2:2">
      <c r="B35" s="3"/>
    </row>
    <row r="36" spans="2:2">
      <c r="B36" s="3"/>
    </row>
    <row r="37" spans="2:2">
      <c r="B37" s="3"/>
    </row>
    <row r="38" spans="2:2">
      <c r="B38" s="3"/>
    </row>
    <row r="39" spans="2:2">
      <c r="B39" s="3"/>
    </row>
    <row r="40" spans="2:2">
      <c r="B40" s="3"/>
    </row>
    <row r="41" spans="2:2">
      <c r="B41" s="3"/>
    </row>
    <row r="42" spans="2:2">
      <c r="B42" s="3"/>
    </row>
    <row r="43" spans="2:2">
      <c r="B43" s="3"/>
    </row>
    <row r="44" spans="2:2">
      <c r="B44" s="3"/>
    </row>
    <row r="45" spans="2:2">
      <c r="B45" s="3"/>
    </row>
    <row r="46" spans="2:2">
      <c r="B46" s="3"/>
    </row>
    <row r="47" spans="2:2">
      <c r="B47" s="3"/>
    </row>
    <row r="48" spans="2:2">
      <c r="B48" s="3"/>
    </row>
    <row r="49" spans="1:9">
      <c r="B49" s="3"/>
    </row>
    <row r="50" spans="1:9">
      <c r="B50" s="3"/>
    </row>
    <row r="51" spans="1:9">
      <c r="B51" s="3"/>
    </row>
    <row r="52" spans="1:9">
      <c r="B52" s="3"/>
    </row>
    <row r="53" spans="1:9">
      <c r="B53" s="3"/>
    </row>
    <row r="54" spans="1:9">
      <c r="B54" s="3"/>
    </row>
    <row r="55" spans="1:9">
      <c r="B55" s="3"/>
    </row>
    <row r="56" spans="1:9">
      <c r="B56" s="3"/>
    </row>
    <row r="57" spans="1:9">
      <c r="B57" s="3"/>
    </row>
    <row r="58" spans="1:9">
      <c r="B58" s="3"/>
    </row>
    <row r="59" spans="1:9">
      <c r="B59" s="3"/>
    </row>
    <row r="60" spans="1:9">
      <c r="B60" s="3"/>
    </row>
    <row r="61" spans="1:9">
      <c r="A61" s="1"/>
      <c r="B61" s="2"/>
      <c r="C61" s="9"/>
      <c r="D61" s="9"/>
      <c r="E61" s="9"/>
      <c r="F61" s="8"/>
      <c r="G61" s="10"/>
      <c r="H61" s="10"/>
      <c r="I61" s="10"/>
    </row>
    <row r="62" spans="1:9">
      <c r="A62" s="1"/>
      <c r="B62" s="2"/>
      <c r="C62" s="2"/>
      <c r="D62" s="2"/>
      <c r="E62" s="2"/>
      <c r="F62" s="2"/>
      <c r="G62" s="1"/>
      <c r="H62" s="1"/>
      <c r="I62" s="1"/>
    </row>
    <row r="63" spans="1:9">
      <c r="B63" s="3"/>
      <c r="G63"/>
      <c r="H63"/>
      <c r="I63"/>
    </row>
    <row r="64" spans="1:9">
      <c r="B64" s="3"/>
      <c r="G64"/>
      <c r="H64"/>
      <c r="I64"/>
    </row>
    <row r="65" spans="2:9">
      <c r="B65" s="3"/>
      <c r="G65"/>
      <c r="H65"/>
      <c r="I65"/>
    </row>
    <row r="66" spans="2:9">
      <c r="B66" s="3"/>
      <c r="G66"/>
      <c r="H66"/>
      <c r="I66"/>
    </row>
    <row r="67" spans="2:9">
      <c r="B67" s="3"/>
      <c r="G67"/>
      <c r="H67"/>
      <c r="I67"/>
    </row>
    <row r="68" spans="2:9">
      <c r="B68" s="3"/>
      <c r="G68"/>
      <c r="H68"/>
      <c r="I68"/>
    </row>
    <row r="69" spans="2:9">
      <c r="B69" s="3"/>
      <c r="G69"/>
      <c r="H69"/>
      <c r="I69"/>
    </row>
    <row r="70" spans="2:9">
      <c r="B70" s="3"/>
      <c r="G70"/>
      <c r="H70"/>
      <c r="I70"/>
    </row>
    <row r="71" spans="2:9">
      <c r="B71" s="3"/>
      <c r="G71"/>
      <c r="H71"/>
      <c r="I71"/>
    </row>
    <row r="72" spans="2:9">
      <c r="B72" s="3"/>
      <c r="G72"/>
      <c r="H72"/>
      <c r="I72"/>
    </row>
    <row r="73" spans="2:9">
      <c r="B73" s="3"/>
      <c r="G73"/>
      <c r="H73"/>
      <c r="I73"/>
    </row>
    <row r="74" spans="2:9">
      <c r="B74" s="3"/>
      <c r="G74"/>
      <c r="H74"/>
      <c r="I74"/>
    </row>
    <row r="75" spans="2:9">
      <c r="B75" s="3"/>
      <c r="G75"/>
      <c r="H75"/>
      <c r="I75"/>
    </row>
    <row r="76" spans="2:9">
      <c r="B76" s="3"/>
      <c r="G76"/>
      <c r="H76"/>
      <c r="I76"/>
    </row>
    <row r="77" spans="2:9">
      <c r="B77" s="3"/>
      <c r="G77"/>
      <c r="H77"/>
      <c r="I77"/>
    </row>
    <row r="78" spans="2:9">
      <c r="B78" s="3"/>
      <c r="G78"/>
      <c r="H78"/>
      <c r="I78"/>
    </row>
    <row r="79" spans="2:9">
      <c r="B79" s="3"/>
      <c r="G79"/>
      <c r="H79"/>
      <c r="I79"/>
    </row>
    <row r="80" spans="2:9">
      <c r="B80" s="3"/>
      <c r="G80"/>
      <c r="H80"/>
      <c r="I80"/>
    </row>
    <row r="81" spans="2:9">
      <c r="B81" s="3"/>
      <c r="G81"/>
      <c r="H81"/>
      <c r="I81"/>
    </row>
    <row r="82" spans="2:9">
      <c r="B82" s="3"/>
      <c r="G82"/>
      <c r="H82"/>
      <c r="I82"/>
    </row>
    <row r="83" spans="2:9">
      <c r="B83" s="3"/>
      <c r="G83"/>
      <c r="H83"/>
      <c r="I83"/>
    </row>
    <row r="84" spans="2:9">
      <c r="B84" s="3"/>
      <c r="G84"/>
      <c r="H84"/>
      <c r="I84"/>
    </row>
    <row r="85" spans="2:9">
      <c r="B85" s="3"/>
      <c r="G85"/>
      <c r="H85"/>
      <c r="I85"/>
    </row>
    <row r="86" spans="2:9">
      <c r="B86" s="3"/>
      <c r="G86"/>
      <c r="H86"/>
      <c r="I86"/>
    </row>
    <row r="87" spans="2:9">
      <c r="B87" s="3"/>
      <c r="G87"/>
      <c r="H87"/>
      <c r="I87"/>
    </row>
    <row r="88" spans="2:9">
      <c r="B88" s="3"/>
      <c r="G88"/>
      <c r="H88"/>
      <c r="I88"/>
    </row>
    <row r="89" spans="2:9">
      <c r="B89" s="3"/>
      <c r="G89"/>
      <c r="H89"/>
      <c r="I89"/>
    </row>
    <row r="90" spans="2:9">
      <c r="B90" s="3"/>
      <c r="G90"/>
      <c r="H90"/>
      <c r="I90"/>
    </row>
    <row r="91" spans="2:9">
      <c r="B91" s="3"/>
      <c r="G91"/>
      <c r="H91"/>
      <c r="I91"/>
    </row>
    <row r="92" spans="2:9">
      <c r="B92" s="3"/>
      <c r="G92"/>
      <c r="H92"/>
      <c r="I92"/>
    </row>
    <row r="93" spans="2:9">
      <c r="B93" s="3"/>
      <c r="G93"/>
      <c r="H93"/>
      <c r="I93"/>
    </row>
    <row r="94" spans="2:9">
      <c r="B94" s="3"/>
      <c r="G94"/>
      <c r="H94"/>
      <c r="I94"/>
    </row>
    <row r="95" spans="2:9">
      <c r="B95" s="3"/>
      <c r="G95"/>
      <c r="H95"/>
      <c r="I95"/>
    </row>
    <row r="96" spans="2:9">
      <c r="B96" s="3"/>
      <c r="G96"/>
      <c r="H96"/>
      <c r="I96"/>
    </row>
    <row r="97" spans="1:9">
      <c r="B97" s="3"/>
      <c r="G97"/>
      <c r="H97"/>
      <c r="I97"/>
    </row>
    <row r="98" spans="1:9">
      <c r="B98" s="3"/>
      <c r="G98"/>
      <c r="H98"/>
      <c r="I98"/>
    </row>
    <row r="99" spans="1:9">
      <c r="B99" s="3"/>
      <c r="G99"/>
      <c r="H99"/>
      <c r="I99"/>
    </row>
    <row r="100" spans="1:9">
      <c r="B100" s="3"/>
      <c r="G100"/>
      <c r="H100"/>
      <c r="I100"/>
    </row>
    <row r="101" spans="1:9">
      <c r="B101" s="3"/>
      <c r="G101"/>
      <c r="H101"/>
      <c r="I101"/>
    </row>
    <row r="102" spans="1:9">
      <c r="A102" s="1"/>
      <c r="B102" s="2"/>
      <c r="C102" s="9"/>
      <c r="D102" s="9"/>
      <c r="E102" s="9"/>
      <c r="F102" s="8"/>
      <c r="G102" s="11"/>
      <c r="H102" s="11"/>
      <c r="I102" s="11"/>
    </row>
    <row r="103" spans="1:9">
      <c r="A103" s="1"/>
      <c r="B103" s="2"/>
      <c r="C103" s="2"/>
      <c r="D103" s="2"/>
      <c r="E103" s="2"/>
      <c r="F103" s="2"/>
      <c r="G103" s="6"/>
      <c r="H103" s="6"/>
      <c r="I103" s="6"/>
    </row>
    <row r="104" spans="1:9">
      <c r="B104" s="3"/>
    </row>
    <row r="105" spans="1:9">
      <c r="B105" s="3"/>
    </row>
    <row r="106" spans="1:9">
      <c r="B106" s="3"/>
    </row>
    <row r="107" spans="1:9">
      <c r="B107" s="3"/>
    </row>
    <row r="108" spans="1:9">
      <c r="B108" s="3"/>
    </row>
    <row r="109" spans="1:9">
      <c r="B109" s="3"/>
    </row>
    <row r="110" spans="1:9">
      <c r="B110" s="3"/>
    </row>
    <row r="111" spans="1:9">
      <c r="B111" s="3"/>
    </row>
    <row r="112" spans="1:9">
      <c r="B112" s="3"/>
    </row>
    <row r="113" spans="2:2">
      <c r="B113" s="3"/>
    </row>
    <row r="114" spans="2:2">
      <c r="B114" s="3"/>
    </row>
    <row r="115" spans="2:2">
      <c r="B115" s="3"/>
    </row>
    <row r="116" spans="2:2">
      <c r="B116" s="3"/>
    </row>
    <row r="117" spans="2:2">
      <c r="B117" s="3"/>
    </row>
    <row r="118" spans="2:2">
      <c r="B118" s="3"/>
    </row>
    <row r="119" spans="2:2">
      <c r="B119" s="3"/>
    </row>
    <row r="120" spans="2:2">
      <c r="B120" s="3"/>
    </row>
    <row r="121" spans="2:2">
      <c r="B121" s="3"/>
    </row>
    <row r="122" spans="2:2">
      <c r="B122" s="3"/>
    </row>
    <row r="123" spans="2:2">
      <c r="B123" s="3"/>
    </row>
    <row r="124" spans="2:2">
      <c r="B124" s="3"/>
    </row>
    <row r="125" spans="2:2">
      <c r="B125" s="3"/>
    </row>
    <row r="126" spans="2:2">
      <c r="B126" s="3"/>
    </row>
    <row r="127" spans="2:2">
      <c r="B127" s="3"/>
    </row>
    <row r="128" spans="2:2">
      <c r="B128" s="3"/>
    </row>
    <row r="129" spans="2:2">
      <c r="B129" s="3"/>
    </row>
    <row r="130" spans="2:2">
      <c r="B130" s="3"/>
    </row>
    <row r="131" spans="2:2">
      <c r="B131" s="3"/>
    </row>
    <row r="132" spans="2:2">
      <c r="B132" s="3"/>
    </row>
    <row r="133" spans="2:2">
      <c r="B133" s="3"/>
    </row>
    <row r="134" spans="2:2">
      <c r="B134" s="3"/>
    </row>
    <row r="135" spans="2:2">
      <c r="B135" s="3"/>
    </row>
    <row r="136" spans="2:2">
      <c r="B136" s="3"/>
    </row>
    <row r="137" spans="2:2">
      <c r="B137" s="3"/>
    </row>
    <row r="138" spans="2:2">
      <c r="B138" s="3"/>
    </row>
    <row r="139" spans="2:2">
      <c r="B139" s="3"/>
    </row>
    <row r="140" spans="2:2">
      <c r="B140" s="3"/>
    </row>
    <row r="141" spans="2:2">
      <c r="B141" s="3"/>
    </row>
    <row r="142" spans="2:2">
      <c r="B142" s="3"/>
    </row>
    <row r="143" spans="2:2">
      <c r="B143" s="3"/>
    </row>
    <row r="144" spans="2:2">
      <c r="B144" s="3"/>
    </row>
    <row r="145" spans="2:2">
      <c r="B145" s="3"/>
    </row>
    <row r="146" spans="2:2">
      <c r="B146" s="3"/>
    </row>
    <row r="147" spans="2:2">
      <c r="B147" s="3"/>
    </row>
    <row r="148" spans="2:2">
      <c r="B148" s="3"/>
    </row>
    <row r="149" spans="2:2">
      <c r="B149" s="3"/>
    </row>
    <row r="150" spans="2:2">
      <c r="B150" s="3"/>
    </row>
    <row r="151" spans="2:2">
      <c r="B151" s="3"/>
    </row>
    <row r="152" spans="2:2">
      <c r="B152" s="3"/>
    </row>
    <row r="153" spans="2:2">
      <c r="B153" s="3"/>
    </row>
  </sheetData>
  <sortState ref="A3:M18">
    <sortCondition descending="1" ref="G3:G18"/>
  </sortState>
  <mergeCells count="9">
    <mergeCell ref="C61:E61"/>
    <mergeCell ref="G61:I61"/>
    <mergeCell ref="C102:E102"/>
    <mergeCell ref="G102:I102"/>
    <mergeCell ref="C1:E1"/>
    <mergeCell ref="G1:I1"/>
    <mergeCell ref="J1:M1"/>
    <mergeCell ref="C19:E19"/>
    <mergeCell ref="G19:I19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2"/>
  <sheetViews>
    <sheetView workbookViewId="0">
      <selection sqref="A1:I42"/>
    </sheetView>
  </sheetViews>
  <sheetFormatPr baseColWidth="10" defaultRowHeight="15" x14ac:dyDescent="0"/>
  <cols>
    <col min="1" max="1" width="12.5" bestFit="1" customWidth="1"/>
    <col min="2" max="2" width="26" style="3" customWidth="1"/>
    <col min="3" max="6" width="37.83203125" style="3" customWidth="1"/>
    <col min="7" max="8" width="10.83203125" style="7" customWidth="1"/>
    <col min="9" max="9" width="10.83203125" style="7"/>
    <col min="10" max="11" width="17.83203125" style="7" customWidth="1"/>
    <col min="12" max="13" width="10.83203125" style="7"/>
  </cols>
  <sheetData>
    <row r="1" spans="1:13" s="1" customFormat="1">
      <c r="B1" s="2"/>
      <c r="C1" s="9" t="s">
        <v>49</v>
      </c>
      <c r="D1" s="9"/>
      <c r="E1" s="9"/>
      <c r="F1" s="5" t="s">
        <v>56</v>
      </c>
      <c r="G1" s="11" t="s">
        <v>51</v>
      </c>
      <c r="H1" s="11"/>
      <c r="I1" s="11"/>
      <c r="J1" s="11" t="s">
        <v>249</v>
      </c>
      <c r="K1" s="11"/>
      <c r="L1" s="11"/>
      <c r="M1" s="11"/>
    </row>
    <row r="2" spans="1:13" s="1" customFormat="1">
      <c r="A2" s="1" t="s">
        <v>38</v>
      </c>
      <c r="B2" s="2" t="s">
        <v>79</v>
      </c>
      <c r="C2" s="2" t="s">
        <v>39</v>
      </c>
      <c r="D2" s="2" t="s">
        <v>40</v>
      </c>
      <c r="E2" s="2" t="s">
        <v>50</v>
      </c>
      <c r="F2" s="2" t="s">
        <v>57</v>
      </c>
      <c r="G2" s="6" t="s">
        <v>92</v>
      </c>
      <c r="H2" s="6" t="s">
        <v>93</v>
      </c>
      <c r="I2" s="6" t="s">
        <v>41</v>
      </c>
      <c r="J2" s="6" t="s">
        <v>94</v>
      </c>
      <c r="K2" s="6" t="s">
        <v>95</v>
      </c>
      <c r="L2" s="6" t="s">
        <v>61</v>
      </c>
      <c r="M2" s="6" t="s">
        <v>62</v>
      </c>
    </row>
    <row r="3" spans="1:13">
      <c r="A3" t="s">
        <v>108</v>
      </c>
      <c r="B3" s="3" t="s">
        <v>42</v>
      </c>
      <c r="C3" s="3" t="s">
        <v>11</v>
      </c>
      <c r="D3" s="3" t="s">
        <v>42</v>
      </c>
      <c r="E3" s="3" t="s">
        <v>12</v>
      </c>
      <c r="F3" s="3" t="s">
        <v>42</v>
      </c>
      <c r="G3" s="7">
        <v>0</v>
      </c>
      <c r="H3" s="7">
        <v>5.4209399999999999</v>
      </c>
      <c r="I3" s="7">
        <v>1.26434</v>
      </c>
      <c r="J3" s="7" t="str">
        <f>IFERROR(LOG($H3/G3,2),"(+inf)")</f>
        <v>(+inf)</v>
      </c>
      <c r="K3" s="7" t="str">
        <f>IFERROR(LOG($I3/G3,2),"(+inf)")</f>
        <v>(+inf)</v>
      </c>
      <c r="L3" s="7" t="s">
        <v>252</v>
      </c>
      <c r="M3" s="7" t="s">
        <v>252</v>
      </c>
    </row>
    <row r="4" spans="1:13">
      <c r="A4" t="s">
        <v>89</v>
      </c>
      <c r="B4" s="3" t="s">
        <v>42</v>
      </c>
      <c r="C4" s="3" t="s">
        <v>6</v>
      </c>
      <c r="D4" s="3" t="s">
        <v>42</v>
      </c>
      <c r="E4" s="3" t="s">
        <v>226</v>
      </c>
      <c r="F4" s="3" t="s">
        <v>42</v>
      </c>
      <c r="G4" s="7">
        <v>0</v>
      </c>
      <c r="H4" s="7">
        <v>1.32457</v>
      </c>
      <c r="I4" s="7">
        <v>2.0125500000000001</v>
      </c>
      <c r="J4" s="7" t="str">
        <f t="shared" ref="J4:J42" si="0">IFERROR(LOG($H4/G4,2),"(+inf)")</f>
        <v>(+inf)</v>
      </c>
      <c r="K4" s="7" t="str">
        <f t="shared" ref="K4:K42" si="1">IFERROR(LOG($I4/G4,2),"(+inf)")</f>
        <v>(+inf)</v>
      </c>
      <c r="L4" s="7" t="s">
        <v>252</v>
      </c>
      <c r="M4" s="7" t="s">
        <v>252</v>
      </c>
    </row>
    <row r="5" spans="1:13">
      <c r="A5" t="s">
        <v>99</v>
      </c>
      <c r="B5" s="3" t="s">
        <v>42</v>
      </c>
      <c r="C5" s="3" t="s">
        <v>42</v>
      </c>
      <c r="D5" s="3" t="s">
        <v>42</v>
      </c>
      <c r="E5" s="3" t="s">
        <v>42</v>
      </c>
      <c r="F5" s="3" t="s">
        <v>42</v>
      </c>
      <c r="G5" s="7">
        <v>0</v>
      </c>
      <c r="H5" s="7">
        <v>1.2117199999999999</v>
      </c>
      <c r="I5" s="7">
        <v>2.61876</v>
      </c>
      <c r="J5" s="7" t="str">
        <f t="shared" si="0"/>
        <v>(+inf)</v>
      </c>
      <c r="K5" s="7" t="str">
        <f t="shared" si="1"/>
        <v>(+inf)</v>
      </c>
      <c r="L5" s="7" t="s">
        <v>252</v>
      </c>
      <c r="M5" s="7" t="s">
        <v>252</v>
      </c>
    </row>
    <row r="6" spans="1:13" ht="30">
      <c r="A6" t="s">
        <v>112</v>
      </c>
      <c r="B6" s="3" t="s">
        <v>42</v>
      </c>
      <c r="C6" s="3" t="s">
        <v>42</v>
      </c>
      <c r="D6" s="3" t="s">
        <v>42</v>
      </c>
      <c r="E6" s="3" t="s">
        <v>29</v>
      </c>
      <c r="G6" s="7">
        <v>0</v>
      </c>
      <c r="H6" s="7">
        <v>1.0119800000000001</v>
      </c>
      <c r="I6" s="7">
        <v>6.02189</v>
      </c>
      <c r="J6" s="7" t="str">
        <f t="shared" si="0"/>
        <v>(+inf)</v>
      </c>
      <c r="K6" s="7" t="str">
        <f t="shared" si="1"/>
        <v>(+inf)</v>
      </c>
      <c r="L6" s="7" t="s">
        <v>252</v>
      </c>
      <c r="M6" s="7" t="s">
        <v>252</v>
      </c>
    </row>
    <row r="7" spans="1:13">
      <c r="A7" t="s">
        <v>116</v>
      </c>
      <c r="B7" s="3" t="s">
        <v>42</v>
      </c>
      <c r="C7" s="3" t="s">
        <v>11</v>
      </c>
      <c r="D7" s="3" t="s">
        <v>42</v>
      </c>
      <c r="E7" s="3" t="s">
        <v>53</v>
      </c>
      <c r="G7" s="7">
        <v>8.9937199999999995E-2</v>
      </c>
      <c r="H7" s="7">
        <v>11.174099999999999</v>
      </c>
      <c r="I7" s="7">
        <v>2.34368</v>
      </c>
      <c r="J7" s="7">
        <f t="shared" si="0"/>
        <v>6.9570249516674467</v>
      </c>
      <c r="K7" s="7">
        <f t="shared" si="1"/>
        <v>4.7037138216157031</v>
      </c>
      <c r="L7" s="7">
        <f t="shared" ref="L7:L42" si="2">IFERROR(LOG(AVERAGE(H7/G7,I7/G7),2),"-")</f>
        <v>6.2317245550784701</v>
      </c>
      <c r="M7" s="7">
        <f t="shared" ref="M7:M42" si="3">IF(OR(J7="(+inf)",K7="(+inf)"),"-",MAX(J7:K7))</f>
        <v>6.9570249516674467</v>
      </c>
    </row>
    <row r="8" spans="1:13">
      <c r="A8" t="s">
        <v>126</v>
      </c>
      <c r="B8" s="3" t="s">
        <v>42</v>
      </c>
      <c r="C8" s="3" t="s">
        <v>42</v>
      </c>
      <c r="D8" s="3" t="s">
        <v>42</v>
      </c>
      <c r="E8" s="3" t="s">
        <v>42</v>
      </c>
      <c r="G8" s="7">
        <v>0.13477600000000001</v>
      </c>
      <c r="H8" s="7">
        <v>1.27803</v>
      </c>
      <c r="I8" s="7">
        <v>3.4849100000000002</v>
      </c>
      <c r="J8" s="7">
        <f t="shared" si="0"/>
        <v>3.2452861828555428</v>
      </c>
      <c r="K8" s="7">
        <f t="shared" si="1"/>
        <v>4.6924858789522652</v>
      </c>
      <c r="L8" s="7">
        <f t="shared" si="2"/>
        <v>4.1432168556972657</v>
      </c>
      <c r="M8" s="7">
        <f t="shared" si="3"/>
        <v>4.6924858789522652</v>
      </c>
    </row>
    <row r="9" spans="1:13" ht="30">
      <c r="A9" t="s">
        <v>117</v>
      </c>
      <c r="B9" s="3" t="s">
        <v>42</v>
      </c>
      <c r="C9" s="3" t="s">
        <v>11</v>
      </c>
      <c r="D9" s="3" t="s">
        <v>42</v>
      </c>
      <c r="E9" s="3" t="s">
        <v>219</v>
      </c>
      <c r="G9" s="7">
        <v>0.137182</v>
      </c>
      <c r="H9" s="7">
        <v>8.6495599999999992</v>
      </c>
      <c r="I9" s="7">
        <v>9.2360600000000002</v>
      </c>
      <c r="J9" s="7">
        <f t="shared" si="0"/>
        <v>5.9784636458924503</v>
      </c>
      <c r="K9" s="7">
        <f t="shared" si="1"/>
        <v>6.073114445941739</v>
      </c>
      <c r="L9" s="7">
        <f t="shared" si="2"/>
        <v>6.0265651253595118</v>
      </c>
      <c r="M9" s="7">
        <f t="shared" si="3"/>
        <v>6.073114445941739</v>
      </c>
    </row>
    <row r="10" spans="1:13">
      <c r="A10" t="s">
        <v>98</v>
      </c>
      <c r="B10" s="3" t="s">
        <v>42</v>
      </c>
      <c r="C10" s="3" t="s">
        <v>227</v>
      </c>
      <c r="D10" s="3" t="s">
        <v>10</v>
      </c>
      <c r="E10" s="3" t="s">
        <v>37</v>
      </c>
      <c r="F10" s="3" t="s">
        <v>42</v>
      </c>
      <c r="G10" s="7">
        <v>0.15181600000000001</v>
      </c>
      <c r="H10" s="7">
        <v>1.63367</v>
      </c>
      <c r="I10" s="7">
        <v>2.3893200000000001</v>
      </c>
      <c r="J10" s="7">
        <f t="shared" si="0"/>
        <v>3.427720839127212</v>
      </c>
      <c r="K10" s="7">
        <f t="shared" si="1"/>
        <v>3.9762043353271799</v>
      </c>
      <c r="L10" s="7">
        <f t="shared" si="2"/>
        <v>3.7278724012705173</v>
      </c>
      <c r="M10" s="7">
        <f t="shared" si="3"/>
        <v>3.9762043353271799</v>
      </c>
    </row>
    <row r="11" spans="1:13">
      <c r="A11" t="s">
        <v>107</v>
      </c>
      <c r="B11" s="3" t="s">
        <v>42</v>
      </c>
      <c r="C11" s="3" t="s">
        <v>42</v>
      </c>
      <c r="D11" s="3" t="s">
        <v>42</v>
      </c>
      <c r="E11" s="3" t="s">
        <v>42</v>
      </c>
      <c r="F11" s="3" t="s">
        <v>42</v>
      </c>
      <c r="G11" s="7">
        <v>0.160633</v>
      </c>
      <c r="H11" s="7">
        <v>5.9935900000000002</v>
      </c>
      <c r="I11" s="7">
        <v>5.6793500000000003</v>
      </c>
      <c r="J11" s="7">
        <f t="shared" si="0"/>
        <v>5.2215801859303976</v>
      </c>
      <c r="K11" s="7">
        <f t="shared" si="1"/>
        <v>5.1438856114369678</v>
      </c>
      <c r="L11" s="7">
        <f t="shared" si="2"/>
        <v>5.1832558537620281</v>
      </c>
      <c r="M11" s="7">
        <f t="shared" si="3"/>
        <v>5.2215801859303976</v>
      </c>
    </row>
    <row r="12" spans="1:13">
      <c r="A12" t="s">
        <v>102</v>
      </c>
      <c r="B12" s="3" t="s">
        <v>42</v>
      </c>
      <c r="C12" s="3" t="s">
        <v>42</v>
      </c>
      <c r="D12" s="3" t="s">
        <v>42</v>
      </c>
      <c r="E12" s="3" t="s">
        <v>42</v>
      </c>
      <c r="F12" s="3" t="s">
        <v>42</v>
      </c>
      <c r="G12" s="7">
        <v>0.324631</v>
      </c>
      <c r="H12" s="7">
        <v>8.3694900000000008</v>
      </c>
      <c r="I12" s="7">
        <v>2.5023900000000001</v>
      </c>
      <c r="J12" s="7">
        <f t="shared" si="0"/>
        <v>4.6882670350405702</v>
      </c>
      <c r="K12" s="7">
        <f t="shared" si="1"/>
        <v>2.9464339735935043</v>
      </c>
      <c r="L12" s="7">
        <f t="shared" si="2"/>
        <v>4.0656568533237492</v>
      </c>
      <c r="M12" s="7">
        <f t="shared" si="3"/>
        <v>4.6882670350405702</v>
      </c>
    </row>
    <row r="13" spans="1:13" ht="30">
      <c r="A13" t="s">
        <v>114</v>
      </c>
      <c r="B13" s="3" t="s">
        <v>42</v>
      </c>
      <c r="C13" s="3" t="s">
        <v>42</v>
      </c>
      <c r="D13" s="3" t="s">
        <v>42</v>
      </c>
      <c r="E13" s="3" t="s">
        <v>19</v>
      </c>
      <c r="G13" s="7">
        <v>0.32887499999999997</v>
      </c>
      <c r="H13" s="7">
        <v>2.4838800000000001</v>
      </c>
      <c r="I13" s="7">
        <v>1.4639599999999999</v>
      </c>
      <c r="J13" s="7">
        <f t="shared" si="0"/>
        <v>2.9169842279584706</v>
      </c>
      <c r="K13" s="7">
        <f t="shared" si="1"/>
        <v>2.1542648866823555</v>
      </c>
      <c r="L13" s="7">
        <f t="shared" si="2"/>
        <v>2.585452272221588</v>
      </c>
      <c r="M13" s="7">
        <f t="shared" si="3"/>
        <v>2.9169842279584706</v>
      </c>
    </row>
    <row r="14" spans="1:13">
      <c r="A14" t="s">
        <v>122</v>
      </c>
      <c r="B14" s="3" t="s">
        <v>42</v>
      </c>
      <c r="C14" s="3" t="s">
        <v>42</v>
      </c>
      <c r="D14" s="3" t="s">
        <v>42</v>
      </c>
      <c r="E14" s="3" t="s">
        <v>42</v>
      </c>
      <c r="G14" s="7">
        <v>0.521675</v>
      </c>
      <c r="H14" s="7">
        <v>3.3713600000000001</v>
      </c>
      <c r="I14" s="7">
        <v>4.43912</v>
      </c>
      <c r="J14" s="7">
        <f t="shared" si="0"/>
        <v>2.6921074866691601</v>
      </c>
      <c r="K14" s="7">
        <f t="shared" si="1"/>
        <v>3.0890505061783067</v>
      </c>
      <c r="L14" s="7">
        <f t="shared" si="2"/>
        <v>2.904188010700234</v>
      </c>
      <c r="M14" s="7">
        <f t="shared" si="3"/>
        <v>3.0890505061783067</v>
      </c>
    </row>
    <row r="15" spans="1:13" ht="180">
      <c r="A15" t="s">
        <v>87</v>
      </c>
      <c r="B15" s="3" t="s">
        <v>42</v>
      </c>
      <c r="C15" s="3" t="s">
        <v>222</v>
      </c>
      <c r="D15" s="3" t="s">
        <v>42</v>
      </c>
      <c r="E15" s="3" t="s">
        <v>221</v>
      </c>
      <c r="G15" s="7">
        <v>0.56114399999999998</v>
      </c>
      <c r="H15" s="7">
        <v>2.26702</v>
      </c>
      <c r="I15" s="7">
        <v>1.3942399999999999</v>
      </c>
      <c r="J15" s="7">
        <f t="shared" si="0"/>
        <v>2.0143541729418319</v>
      </c>
      <c r="K15" s="7">
        <f t="shared" si="1"/>
        <v>1.3130359776072404</v>
      </c>
      <c r="L15" s="7">
        <f t="shared" si="2"/>
        <v>1.7058972826720948</v>
      </c>
      <c r="M15" s="7">
        <f t="shared" si="3"/>
        <v>2.0143541729418319</v>
      </c>
    </row>
    <row r="16" spans="1:13">
      <c r="A16" t="s">
        <v>129</v>
      </c>
      <c r="B16" s="3" t="s">
        <v>42</v>
      </c>
      <c r="C16" s="3" t="s">
        <v>9</v>
      </c>
      <c r="D16" s="3" t="s">
        <v>42</v>
      </c>
      <c r="E16" s="3" t="s">
        <v>13</v>
      </c>
      <c r="G16" s="7">
        <v>0.93779299999999999</v>
      </c>
      <c r="H16" s="7">
        <v>3.2799700000000001</v>
      </c>
      <c r="I16" s="7">
        <v>3.1642000000000001</v>
      </c>
      <c r="J16" s="7">
        <f t="shared" si="0"/>
        <v>1.806341203947357</v>
      </c>
      <c r="K16" s="7">
        <f t="shared" si="1"/>
        <v>1.754499375851186</v>
      </c>
      <c r="L16" s="7">
        <f t="shared" si="2"/>
        <v>1.7806531380133124</v>
      </c>
      <c r="M16" s="7">
        <f t="shared" si="3"/>
        <v>1.806341203947357</v>
      </c>
    </row>
    <row r="17" spans="1:13">
      <c r="A17" t="s">
        <v>115</v>
      </c>
      <c r="B17" s="3" t="s">
        <v>42</v>
      </c>
      <c r="C17" s="3" t="s">
        <v>42</v>
      </c>
      <c r="D17" s="3" t="s">
        <v>42</v>
      </c>
      <c r="E17" s="3" t="s">
        <v>42</v>
      </c>
      <c r="G17" s="7">
        <v>1.04783</v>
      </c>
      <c r="H17" s="7">
        <v>4.6659899999999999</v>
      </c>
      <c r="I17" s="7">
        <v>3.7573599999999998</v>
      </c>
      <c r="J17" s="7">
        <f t="shared" si="0"/>
        <v>2.1547785424543657</v>
      </c>
      <c r="K17" s="7">
        <f t="shared" si="1"/>
        <v>1.8423146770982282</v>
      </c>
      <c r="L17" s="7">
        <f t="shared" si="2"/>
        <v>2.0069894400735393</v>
      </c>
      <c r="M17" s="7">
        <f t="shared" si="3"/>
        <v>2.1547785424543657</v>
      </c>
    </row>
    <row r="18" spans="1:13">
      <c r="A18" t="s">
        <v>119</v>
      </c>
      <c r="B18" s="3" t="s">
        <v>42</v>
      </c>
      <c r="C18" s="3" t="s">
        <v>42</v>
      </c>
      <c r="D18" s="3" t="s">
        <v>42</v>
      </c>
      <c r="E18" s="3" t="s">
        <v>42</v>
      </c>
      <c r="G18" s="7">
        <v>1.0677700000000001</v>
      </c>
      <c r="H18" s="7">
        <v>7.0316200000000002</v>
      </c>
      <c r="I18" s="7">
        <v>4.1062399999999997</v>
      </c>
      <c r="J18" s="7">
        <f t="shared" si="0"/>
        <v>2.7192561862249978</v>
      </c>
      <c r="K18" s="7">
        <f t="shared" si="1"/>
        <v>1.9432170312044408</v>
      </c>
      <c r="L18" s="7">
        <f t="shared" si="2"/>
        <v>2.3827992376342286</v>
      </c>
      <c r="M18" s="7">
        <f t="shared" si="3"/>
        <v>2.7192561862249978</v>
      </c>
    </row>
    <row r="19" spans="1:13" ht="30">
      <c r="A19" t="s">
        <v>86</v>
      </c>
      <c r="B19" s="3" t="s">
        <v>42</v>
      </c>
      <c r="C19" s="3" t="s">
        <v>4</v>
      </c>
      <c r="D19" s="3" t="s">
        <v>10</v>
      </c>
      <c r="E19" s="3" t="s">
        <v>52</v>
      </c>
      <c r="F19" s="3" t="s">
        <v>59</v>
      </c>
      <c r="G19" s="7">
        <v>1.09579</v>
      </c>
      <c r="H19" s="7">
        <v>3.4960300000000002</v>
      </c>
      <c r="I19" s="7">
        <v>3.0407799999999998</v>
      </c>
      <c r="J19" s="7">
        <f t="shared" si="0"/>
        <v>1.6737462218735397</v>
      </c>
      <c r="K19" s="7">
        <f t="shared" si="1"/>
        <v>1.4724700983456116</v>
      </c>
      <c r="L19" s="7">
        <f t="shared" si="2"/>
        <v>1.5766154211538117</v>
      </c>
      <c r="M19" s="7">
        <f t="shared" si="3"/>
        <v>1.6737462218735397</v>
      </c>
    </row>
    <row r="20" spans="1:13" ht="60">
      <c r="A20" t="s">
        <v>128</v>
      </c>
      <c r="B20" s="3" t="s">
        <v>42</v>
      </c>
      <c r="C20" s="3" t="s">
        <v>9</v>
      </c>
      <c r="D20" s="3" t="s">
        <v>42</v>
      </c>
      <c r="E20" s="3" t="s">
        <v>223</v>
      </c>
      <c r="G20" s="7">
        <v>1.6944900000000001</v>
      </c>
      <c r="H20" s="7">
        <v>4.4136600000000001</v>
      </c>
      <c r="I20" s="7">
        <v>8.8291299999999993</v>
      </c>
      <c r="J20" s="7">
        <f t="shared" si="0"/>
        <v>1.3811243751339783</v>
      </c>
      <c r="K20" s="7">
        <f t="shared" si="1"/>
        <v>2.3814201625695222</v>
      </c>
      <c r="L20" s="7">
        <f t="shared" si="2"/>
        <v>1.9662840742168535</v>
      </c>
      <c r="M20" s="7">
        <f t="shared" si="3"/>
        <v>2.3814201625695222</v>
      </c>
    </row>
    <row r="21" spans="1:13" ht="30">
      <c r="A21" t="s">
        <v>113</v>
      </c>
      <c r="B21" s="3" t="s">
        <v>42</v>
      </c>
      <c r="C21" s="3" t="s">
        <v>42</v>
      </c>
      <c r="D21" s="3" t="s">
        <v>42</v>
      </c>
      <c r="E21" s="3" t="s">
        <v>30</v>
      </c>
      <c r="G21" s="7">
        <v>1.7911600000000001</v>
      </c>
      <c r="H21" s="7">
        <v>8.57456</v>
      </c>
      <c r="I21" s="7">
        <v>4.8380700000000001</v>
      </c>
      <c r="J21" s="7">
        <f t="shared" si="0"/>
        <v>2.2591684263391558</v>
      </c>
      <c r="K21" s="7">
        <f t="shared" si="1"/>
        <v>1.4335374276702728</v>
      </c>
      <c r="L21" s="7">
        <f t="shared" si="2"/>
        <v>1.9046260335061485</v>
      </c>
      <c r="M21" s="7">
        <f t="shared" si="3"/>
        <v>2.2591684263391558</v>
      </c>
    </row>
    <row r="22" spans="1:13">
      <c r="A22" t="s">
        <v>127</v>
      </c>
      <c r="B22" s="3" t="s">
        <v>42</v>
      </c>
      <c r="C22" s="3" t="s">
        <v>42</v>
      </c>
      <c r="D22" s="3" t="s">
        <v>42</v>
      </c>
      <c r="E22" s="3" t="s">
        <v>42</v>
      </c>
      <c r="G22" s="7">
        <v>1.9618</v>
      </c>
      <c r="H22" s="7">
        <v>20.846299999999999</v>
      </c>
      <c r="I22" s="7">
        <v>32.349200000000003</v>
      </c>
      <c r="J22" s="7">
        <f t="shared" si="0"/>
        <v>3.409541467667029</v>
      </c>
      <c r="K22" s="7">
        <f t="shared" si="1"/>
        <v>4.0434801591605103</v>
      </c>
      <c r="L22" s="7">
        <f t="shared" si="2"/>
        <v>3.7610543326307528</v>
      </c>
      <c r="M22" s="7">
        <f t="shared" si="3"/>
        <v>4.0434801591605103</v>
      </c>
    </row>
    <row r="23" spans="1:13" ht="30">
      <c r="A23" t="s">
        <v>130</v>
      </c>
      <c r="B23" s="3" t="s">
        <v>132</v>
      </c>
      <c r="C23" s="3" t="s">
        <v>225</v>
      </c>
      <c r="D23" s="3" t="s">
        <v>14</v>
      </c>
      <c r="E23" s="3" t="s">
        <v>224</v>
      </c>
      <c r="G23" s="7">
        <v>2.73637</v>
      </c>
      <c r="H23" s="7">
        <v>7.09267</v>
      </c>
      <c r="I23" s="7">
        <v>7.3083299999999998</v>
      </c>
      <c r="J23" s="7">
        <f t="shared" si="0"/>
        <v>1.3740655066798138</v>
      </c>
      <c r="K23" s="7">
        <f t="shared" si="1"/>
        <v>1.4172784604864752</v>
      </c>
      <c r="L23" s="7">
        <f t="shared" si="2"/>
        <v>1.3958337718961202</v>
      </c>
      <c r="M23" s="7">
        <f t="shared" si="3"/>
        <v>1.4172784604864752</v>
      </c>
    </row>
    <row r="24" spans="1:13" ht="30">
      <c r="A24" t="s">
        <v>121</v>
      </c>
      <c r="B24" s="3" t="s">
        <v>42</v>
      </c>
      <c r="C24" s="3" t="s">
        <v>42</v>
      </c>
      <c r="D24" s="3" t="s">
        <v>42</v>
      </c>
      <c r="E24" s="3" t="s">
        <v>19</v>
      </c>
      <c r="G24" s="7">
        <v>2.8948</v>
      </c>
      <c r="H24" s="7">
        <v>11.8994</v>
      </c>
      <c r="I24" s="7">
        <v>7.3614800000000002</v>
      </c>
      <c r="J24" s="7">
        <f t="shared" si="0"/>
        <v>2.0393532489398791</v>
      </c>
      <c r="K24" s="7">
        <f t="shared" si="1"/>
        <v>1.3465321675523727</v>
      </c>
      <c r="L24" s="7">
        <f t="shared" si="2"/>
        <v>1.7341380373728972</v>
      </c>
      <c r="M24" s="7">
        <f t="shared" si="3"/>
        <v>2.0393532489398791</v>
      </c>
    </row>
    <row r="25" spans="1:13">
      <c r="A25" t="s">
        <v>110</v>
      </c>
      <c r="B25" s="3" t="s">
        <v>42</v>
      </c>
      <c r="C25" s="3" t="s">
        <v>42</v>
      </c>
      <c r="D25" s="3" t="s">
        <v>42</v>
      </c>
      <c r="E25" s="3" t="s">
        <v>42</v>
      </c>
      <c r="G25" s="7">
        <v>3.7320000000000002</v>
      </c>
      <c r="H25" s="7">
        <v>9.6987000000000005</v>
      </c>
      <c r="I25" s="7">
        <v>18.386299999999999</v>
      </c>
      <c r="J25" s="7">
        <f t="shared" si="0"/>
        <v>1.377842397270665</v>
      </c>
      <c r="K25" s="7">
        <f t="shared" si="1"/>
        <v>2.3006102943358826</v>
      </c>
      <c r="L25" s="7">
        <f t="shared" si="2"/>
        <v>1.9117789116142141</v>
      </c>
      <c r="M25" s="7">
        <f t="shared" si="3"/>
        <v>2.3006102943358826</v>
      </c>
    </row>
    <row r="26" spans="1:13" ht="60">
      <c r="A26" t="s">
        <v>125</v>
      </c>
      <c r="B26" s="3" t="s">
        <v>42</v>
      </c>
      <c r="C26" s="3" t="s">
        <v>9</v>
      </c>
      <c r="D26" s="3" t="s">
        <v>42</v>
      </c>
      <c r="E26" s="3" t="s">
        <v>223</v>
      </c>
      <c r="G26" s="7">
        <v>4.0834799999999998</v>
      </c>
      <c r="H26" s="7">
        <v>8.2505100000000002</v>
      </c>
      <c r="I26" s="7">
        <v>8.4616299999999995</v>
      </c>
      <c r="J26" s="7">
        <f t="shared" si="0"/>
        <v>1.0146841396724011</v>
      </c>
      <c r="K26" s="7">
        <f t="shared" si="1"/>
        <v>1.0511364409225161</v>
      </c>
      <c r="L26" s="7">
        <f t="shared" si="2"/>
        <v>1.0330254164055701</v>
      </c>
      <c r="M26" s="7">
        <f t="shared" si="3"/>
        <v>1.0511364409225161</v>
      </c>
    </row>
    <row r="27" spans="1:13" ht="30">
      <c r="A27" t="s">
        <v>85</v>
      </c>
      <c r="B27" s="3" t="s">
        <v>42</v>
      </c>
      <c r="C27" s="3" t="s">
        <v>218</v>
      </c>
      <c r="D27" s="3" t="s">
        <v>15</v>
      </c>
      <c r="E27" s="3" t="s">
        <v>217</v>
      </c>
      <c r="F27" s="3" t="s">
        <v>60</v>
      </c>
      <c r="G27" s="7">
        <v>5.74125</v>
      </c>
      <c r="H27" s="7">
        <v>12.4727</v>
      </c>
      <c r="I27" s="7">
        <v>11.203200000000001</v>
      </c>
      <c r="J27" s="7">
        <f t="shared" si="0"/>
        <v>1.1193370196174914</v>
      </c>
      <c r="K27" s="7">
        <f t="shared" si="1"/>
        <v>0.96447408843283577</v>
      </c>
      <c r="L27" s="7">
        <f t="shared" si="2"/>
        <v>1.043982484832068</v>
      </c>
      <c r="M27" s="7">
        <f t="shared" si="3"/>
        <v>1.1193370196174914</v>
      </c>
    </row>
    <row r="28" spans="1:13">
      <c r="A28" t="s">
        <v>131</v>
      </c>
      <c r="B28" s="3" t="s">
        <v>42</v>
      </c>
      <c r="C28" s="3" t="s">
        <v>42</v>
      </c>
      <c r="D28" s="3" t="s">
        <v>42</v>
      </c>
      <c r="E28" s="3" t="s">
        <v>42</v>
      </c>
      <c r="G28" s="7">
        <v>6.8350400000000002</v>
      </c>
      <c r="H28" s="7">
        <v>19.842500000000001</v>
      </c>
      <c r="I28" s="7">
        <v>46.313600000000001</v>
      </c>
      <c r="J28" s="7">
        <f t="shared" si="0"/>
        <v>1.5375721195778154</v>
      </c>
      <c r="K28" s="7">
        <f t="shared" si="1"/>
        <v>2.7604142175483073</v>
      </c>
      <c r="L28" s="7">
        <f t="shared" si="2"/>
        <v>2.2748525021041091</v>
      </c>
      <c r="M28" s="7">
        <f t="shared" si="3"/>
        <v>2.7604142175483073</v>
      </c>
    </row>
    <row r="29" spans="1:13">
      <c r="A29" t="s">
        <v>105</v>
      </c>
      <c r="B29" s="3" t="s">
        <v>42</v>
      </c>
      <c r="C29" s="3" t="s">
        <v>42</v>
      </c>
      <c r="D29" s="3" t="s">
        <v>42</v>
      </c>
      <c r="E29" s="3" t="s">
        <v>42</v>
      </c>
      <c r="F29" s="3" t="s">
        <v>42</v>
      </c>
      <c r="G29" s="7">
        <v>7.2876700000000003</v>
      </c>
      <c r="H29" s="7">
        <v>11.8329</v>
      </c>
      <c r="I29" s="7">
        <v>11.675700000000001</v>
      </c>
      <c r="J29" s="7">
        <f t="shared" si="0"/>
        <v>0.69927415417396699</v>
      </c>
      <c r="K29" s="7">
        <f t="shared" si="1"/>
        <v>0.67997950958985542</v>
      </c>
      <c r="L29" s="7">
        <f t="shared" si="2"/>
        <v>0.68965908753232552</v>
      </c>
      <c r="M29" s="7">
        <f t="shared" si="3"/>
        <v>0.69927415417396699</v>
      </c>
    </row>
    <row r="30" spans="1:13">
      <c r="A30" t="s">
        <v>118</v>
      </c>
      <c r="B30" s="3" t="s">
        <v>42</v>
      </c>
      <c r="C30" s="3" t="s">
        <v>26</v>
      </c>
      <c r="D30" s="3" t="s">
        <v>10</v>
      </c>
      <c r="E30" s="3" t="s">
        <v>220</v>
      </c>
      <c r="G30" s="7">
        <v>11.589</v>
      </c>
      <c r="H30" s="7">
        <v>33.406599999999997</v>
      </c>
      <c r="I30" s="7">
        <v>23.3904</v>
      </c>
      <c r="J30" s="7">
        <f t="shared" si="0"/>
        <v>1.5273770745836652</v>
      </c>
      <c r="K30" s="7">
        <f t="shared" si="1"/>
        <v>1.013160450073022</v>
      </c>
      <c r="L30" s="7">
        <f t="shared" si="2"/>
        <v>1.2930586456322224</v>
      </c>
      <c r="M30" s="7">
        <f t="shared" si="3"/>
        <v>1.5273770745836652</v>
      </c>
    </row>
    <row r="31" spans="1:13">
      <c r="A31" t="s">
        <v>120</v>
      </c>
      <c r="B31" s="3" t="s">
        <v>42</v>
      </c>
      <c r="C31" s="3" t="s">
        <v>32</v>
      </c>
      <c r="D31" s="3" t="s">
        <v>42</v>
      </c>
      <c r="E31" s="3" t="s">
        <v>16</v>
      </c>
      <c r="G31" s="7">
        <v>12.7438</v>
      </c>
      <c r="H31" s="7">
        <v>32.127499999999998</v>
      </c>
      <c r="I31" s="7">
        <v>20.034800000000001</v>
      </c>
      <c r="J31" s="7">
        <f t="shared" si="0"/>
        <v>1.3340131912927142</v>
      </c>
      <c r="K31" s="7">
        <f t="shared" si="1"/>
        <v>0.65271257731639054</v>
      </c>
      <c r="L31" s="7">
        <f t="shared" si="2"/>
        <v>1.0332119533039654</v>
      </c>
      <c r="M31" s="7">
        <f t="shared" si="3"/>
        <v>1.3340131912927142</v>
      </c>
    </row>
    <row r="32" spans="1:13">
      <c r="A32" t="s">
        <v>109</v>
      </c>
      <c r="B32" s="3" t="s">
        <v>42</v>
      </c>
      <c r="C32" s="3" t="s">
        <v>42</v>
      </c>
      <c r="D32" s="3" t="s">
        <v>42</v>
      </c>
      <c r="E32" s="3" t="s">
        <v>42</v>
      </c>
      <c r="G32" s="7">
        <v>13.5623</v>
      </c>
      <c r="H32" s="7">
        <v>19.414999999999999</v>
      </c>
      <c r="I32" s="7">
        <v>35.148000000000003</v>
      </c>
      <c r="J32" s="7">
        <f t="shared" si="0"/>
        <v>0.5175698446117194</v>
      </c>
      <c r="K32" s="7">
        <f t="shared" si="1"/>
        <v>1.3738407364164029</v>
      </c>
      <c r="L32" s="7">
        <f t="shared" si="2"/>
        <v>1.0083211066199442</v>
      </c>
      <c r="M32" s="7">
        <f t="shared" si="3"/>
        <v>1.3738407364164029</v>
      </c>
    </row>
    <row r="33" spans="1:13">
      <c r="A33" t="s">
        <v>96</v>
      </c>
      <c r="B33" s="3" t="s">
        <v>42</v>
      </c>
      <c r="C33" s="3" t="s">
        <v>42</v>
      </c>
      <c r="D33" s="3" t="s">
        <v>42</v>
      </c>
      <c r="E33" s="3" t="s">
        <v>42</v>
      </c>
      <c r="F33" s="3" t="s">
        <v>42</v>
      </c>
      <c r="G33" s="7">
        <v>19.7883</v>
      </c>
      <c r="H33" s="7">
        <v>42.588999999999999</v>
      </c>
      <c r="I33" s="7">
        <v>34.060299999999998</v>
      </c>
      <c r="J33" s="7">
        <f t="shared" si="0"/>
        <v>1.1058331787430762</v>
      </c>
      <c r="K33" s="7">
        <f t="shared" si="1"/>
        <v>0.78344346548301236</v>
      </c>
      <c r="L33" s="7">
        <f t="shared" si="2"/>
        <v>0.95362493981164487</v>
      </c>
      <c r="M33" s="7">
        <f t="shared" si="3"/>
        <v>1.1058331787430762</v>
      </c>
    </row>
    <row r="34" spans="1:13">
      <c r="A34" t="s">
        <v>106</v>
      </c>
      <c r="B34" s="3" t="s">
        <v>42</v>
      </c>
      <c r="C34" s="3" t="s">
        <v>42</v>
      </c>
      <c r="D34" s="3" t="s">
        <v>42</v>
      </c>
      <c r="E34" s="3" t="s">
        <v>42</v>
      </c>
      <c r="F34" s="3" t="s">
        <v>42</v>
      </c>
      <c r="G34" s="7">
        <v>23.9907</v>
      </c>
      <c r="H34" s="7">
        <v>52.080300000000001</v>
      </c>
      <c r="I34" s="7">
        <v>40.329599999999999</v>
      </c>
      <c r="J34" s="7">
        <f t="shared" si="0"/>
        <v>1.1182625057722964</v>
      </c>
      <c r="K34" s="7">
        <f t="shared" si="1"/>
        <v>0.7493638436082406</v>
      </c>
      <c r="L34" s="7">
        <f t="shared" si="2"/>
        <v>0.94557216466719463</v>
      </c>
      <c r="M34" s="7">
        <f t="shared" si="3"/>
        <v>1.1182625057722964</v>
      </c>
    </row>
    <row r="35" spans="1:13">
      <c r="A35" t="s">
        <v>101</v>
      </c>
      <c r="B35" s="3" t="s">
        <v>42</v>
      </c>
      <c r="C35" s="3" t="s">
        <v>42</v>
      </c>
      <c r="D35" s="3" t="s">
        <v>42</v>
      </c>
      <c r="E35" s="3" t="s">
        <v>42</v>
      </c>
      <c r="F35" s="3" t="s">
        <v>42</v>
      </c>
      <c r="G35" s="7">
        <v>26.9818</v>
      </c>
      <c r="H35" s="7">
        <v>50.045099999999998</v>
      </c>
      <c r="I35" s="7">
        <v>48.858699999999999</v>
      </c>
      <c r="J35" s="7">
        <f t="shared" si="0"/>
        <v>0.89124222323371061</v>
      </c>
      <c r="K35" s="7">
        <f t="shared" si="1"/>
        <v>0.85662888179765084</v>
      </c>
      <c r="L35" s="7">
        <f t="shared" si="2"/>
        <v>0.87403935604287675</v>
      </c>
      <c r="M35" s="7">
        <f t="shared" si="3"/>
        <v>0.89124222323371061</v>
      </c>
    </row>
    <row r="36" spans="1:13">
      <c r="A36" t="s">
        <v>97</v>
      </c>
      <c r="B36" s="3" t="s">
        <v>42</v>
      </c>
      <c r="C36" s="3" t="s">
        <v>42</v>
      </c>
      <c r="D36" s="3" t="s">
        <v>42</v>
      </c>
      <c r="E36" s="3" t="s">
        <v>42</v>
      </c>
      <c r="F36" s="3" t="s">
        <v>42</v>
      </c>
      <c r="G36" s="7">
        <v>27.909700000000001</v>
      </c>
      <c r="H36" s="7">
        <v>50.701300000000003</v>
      </c>
      <c r="I36" s="7">
        <v>46.755899999999997</v>
      </c>
      <c r="J36" s="7">
        <f t="shared" si="0"/>
        <v>0.86125612190599687</v>
      </c>
      <c r="K36" s="7">
        <f t="shared" si="1"/>
        <v>0.74438180922638286</v>
      </c>
      <c r="L36" s="7">
        <f t="shared" si="2"/>
        <v>0.80400215665930574</v>
      </c>
      <c r="M36" s="7">
        <f t="shared" si="3"/>
        <v>0.86125612190599687</v>
      </c>
    </row>
    <row r="37" spans="1:13" ht="30">
      <c r="A37" t="s">
        <v>111</v>
      </c>
      <c r="B37" s="3" t="s">
        <v>42</v>
      </c>
      <c r="C37" s="3" t="s">
        <v>8</v>
      </c>
      <c r="D37" s="3" t="s">
        <v>54</v>
      </c>
      <c r="E37" s="3" t="s">
        <v>27</v>
      </c>
      <c r="G37" s="7">
        <v>39.276800000000001</v>
      </c>
      <c r="H37" s="7">
        <v>56.093400000000003</v>
      </c>
      <c r="I37" s="7">
        <v>55.990600000000001</v>
      </c>
      <c r="J37" s="7">
        <f t="shared" si="0"/>
        <v>0.51415363832019789</v>
      </c>
      <c r="K37" s="7">
        <f t="shared" si="1"/>
        <v>0.51150724647498813</v>
      </c>
      <c r="L37" s="7">
        <f t="shared" si="2"/>
        <v>0.51283104919499456</v>
      </c>
      <c r="M37" s="7">
        <f t="shared" si="3"/>
        <v>0.51415363832019789</v>
      </c>
    </row>
    <row r="38" spans="1:13" ht="60">
      <c r="A38" t="s">
        <v>123</v>
      </c>
      <c r="B38" s="3" t="s">
        <v>42</v>
      </c>
      <c r="C38" s="3" t="s">
        <v>9</v>
      </c>
      <c r="D38" s="3" t="s">
        <v>42</v>
      </c>
      <c r="E38" s="3" t="s">
        <v>223</v>
      </c>
      <c r="G38" s="7">
        <v>42.413200000000003</v>
      </c>
      <c r="H38" s="7">
        <v>197.023</v>
      </c>
      <c r="I38" s="7">
        <v>97.162099999999995</v>
      </c>
      <c r="J38" s="7">
        <f t="shared" si="0"/>
        <v>2.215778815415554</v>
      </c>
      <c r="K38" s="7">
        <f t="shared" si="1"/>
        <v>1.1958803360077772</v>
      </c>
      <c r="L38" s="7">
        <f t="shared" si="2"/>
        <v>1.7941389373591339</v>
      </c>
      <c r="M38" s="7">
        <f t="shared" si="3"/>
        <v>2.215778815415554</v>
      </c>
    </row>
    <row r="39" spans="1:13">
      <c r="A39" t="s">
        <v>124</v>
      </c>
      <c r="B39" s="3" t="s">
        <v>42</v>
      </c>
      <c r="C39" s="3" t="s">
        <v>42</v>
      </c>
      <c r="D39" s="3" t="s">
        <v>42</v>
      </c>
      <c r="E39" s="3" t="s">
        <v>42</v>
      </c>
      <c r="G39" s="7">
        <v>88.222899999999996</v>
      </c>
      <c r="H39" s="7">
        <v>139.535</v>
      </c>
      <c r="I39" s="7">
        <v>118.593</v>
      </c>
      <c r="J39" s="7">
        <f t="shared" si="0"/>
        <v>0.66140195359117571</v>
      </c>
      <c r="K39" s="7">
        <f t="shared" si="1"/>
        <v>0.42679376717553846</v>
      </c>
      <c r="L39" s="7">
        <f t="shared" si="2"/>
        <v>0.54886155427402572</v>
      </c>
      <c r="M39" s="7">
        <f t="shared" si="3"/>
        <v>0.66140195359117571</v>
      </c>
    </row>
    <row r="40" spans="1:13">
      <c r="A40" t="s">
        <v>100</v>
      </c>
      <c r="B40" s="3" t="s">
        <v>42</v>
      </c>
      <c r="C40" s="3" t="s">
        <v>42</v>
      </c>
      <c r="D40" s="3" t="s">
        <v>42</v>
      </c>
      <c r="E40" s="3" t="s">
        <v>21</v>
      </c>
      <c r="F40" s="3" t="s">
        <v>42</v>
      </c>
      <c r="G40" s="7">
        <v>131.666</v>
      </c>
      <c r="H40" s="7">
        <v>253.45</v>
      </c>
      <c r="I40" s="7">
        <v>237.47200000000001</v>
      </c>
      <c r="J40" s="7">
        <f t="shared" si="0"/>
        <v>0.94481831616231537</v>
      </c>
      <c r="K40" s="7">
        <f t="shared" si="1"/>
        <v>0.85087456949940332</v>
      </c>
      <c r="L40" s="7">
        <f t="shared" si="2"/>
        <v>0.89861097279855817</v>
      </c>
      <c r="M40" s="7">
        <f t="shared" si="3"/>
        <v>0.94481831616231537</v>
      </c>
    </row>
    <row r="41" spans="1:13">
      <c r="A41" t="s">
        <v>104</v>
      </c>
      <c r="B41" s="3" t="s">
        <v>42</v>
      </c>
      <c r="C41" s="3" t="s">
        <v>228</v>
      </c>
      <c r="D41" s="3" t="s">
        <v>44</v>
      </c>
      <c r="E41" s="3" t="s">
        <v>42</v>
      </c>
      <c r="F41" s="3" t="s">
        <v>42</v>
      </c>
      <c r="G41" s="7">
        <v>358.53899999999999</v>
      </c>
      <c r="H41" s="7">
        <v>1415.61</v>
      </c>
      <c r="I41" s="7">
        <v>2330.91</v>
      </c>
      <c r="J41" s="7">
        <f t="shared" si="0"/>
        <v>1.9812218968353519</v>
      </c>
      <c r="K41" s="7">
        <f t="shared" si="1"/>
        <v>2.7006913394725225</v>
      </c>
      <c r="L41" s="7">
        <f t="shared" si="2"/>
        <v>2.3853491916053793</v>
      </c>
      <c r="M41" s="7">
        <f t="shared" si="3"/>
        <v>2.7006913394725225</v>
      </c>
    </row>
    <row r="42" spans="1:13">
      <c r="A42" t="s">
        <v>103</v>
      </c>
      <c r="B42" s="3" t="s">
        <v>42</v>
      </c>
      <c r="C42" s="3" t="s">
        <v>228</v>
      </c>
      <c r="D42" s="3" t="s">
        <v>44</v>
      </c>
      <c r="E42" s="3" t="s">
        <v>42</v>
      </c>
      <c r="F42" s="3" t="s">
        <v>42</v>
      </c>
      <c r="G42" s="7">
        <v>390.1</v>
      </c>
      <c r="H42" s="7">
        <v>697.99099999999999</v>
      </c>
      <c r="I42" s="7">
        <v>1666.75</v>
      </c>
      <c r="J42" s="7">
        <f t="shared" si="0"/>
        <v>0.83936443586746934</v>
      </c>
      <c r="K42" s="7">
        <f t="shared" si="1"/>
        <v>2.095121823639829</v>
      </c>
      <c r="L42" s="7">
        <f t="shared" si="2"/>
        <v>1.5997662765050216</v>
      </c>
      <c r="M42" s="7">
        <f t="shared" si="3"/>
        <v>2.095121823639829</v>
      </c>
    </row>
  </sheetData>
  <sortState ref="A3:M42">
    <sortCondition ref="G3:G42"/>
    <sortCondition descending="1" ref="H3:H42"/>
  </sortState>
  <mergeCells count="3">
    <mergeCell ref="C1:E1"/>
    <mergeCell ref="G1:I1"/>
    <mergeCell ref="J1:M1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41"/>
  <sheetViews>
    <sheetView workbookViewId="0">
      <selection sqref="A1:I41"/>
    </sheetView>
  </sheetViews>
  <sheetFormatPr baseColWidth="10" defaultRowHeight="15" x14ac:dyDescent="0"/>
  <cols>
    <col min="1" max="1" width="12.5" bestFit="1" customWidth="1"/>
    <col min="2" max="2" width="26" style="3" customWidth="1"/>
    <col min="3" max="6" width="37.83203125" style="3" customWidth="1"/>
    <col min="7" max="8" width="10.83203125" customWidth="1"/>
    <col min="10" max="11" width="17.83203125" style="7" customWidth="1"/>
    <col min="12" max="12" width="10.83203125" style="7"/>
    <col min="13" max="13" width="19.1640625" style="7" bestFit="1" customWidth="1"/>
  </cols>
  <sheetData>
    <row r="1" spans="1:13" s="1" customFormat="1">
      <c r="B1" s="2"/>
      <c r="C1" s="9" t="s">
        <v>49</v>
      </c>
      <c r="D1" s="9"/>
      <c r="E1" s="9"/>
      <c r="F1" s="5" t="s">
        <v>56</v>
      </c>
      <c r="G1" s="10" t="s">
        <v>51</v>
      </c>
      <c r="H1" s="10"/>
      <c r="I1" s="10"/>
      <c r="J1" s="11" t="s">
        <v>249</v>
      </c>
      <c r="K1" s="11"/>
      <c r="L1" s="11"/>
      <c r="M1" s="11"/>
    </row>
    <row r="2" spans="1:13" s="1" customFormat="1">
      <c r="A2" s="1" t="s">
        <v>38</v>
      </c>
      <c r="B2" s="2" t="s">
        <v>79</v>
      </c>
      <c r="C2" s="2" t="s">
        <v>39</v>
      </c>
      <c r="D2" s="2" t="s">
        <v>40</v>
      </c>
      <c r="E2" s="2" t="s">
        <v>50</v>
      </c>
      <c r="F2" s="2" t="s">
        <v>57</v>
      </c>
      <c r="G2" s="1" t="s">
        <v>92</v>
      </c>
      <c r="H2" s="1" t="s">
        <v>93</v>
      </c>
      <c r="I2" s="1" t="s">
        <v>41</v>
      </c>
      <c r="J2" s="6" t="s">
        <v>94</v>
      </c>
      <c r="K2" s="6" t="s">
        <v>95</v>
      </c>
      <c r="L2" s="6" t="s">
        <v>61</v>
      </c>
      <c r="M2" s="6" t="s">
        <v>250</v>
      </c>
    </row>
    <row r="3" spans="1:13" ht="15" customHeight="1">
      <c r="A3" t="s">
        <v>135</v>
      </c>
      <c r="B3" s="3" t="s">
        <v>42</v>
      </c>
      <c r="C3" s="3" t="s">
        <v>42</v>
      </c>
      <c r="D3" s="3" t="s">
        <v>42</v>
      </c>
      <c r="E3" s="3" t="s">
        <v>42</v>
      </c>
      <c r="F3" s="3" t="s">
        <v>42</v>
      </c>
      <c r="G3">
        <v>2596.2399999999998</v>
      </c>
      <c r="H3">
        <v>947.74800000000005</v>
      </c>
      <c r="I3">
        <v>1832.32</v>
      </c>
      <c r="J3" s="7">
        <f>IFERROR(LOG($H3/G3,2),"(-inf)")</f>
        <v>-1.4538483421754091</v>
      </c>
      <c r="K3" s="7">
        <f>IFERROR(LOG($I3/G3,2),"(-inf)")</f>
        <v>-0.50275227365492414</v>
      </c>
      <c r="L3" s="7">
        <f>IFERROR(LOG(AVERAGE(H3/G3,I3/G3),2),"-")</f>
        <v>-0.90130358275682076</v>
      </c>
      <c r="M3" s="7">
        <f>IF(OR(J3="(-inf)",K3="(inf-)"),"-",MIN(J3:K3))</f>
        <v>-1.4538483421754091</v>
      </c>
    </row>
    <row r="4" spans="1:13">
      <c r="A4" t="s">
        <v>152</v>
      </c>
      <c r="B4" s="3" t="s">
        <v>42</v>
      </c>
      <c r="C4" s="3" t="s">
        <v>42</v>
      </c>
      <c r="D4" s="3" t="s">
        <v>42</v>
      </c>
      <c r="E4" s="3" t="s">
        <v>42</v>
      </c>
      <c r="F4" s="3" t="s">
        <v>42</v>
      </c>
      <c r="G4">
        <v>2169.1999999999998</v>
      </c>
      <c r="H4">
        <v>1488.67</v>
      </c>
      <c r="I4">
        <v>1540.74</v>
      </c>
      <c r="J4" s="7">
        <f t="shared" ref="J4:J41" si="0">IFERROR(LOG($H4/G4,2),"(-inf)")</f>
        <v>-0.54313909463372634</v>
      </c>
      <c r="K4" s="7">
        <f t="shared" ref="K4:K41" si="1">IFERROR(LOG($I4/G4,2),"(-inf)")</f>
        <v>-0.4935396479790497</v>
      </c>
      <c r="L4" s="7">
        <f t="shared" ref="L4:L41" si="2">IFERROR(LOG(AVERAGE(H4/G4,I4/G4),2),"-")</f>
        <v>-0.51812622993800317</v>
      </c>
      <c r="M4" s="7">
        <f t="shared" ref="M4:M41" si="3">IF(OR(J4="(-inf)",K4="(inf-)"),"-",MIN(J4:K4))</f>
        <v>-0.54313909463372634</v>
      </c>
    </row>
    <row r="5" spans="1:13">
      <c r="A5" t="s">
        <v>138</v>
      </c>
      <c r="B5" s="3" t="s">
        <v>169</v>
      </c>
      <c r="C5" s="3" t="s">
        <v>42</v>
      </c>
      <c r="D5" s="3" t="s">
        <v>42</v>
      </c>
      <c r="E5" s="3" t="s">
        <v>3</v>
      </c>
      <c r="F5" s="3" t="s">
        <v>42</v>
      </c>
      <c r="G5">
        <v>702.52200000000005</v>
      </c>
      <c r="H5">
        <v>177.41200000000001</v>
      </c>
      <c r="I5">
        <v>523.77499999999998</v>
      </c>
      <c r="J5" s="7">
        <f t="shared" si="0"/>
        <v>-1.9854398094804129</v>
      </c>
      <c r="K5" s="7">
        <f t="shared" si="1"/>
        <v>-0.42359620421777461</v>
      </c>
      <c r="L5" s="7">
        <f t="shared" si="2"/>
        <v>-1.0027441563176918</v>
      </c>
      <c r="M5" s="7">
        <f t="shared" si="3"/>
        <v>-1.9854398094804129</v>
      </c>
    </row>
    <row r="6" spans="1:13">
      <c r="A6" t="s">
        <v>134</v>
      </c>
      <c r="B6" s="3" t="s">
        <v>42</v>
      </c>
      <c r="C6" s="3" t="s">
        <v>42</v>
      </c>
      <c r="D6" s="3" t="s">
        <v>42</v>
      </c>
      <c r="E6" s="3" t="s">
        <v>42</v>
      </c>
      <c r="F6" s="3" t="s">
        <v>42</v>
      </c>
      <c r="G6">
        <v>641.25300000000004</v>
      </c>
      <c r="H6">
        <v>157.59700000000001</v>
      </c>
      <c r="I6">
        <v>430.98700000000002</v>
      </c>
      <c r="J6" s="7">
        <f t="shared" si="0"/>
        <v>-2.0246535980905351</v>
      </c>
      <c r="K6" s="7">
        <f t="shared" si="1"/>
        <v>-0.5732493166599345</v>
      </c>
      <c r="L6" s="7">
        <f t="shared" si="2"/>
        <v>-1.1236453453996877</v>
      </c>
      <c r="M6" s="7">
        <f t="shared" si="3"/>
        <v>-2.0246535980905351</v>
      </c>
    </row>
    <row r="7" spans="1:13">
      <c r="A7" t="s">
        <v>165</v>
      </c>
      <c r="B7" s="3" t="s">
        <v>42</v>
      </c>
      <c r="C7" s="3" t="s">
        <v>42</v>
      </c>
      <c r="D7" s="3" t="s">
        <v>42</v>
      </c>
      <c r="E7" s="3" t="s">
        <v>42</v>
      </c>
      <c r="F7" s="3" t="s">
        <v>42</v>
      </c>
      <c r="G7">
        <v>254.72399999999999</v>
      </c>
      <c r="H7">
        <v>43.136400000000002</v>
      </c>
      <c r="I7">
        <v>113.857</v>
      </c>
      <c r="J7" s="7">
        <f t="shared" si="0"/>
        <v>-2.5619572114134126</v>
      </c>
      <c r="K7" s="7">
        <f t="shared" si="1"/>
        <v>-1.1617119042031474</v>
      </c>
      <c r="L7" s="7">
        <f t="shared" si="2"/>
        <v>-1.6982309866877323</v>
      </c>
      <c r="M7" s="7">
        <f t="shared" si="3"/>
        <v>-2.5619572114134126</v>
      </c>
    </row>
    <row r="8" spans="1:13" ht="180">
      <c r="A8" t="s">
        <v>157</v>
      </c>
      <c r="B8" s="3" t="s">
        <v>42</v>
      </c>
      <c r="C8" s="3" t="s">
        <v>42</v>
      </c>
      <c r="D8" s="3" t="s">
        <v>42</v>
      </c>
      <c r="E8" s="3" t="s">
        <v>221</v>
      </c>
      <c r="F8" s="3" t="s">
        <v>42</v>
      </c>
      <c r="G8">
        <v>240.75200000000001</v>
      </c>
      <c r="H8">
        <v>67.606099999999998</v>
      </c>
      <c r="I8">
        <v>150.566</v>
      </c>
      <c r="J8" s="7">
        <f t="shared" si="0"/>
        <v>-1.8323224532577598</v>
      </c>
      <c r="K8" s="7">
        <f t="shared" si="1"/>
        <v>-0.67715175783045023</v>
      </c>
      <c r="L8" s="7">
        <f t="shared" si="2"/>
        <v>-1.142081162413406</v>
      </c>
      <c r="M8" s="7">
        <f t="shared" si="3"/>
        <v>-1.8323224532577598</v>
      </c>
    </row>
    <row r="9" spans="1:13">
      <c r="A9" t="s">
        <v>142</v>
      </c>
      <c r="B9" s="3" t="s">
        <v>42</v>
      </c>
      <c r="C9" s="3" t="s">
        <v>42</v>
      </c>
      <c r="D9" s="3" t="s">
        <v>42</v>
      </c>
      <c r="E9" s="3" t="s">
        <v>42</v>
      </c>
      <c r="F9" s="3" t="s">
        <v>42</v>
      </c>
      <c r="G9">
        <v>240.297</v>
      </c>
      <c r="H9">
        <v>158.11099999999999</v>
      </c>
      <c r="I9">
        <v>88.305999999999997</v>
      </c>
      <c r="J9" s="7">
        <f t="shared" si="0"/>
        <v>-0.60388089571272296</v>
      </c>
      <c r="K9" s="7">
        <f t="shared" si="1"/>
        <v>-1.4442352661522933</v>
      </c>
      <c r="L9" s="7">
        <f t="shared" si="2"/>
        <v>-0.96371684799235091</v>
      </c>
      <c r="M9" s="7">
        <f t="shared" si="3"/>
        <v>-1.4442352661522933</v>
      </c>
    </row>
    <row r="10" spans="1:13">
      <c r="A10" t="s">
        <v>137</v>
      </c>
      <c r="B10" s="3" t="s">
        <v>42</v>
      </c>
      <c r="C10" s="3" t="s">
        <v>42</v>
      </c>
      <c r="D10" s="3" t="s">
        <v>42</v>
      </c>
      <c r="E10" s="3" t="s">
        <v>42</v>
      </c>
      <c r="F10" s="3" t="s">
        <v>42</v>
      </c>
      <c r="G10">
        <v>213.47499999999999</v>
      </c>
      <c r="H10">
        <v>97.846299999999999</v>
      </c>
      <c r="I10">
        <v>161.55699999999999</v>
      </c>
      <c r="J10" s="7">
        <f t="shared" si="0"/>
        <v>-1.1254779237727792</v>
      </c>
      <c r="K10" s="7">
        <f t="shared" si="1"/>
        <v>-0.40202386453979749</v>
      </c>
      <c r="L10" s="7">
        <f t="shared" si="2"/>
        <v>-0.7188702931522879</v>
      </c>
      <c r="M10" s="7">
        <f t="shared" si="3"/>
        <v>-1.1254779237727792</v>
      </c>
    </row>
    <row r="11" spans="1:13" ht="45">
      <c r="A11" t="s">
        <v>133</v>
      </c>
      <c r="B11" s="3" t="s">
        <v>168</v>
      </c>
      <c r="C11" s="3" t="s">
        <v>9</v>
      </c>
      <c r="D11" s="3" t="s">
        <v>42</v>
      </c>
      <c r="E11" s="3" t="s">
        <v>229</v>
      </c>
      <c r="F11" s="3" t="s">
        <v>42</v>
      </c>
      <c r="G11">
        <v>203.18</v>
      </c>
      <c r="H11">
        <v>128.77600000000001</v>
      </c>
      <c r="I11">
        <v>132.529</v>
      </c>
      <c r="J11" s="7">
        <f t="shared" si="0"/>
        <v>-0.65789465433746042</v>
      </c>
      <c r="K11" s="7">
        <f t="shared" si="1"/>
        <v>-0.61645031278278473</v>
      </c>
      <c r="L11" s="7">
        <f t="shared" si="2"/>
        <v>-0.63702366707946567</v>
      </c>
      <c r="M11" s="7">
        <f t="shared" si="3"/>
        <v>-0.65789465433746042</v>
      </c>
    </row>
    <row r="12" spans="1:13" ht="90">
      <c r="A12" t="s">
        <v>91</v>
      </c>
      <c r="B12" s="3" t="s">
        <v>42</v>
      </c>
      <c r="C12" s="3" t="s">
        <v>9</v>
      </c>
      <c r="D12" s="3" t="s">
        <v>242</v>
      </c>
      <c r="E12" s="3" t="s">
        <v>230</v>
      </c>
      <c r="F12" s="3" t="s">
        <v>82</v>
      </c>
      <c r="G12">
        <v>132.81200000000001</v>
      </c>
      <c r="H12">
        <v>42.643099999999997</v>
      </c>
      <c r="I12">
        <v>99.326499999999996</v>
      </c>
      <c r="J12" s="7">
        <f t="shared" si="0"/>
        <v>-1.639001279042225</v>
      </c>
      <c r="K12" s="7">
        <f t="shared" si="1"/>
        <v>-0.41913492405229574</v>
      </c>
      <c r="L12" s="7">
        <f t="shared" si="2"/>
        <v>-0.90380346679730095</v>
      </c>
      <c r="M12" s="7">
        <f t="shared" si="3"/>
        <v>-1.639001279042225</v>
      </c>
    </row>
    <row r="13" spans="1:13">
      <c r="A13" t="s">
        <v>166</v>
      </c>
      <c r="B13" s="3" t="s">
        <v>42</v>
      </c>
      <c r="C13" s="3" t="s">
        <v>42</v>
      </c>
      <c r="D13" s="3" t="s">
        <v>42</v>
      </c>
      <c r="E13" s="3" t="s">
        <v>42</v>
      </c>
      <c r="F13" s="3" t="s">
        <v>42</v>
      </c>
      <c r="G13">
        <v>60.151899999999998</v>
      </c>
      <c r="H13">
        <v>25.6568</v>
      </c>
      <c r="I13">
        <v>12.8188</v>
      </c>
      <c r="J13" s="7">
        <f t="shared" si="0"/>
        <v>-1.2292690640916408</v>
      </c>
      <c r="K13" s="7">
        <f t="shared" si="1"/>
        <v>-2.2303490941174808</v>
      </c>
      <c r="L13" s="7">
        <f t="shared" si="2"/>
        <v>-1.6446664835497022</v>
      </c>
      <c r="M13" s="7">
        <f t="shared" si="3"/>
        <v>-2.2303490941174808</v>
      </c>
    </row>
    <row r="14" spans="1:13" ht="90">
      <c r="A14" t="s">
        <v>90</v>
      </c>
      <c r="B14" s="3" t="s">
        <v>42</v>
      </c>
      <c r="C14" s="3" t="s">
        <v>9</v>
      </c>
      <c r="D14" s="3" t="s">
        <v>242</v>
      </c>
      <c r="E14" s="3" t="s">
        <v>230</v>
      </c>
      <c r="F14" s="3" t="s">
        <v>82</v>
      </c>
      <c r="G14">
        <v>51.417400000000001</v>
      </c>
      <c r="H14">
        <v>14.060600000000001</v>
      </c>
      <c r="I14">
        <v>34.091200000000001</v>
      </c>
      <c r="J14" s="7">
        <f t="shared" si="0"/>
        <v>-1.8705985008895569</v>
      </c>
      <c r="K14" s="7">
        <f t="shared" si="1"/>
        <v>-0.59285727711612923</v>
      </c>
      <c r="L14" s="7">
        <f t="shared" si="2"/>
        <v>-1.0946669303343002</v>
      </c>
      <c r="M14" s="7">
        <f t="shared" si="3"/>
        <v>-1.8705985008895569</v>
      </c>
    </row>
    <row r="15" spans="1:13">
      <c r="A15" t="s">
        <v>141</v>
      </c>
      <c r="B15" s="3" t="s">
        <v>42</v>
      </c>
      <c r="C15" s="3" t="s">
        <v>11</v>
      </c>
      <c r="D15" s="3" t="s">
        <v>42</v>
      </c>
      <c r="E15" s="3" t="s">
        <v>12</v>
      </c>
      <c r="F15" s="3" t="s">
        <v>42</v>
      </c>
      <c r="G15">
        <v>32.0139</v>
      </c>
      <c r="H15">
        <v>1.36266</v>
      </c>
      <c r="I15">
        <v>1.6631400000000001</v>
      </c>
      <c r="J15" s="7">
        <f t="shared" si="0"/>
        <v>-4.5542008972505581</v>
      </c>
      <c r="K15" s="7">
        <f t="shared" si="1"/>
        <v>-4.2667169174982682</v>
      </c>
      <c r="L15" s="7">
        <f t="shared" si="2"/>
        <v>-4.4033099034637235</v>
      </c>
      <c r="M15" s="7">
        <f t="shared" si="3"/>
        <v>-4.5542008972505581</v>
      </c>
    </row>
    <row r="16" spans="1:13" ht="60">
      <c r="A16" t="s">
        <v>160</v>
      </c>
      <c r="B16" s="3" t="s">
        <v>42</v>
      </c>
      <c r="C16" s="3" t="s">
        <v>5</v>
      </c>
      <c r="D16" s="3" t="s">
        <v>10</v>
      </c>
      <c r="E16" s="3" t="s">
        <v>223</v>
      </c>
      <c r="F16" s="3" t="s">
        <v>42</v>
      </c>
      <c r="G16">
        <v>28.100899999999999</v>
      </c>
      <c r="H16">
        <v>14.2517</v>
      </c>
      <c r="I16">
        <v>19.781300000000002</v>
      </c>
      <c r="J16" s="7">
        <f t="shared" si="0"/>
        <v>-0.97948231702145905</v>
      </c>
      <c r="K16" s="7">
        <f t="shared" si="1"/>
        <v>-0.50647909586181261</v>
      </c>
      <c r="L16" s="7">
        <f t="shared" si="2"/>
        <v>-0.72368200692387252</v>
      </c>
      <c r="M16" s="7">
        <f t="shared" si="3"/>
        <v>-0.97948231702145905</v>
      </c>
    </row>
    <row r="17" spans="1:13">
      <c r="A17" t="s">
        <v>155</v>
      </c>
      <c r="B17" s="3" t="s">
        <v>42</v>
      </c>
      <c r="C17" s="3" t="s">
        <v>42</v>
      </c>
      <c r="D17" s="3" t="s">
        <v>42</v>
      </c>
      <c r="E17" s="3" t="s">
        <v>42</v>
      </c>
      <c r="F17" s="3" t="s">
        <v>42</v>
      </c>
      <c r="G17">
        <v>28.001999999999999</v>
      </c>
      <c r="H17">
        <v>10.1601</v>
      </c>
      <c r="I17">
        <v>1.3058799999999999</v>
      </c>
      <c r="J17" s="7">
        <f t="shared" si="0"/>
        <v>-1.4626152713413125</v>
      </c>
      <c r="K17" s="7">
        <f t="shared" si="1"/>
        <v>-4.4224356372636748</v>
      </c>
      <c r="L17" s="7">
        <f t="shared" si="2"/>
        <v>-2.2881702054637478</v>
      </c>
      <c r="M17" s="7">
        <f t="shared" si="3"/>
        <v>-4.4224356372636748</v>
      </c>
    </row>
    <row r="18" spans="1:13">
      <c r="A18" t="s">
        <v>158</v>
      </c>
      <c r="B18" s="3" t="s">
        <v>42</v>
      </c>
      <c r="C18" s="3" t="s">
        <v>11</v>
      </c>
      <c r="D18" s="3" t="s">
        <v>42</v>
      </c>
      <c r="E18" s="3" t="s">
        <v>12</v>
      </c>
      <c r="F18" s="3" t="s">
        <v>42</v>
      </c>
      <c r="G18">
        <v>22.711099999999998</v>
      </c>
      <c r="H18">
        <v>0.56096000000000001</v>
      </c>
      <c r="I18">
        <v>0.61545099999999997</v>
      </c>
      <c r="J18" s="7">
        <f t="shared" si="0"/>
        <v>-5.3393558724655561</v>
      </c>
      <c r="K18" s="7">
        <f t="shared" si="1"/>
        <v>-5.2056097745955672</v>
      </c>
      <c r="L18" s="7">
        <f t="shared" si="2"/>
        <v>-5.2709334995057038</v>
      </c>
      <c r="M18" s="7">
        <f t="shared" si="3"/>
        <v>-5.3393558724655561</v>
      </c>
    </row>
    <row r="19" spans="1:13" ht="30">
      <c r="A19" t="s">
        <v>143</v>
      </c>
      <c r="B19" s="3" t="s">
        <v>42</v>
      </c>
      <c r="C19" s="3" t="s">
        <v>26</v>
      </c>
      <c r="D19" s="3" t="s">
        <v>231</v>
      </c>
      <c r="E19" s="3" t="s">
        <v>35</v>
      </c>
      <c r="F19" s="3" t="s">
        <v>42</v>
      </c>
      <c r="G19">
        <v>20.8353</v>
      </c>
      <c r="H19">
        <v>5.4731199999999998</v>
      </c>
      <c r="I19">
        <v>12.391500000000001</v>
      </c>
      <c r="J19" s="7">
        <f t="shared" si="0"/>
        <v>-1.9285944794579919</v>
      </c>
      <c r="K19" s="7">
        <f t="shared" si="1"/>
        <v>-0.74967903571436967</v>
      </c>
      <c r="L19" s="7">
        <f t="shared" si="2"/>
        <v>-1.2219246464890028</v>
      </c>
      <c r="M19" s="7">
        <f t="shared" si="3"/>
        <v>-1.9285944794579919</v>
      </c>
    </row>
    <row r="20" spans="1:13">
      <c r="A20" t="s">
        <v>84</v>
      </c>
      <c r="B20" s="3" t="s">
        <v>42</v>
      </c>
      <c r="C20" s="3" t="s">
        <v>42</v>
      </c>
      <c r="D20" s="3" t="s">
        <v>42</v>
      </c>
      <c r="E20" s="3" t="s">
        <v>31</v>
      </c>
      <c r="F20" s="3" t="s">
        <v>58</v>
      </c>
      <c r="G20">
        <v>16.406500000000001</v>
      </c>
      <c r="H20">
        <v>1.1830000000000001</v>
      </c>
      <c r="I20">
        <v>1.7259800000000001</v>
      </c>
      <c r="J20" s="7">
        <f t="shared" si="0"/>
        <v>-3.7937455226327219</v>
      </c>
      <c r="K20" s="7">
        <f t="shared" si="1"/>
        <v>-3.2487798490983009</v>
      </c>
      <c r="L20" s="7">
        <f t="shared" si="2"/>
        <v>-3.4956822187446708</v>
      </c>
      <c r="M20" s="7">
        <f t="shared" si="3"/>
        <v>-3.7937455226327219</v>
      </c>
    </row>
    <row r="21" spans="1:13">
      <c r="A21" t="s">
        <v>147</v>
      </c>
      <c r="B21" s="3" t="s">
        <v>42</v>
      </c>
      <c r="C21" s="3" t="s">
        <v>42</v>
      </c>
      <c r="D21" s="3" t="s">
        <v>42</v>
      </c>
      <c r="E21" s="3" t="s">
        <v>42</v>
      </c>
      <c r="F21" s="3" t="s">
        <v>42</v>
      </c>
      <c r="G21">
        <v>15.129200000000001</v>
      </c>
      <c r="H21">
        <v>5.7878299999999996</v>
      </c>
      <c r="I21">
        <v>6.3628999999999998</v>
      </c>
      <c r="J21" s="7">
        <f t="shared" si="0"/>
        <v>-1.386241250116953</v>
      </c>
      <c r="K21" s="7">
        <f t="shared" si="1"/>
        <v>-1.24957934958367</v>
      </c>
      <c r="L21" s="7">
        <f t="shared" si="2"/>
        <v>-1.3162927112484095</v>
      </c>
      <c r="M21" s="7">
        <f t="shared" si="3"/>
        <v>-1.386241250116953</v>
      </c>
    </row>
    <row r="22" spans="1:13" ht="30">
      <c r="A22" t="s">
        <v>80</v>
      </c>
      <c r="B22" s="3" t="s">
        <v>42</v>
      </c>
      <c r="C22" s="3" t="s">
        <v>235</v>
      </c>
      <c r="D22" s="3" t="s">
        <v>42</v>
      </c>
      <c r="E22" s="3" t="s">
        <v>243</v>
      </c>
      <c r="F22" s="3" t="s">
        <v>81</v>
      </c>
      <c r="G22">
        <v>14.2211</v>
      </c>
      <c r="H22">
        <v>5.9890699999999999</v>
      </c>
      <c r="I22">
        <v>9.0365900000000003</v>
      </c>
      <c r="J22" s="7">
        <f t="shared" si="0"/>
        <v>-1.2476291618364099</v>
      </c>
      <c r="K22" s="7">
        <f t="shared" si="1"/>
        <v>-0.65418268887945885</v>
      </c>
      <c r="L22" s="7">
        <f t="shared" si="2"/>
        <v>-0.92060469901845265</v>
      </c>
      <c r="M22" s="7">
        <f t="shared" si="3"/>
        <v>-1.2476291618364099</v>
      </c>
    </row>
    <row r="23" spans="1:13">
      <c r="A23" t="s">
        <v>159</v>
      </c>
      <c r="B23" s="3" t="s">
        <v>42</v>
      </c>
      <c r="C23" s="3" t="s">
        <v>11</v>
      </c>
      <c r="D23" s="3" t="s">
        <v>42</v>
      </c>
      <c r="E23" s="3" t="s">
        <v>12</v>
      </c>
      <c r="F23" s="3" t="s">
        <v>42</v>
      </c>
      <c r="G23">
        <v>13.9902</v>
      </c>
      <c r="H23">
        <v>5.2306299999999997</v>
      </c>
      <c r="I23">
        <v>5.5124300000000002</v>
      </c>
      <c r="J23" s="7">
        <f t="shared" si="0"/>
        <v>-1.4193599604529099</v>
      </c>
      <c r="K23" s="7">
        <f t="shared" si="1"/>
        <v>-1.3436562512868491</v>
      </c>
      <c r="L23" s="7">
        <f t="shared" si="2"/>
        <v>-1.3810116050484349</v>
      </c>
      <c r="M23" s="7">
        <f t="shared" si="3"/>
        <v>-1.4193599604529099</v>
      </c>
    </row>
    <row r="24" spans="1:13">
      <c r="A24" t="s">
        <v>167</v>
      </c>
      <c r="B24" s="3" t="s">
        <v>42</v>
      </c>
      <c r="C24" s="3" t="s">
        <v>225</v>
      </c>
      <c r="D24" s="3" t="s">
        <v>42</v>
      </c>
      <c r="E24" s="3" t="s">
        <v>42</v>
      </c>
      <c r="F24" s="3" t="s">
        <v>42</v>
      </c>
      <c r="G24">
        <v>11.615600000000001</v>
      </c>
      <c r="H24">
        <v>1.64795</v>
      </c>
      <c r="I24">
        <v>6.8841900000000003</v>
      </c>
      <c r="J24" s="7">
        <f t="shared" si="0"/>
        <v>-2.8173193021272724</v>
      </c>
      <c r="K24" s="7">
        <f t="shared" si="1"/>
        <v>-0.75470485734991377</v>
      </c>
      <c r="L24" s="7">
        <f t="shared" si="2"/>
        <v>-1.4450841344983096</v>
      </c>
      <c r="M24" s="7">
        <f t="shared" si="3"/>
        <v>-2.8173193021272724</v>
      </c>
    </row>
    <row r="25" spans="1:13" ht="30">
      <c r="A25" t="s">
        <v>151</v>
      </c>
      <c r="B25" s="3" t="s">
        <v>42</v>
      </c>
      <c r="C25" s="3" t="s">
        <v>233</v>
      </c>
      <c r="D25" s="3" t="s">
        <v>24</v>
      </c>
      <c r="E25" s="3" t="s">
        <v>234</v>
      </c>
      <c r="F25" s="3" t="s">
        <v>42</v>
      </c>
      <c r="G25">
        <v>11.592700000000001</v>
      </c>
      <c r="H25">
        <v>5.7487399999999997</v>
      </c>
      <c r="I25">
        <v>5.9533399999999999</v>
      </c>
      <c r="J25" s="7">
        <f t="shared" si="0"/>
        <v>-1.0118989285076783</v>
      </c>
      <c r="K25" s="7">
        <f t="shared" si="1"/>
        <v>-0.96144542134589628</v>
      </c>
      <c r="L25" s="7">
        <f t="shared" si="2"/>
        <v>-0.98645163051130969</v>
      </c>
      <c r="M25" s="7">
        <f t="shared" si="3"/>
        <v>-1.0118989285076783</v>
      </c>
    </row>
    <row r="26" spans="1:13">
      <c r="A26" t="s">
        <v>156</v>
      </c>
      <c r="B26" s="3" t="s">
        <v>42</v>
      </c>
      <c r="C26" s="3" t="s">
        <v>6</v>
      </c>
      <c r="D26" s="3" t="s">
        <v>42</v>
      </c>
      <c r="E26" s="3" t="s">
        <v>16</v>
      </c>
      <c r="F26" s="3" t="s">
        <v>42</v>
      </c>
      <c r="G26">
        <v>9.8536999999999999</v>
      </c>
      <c r="H26">
        <v>1.0729500000000001</v>
      </c>
      <c r="I26">
        <v>5.7344200000000001</v>
      </c>
      <c r="J26" s="7">
        <f t="shared" si="0"/>
        <v>-3.1990827015080754</v>
      </c>
      <c r="K26" s="7">
        <f t="shared" si="1"/>
        <v>-0.78101797464703215</v>
      </c>
      <c r="L26" s="7">
        <f t="shared" si="2"/>
        <v>-1.5335680224093617</v>
      </c>
      <c r="M26" s="7">
        <f t="shared" si="3"/>
        <v>-3.1990827015080754</v>
      </c>
    </row>
    <row r="27" spans="1:13">
      <c r="A27" t="s">
        <v>149</v>
      </c>
      <c r="B27" s="3" t="s">
        <v>42</v>
      </c>
      <c r="C27" s="3" t="s">
        <v>42</v>
      </c>
      <c r="D27" s="3" t="s">
        <v>42</v>
      </c>
      <c r="E27" s="3" t="s">
        <v>42</v>
      </c>
      <c r="F27" s="3" t="s">
        <v>42</v>
      </c>
      <c r="G27">
        <v>9.1340900000000005</v>
      </c>
      <c r="H27">
        <v>0.77131499999999997</v>
      </c>
      <c r="I27">
        <v>0.85499599999999998</v>
      </c>
      <c r="J27" s="7">
        <f t="shared" si="0"/>
        <v>-3.5658689321343182</v>
      </c>
      <c r="K27" s="7">
        <f t="shared" si="1"/>
        <v>-3.4172714293017132</v>
      </c>
      <c r="L27" s="7">
        <f t="shared" si="2"/>
        <v>-3.4896578340929949</v>
      </c>
      <c r="M27" s="7">
        <f t="shared" si="3"/>
        <v>-3.5658689321343182</v>
      </c>
    </row>
    <row r="28" spans="1:13">
      <c r="A28" t="s">
        <v>161</v>
      </c>
      <c r="B28" s="3" t="s">
        <v>42</v>
      </c>
      <c r="C28" s="3" t="s">
        <v>6</v>
      </c>
      <c r="D28" s="3" t="s">
        <v>42</v>
      </c>
      <c r="E28" s="3" t="s">
        <v>16</v>
      </c>
      <c r="F28" s="3" t="s">
        <v>42</v>
      </c>
      <c r="G28">
        <v>6.0211100000000002</v>
      </c>
      <c r="H28">
        <v>2.4342100000000002</v>
      </c>
      <c r="I28">
        <v>9.3094700000000002E-2</v>
      </c>
      <c r="J28" s="7">
        <f t="shared" si="0"/>
        <v>-1.3065758392013209</v>
      </c>
      <c r="K28" s="7">
        <f t="shared" si="1"/>
        <v>-6.0151866284613149</v>
      </c>
      <c r="L28" s="7">
        <f t="shared" si="2"/>
        <v>-2.2524298636074214</v>
      </c>
      <c r="M28" s="7">
        <f t="shared" si="3"/>
        <v>-6.0151866284613149</v>
      </c>
    </row>
    <row r="29" spans="1:13">
      <c r="A29" t="s">
        <v>163</v>
      </c>
      <c r="B29" s="3" t="s">
        <v>42</v>
      </c>
      <c r="C29" s="3" t="s">
        <v>42</v>
      </c>
      <c r="D29" s="3" t="s">
        <v>42</v>
      </c>
      <c r="E29" s="3" t="s">
        <v>42</v>
      </c>
      <c r="F29" s="3" t="s">
        <v>42</v>
      </c>
      <c r="G29">
        <v>5.31168</v>
      </c>
      <c r="H29">
        <v>1.89818</v>
      </c>
      <c r="I29">
        <v>2.1955100000000001</v>
      </c>
      <c r="J29" s="7">
        <f t="shared" si="0"/>
        <v>-1.4845514284617696</v>
      </c>
      <c r="K29" s="7">
        <f t="shared" si="1"/>
        <v>-1.2746121291319681</v>
      </c>
      <c r="L29" s="7">
        <f t="shared" si="2"/>
        <v>-1.3757663781880218</v>
      </c>
      <c r="M29" s="7">
        <f t="shared" si="3"/>
        <v>-1.4845514284617696</v>
      </c>
    </row>
    <row r="30" spans="1:13">
      <c r="A30" t="s">
        <v>154</v>
      </c>
      <c r="B30" s="3" t="s">
        <v>42</v>
      </c>
      <c r="C30" s="3" t="s">
        <v>11</v>
      </c>
      <c r="D30" s="3" t="s">
        <v>42</v>
      </c>
      <c r="E30" s="3" t="s">
        <v>12</v>
      </c>
      <c r="F30" s="3" t="s">
        <v>42</v>
      </c>
      <c r="G30">
        <v>4.2389799999999997</v>
      </c>
      <c r="H30">
        <v>0.834067</v>
      </c>
      <c r="I30">
        <v>0.44328400000000001</v>
      </c>
      <c r="J30" s="7">
        <f t="shared" si="0"/>
        <v>-2.3454819755176031</v>
      </c>
      <c r="K30" s="7">
        <f t="shared" si="1"/>
        <v>-3.2574139640347664</v>
      </c>
      <c r="L30" s="7">
        <f t="shared" si="2"/>
        <v>-2.7305621456238165</v>
      </c>
      <c r="M30" s="7">
        <f t="shared" si="3"/>
        <v>-3.2574139640347664</v>
      </c>
    </row>
    <row r="31" spans="1:13">
      <c r="A31" t="s">
        <v>150</v>
      </c>
      <c r="B31" s="3" t="s">
        <v>42</v>
      </c>
      <c r="C31" s="3" t="s">
        <v>11</v>
      </c>
      <c r="D31" s="3" t="s">
        <v>42</v>
      </c>
      <c r="E31" s="3" t="s">
        <v>12</v>
      </c>
      <c r="F31" s="3" t="s">
        <v>42</v>
      </c>
      <c r="G31">
        <v>4.0605099999999998</v>
      </c>
      <c r="H31">
        <v>1.23803</v>
      </c>
      <c r="I31">
        <v>1.0487500000000001</v>
      </c>
      <c r="J31" s="7">
        <f t="shared" si="0"/>
        <v>-1.7136146668397034</v>
      </c>
      <c r="K31" s="7">
        <f t="shared" si="1"/>
        <v>-1.952990130603059</v>
      </c>
      <c r="L31" s="7">
        <f t="shared" si="2"/>
        <v>-1.828343363527283</v>
      </c>
      <c r="M31" s="7">
        <f t="shared" si="3"/>
        <v>-1.952990130603059</v>
      </c>
    </row>
    <row r="32" spans="1:13">
      <c r="A32" t="s">
        <v>136</v>
      </c>
      <c r="B32" s="3" t="s">
        <v>42</v>
      </c>
      <c r="C32" s="3" t="s">
        <v>11</v>
      </c>
      <c r="D32" s="3" t="s">
        <v>42</v>
      </c>
      <c r="E32" s="3" t="s">
        <v>12</v>
      </c>
      <c r="F32" s="3" t="s">
        <v>42</v>
      </c>
      <c r="G32">
        <v>3.8381099999999999</v>
      </c>
      <c r="H32">
        <v>1.2637</v>
      </c>
      <c r="I32">
        <v>0.59171499999999999</v>
      </c>
      <c r="J32" s="7">
        <f t="shared" si="0"/>
        <v>-1.6027420486016597</v>
      </c>
      <c r="K32" s="7">
        <f t="shared" si="1"/>
        <v>-2.6974216866344953</v>
      </c>
      <c r="L32" s="7">
        <f t="shared" si="2"/>
        <v>-2.0486541496626836</v>
      </c>
      <c r="M32" s="7">
        <f t="shared" si="3"/>
        <v>-2.6974216866344953</v>
      </c>
    </row>
    <row r="33" spans="1:13">
      <c r="A33" t="s">
        <v>148</v>
      </c>
      <c r="B33" s="3" t="s">
        <v>42</v>
      </c>
      <c r="C33" s="3" t="s">
        <v>42</v>
      </c>
      <c r="D33" s="3" t="s">
        <v>42</v>
      </c>
      <c r="E33" s="3" t="s">
        <v>55</v>
      </c>
      <c r="F33" s="3" t="s">
        <v>42</v>
      </c>
      <c r="G33">
        <v>3.1226699999999998</v>
      </c>
      <c r="H33">
        <v>0.68445599999999995</v>
      </c>
      <c r="I33">
        <v>0.628139</v>
      </c>
      <c r="J33" s="7">
        <f t="shared" si="0"/>
        <v>-2.1897504086804895</v>
      </c>
      <c r="K33" s="7">
        <f t="shared" si="1"/>
        <v>-2.3136243636175635</v>
      </c>
      <c r="L33" s="7">
        <f t="shared" si="2"/>
        <v>-2.2503582725008893</v>
      </c>
      <c r="M33" s="7">
        <f t="shared" si="3"/>
        <v>-2.3136243636175635</v>
      </c>
    </row>
    <row r="34" spans="1:13">
      <c r="A34" t="s">
        <v>139</v>
      </c>
      <c r="B34" s="3" t="s">
        <v>42</v>
      </c>
      <c r="C34" s="3" t="s">
        <v>42</v>
      </c>
      <c r="D34" s="3" t="s">
        <v>42</v>
      </c>
      <c r="E34" s="3" t="s">
        <v>7</v>
      </c>
      <c r="F34" s="3" t="s">
        <v>42</v>
      </c>
      <c r="G34">
        <v>3.0106099999999998</v>
      </c>
      <c r="H34">
        <v>0.735232</v>
      </c>
      <c r="I34">
        <v>0.61568999999999996</v>
      </c>
      <c r="J34" s="7">
        <f t="shared" si="0"/>
        <v>-2.033784366277827</v>
      </c>
      <c r="K34" s="7">
        <f t="shared" si="1"/>
        <v>-2.2897797890869778</v>
      </c>
      <c r="L34" s="7">
        <f t="shared" si="2"/>
        <v>-2.156111452531893</v>
      </c>
      <c r="M34" s="7">
        <f t="shared" si="3"/>
        <v>-2.2897797890869778</v>
      </c>
    </row>
    <row r="35" spans="1:13">
      <c r="A35" t="s">
        <v>162</v>
      </c>
      <c r="B35" s="3" t="s">
        <v>42</v>
      </c>
      <c r="C35" s="3" t="s">
        <v>11</v>
      </c>
      <c r="D35" s="3" t="s">
        <v>42</v>
      </c>
      <c r="E35" s="3" t="s">
        <v>12</v>
      </c>
      <c r="F35" s="3" t="s">
        <v>42</v>
      </c>
      <c r="G35">
        <v>2.8908999999999998</v>
      </c>
      <c r="H35">
        <v>0.48190100000000002</v>
      </c>
      <c r="I35">
        <v>0.452569</v>
      </c>
      <c r="J35" s="7">
        <f t="shared" si="0"/>
        <v>-2.5847100050239193</v>
      </c>
      <c r="K35" s="7">
        <f t="shared" si="1"/>
        <v>-2.6753090333713097</v>
      </c>
      <c r="L35" s="7">
        <f t="shared" si="2"/>
        <v>-2.6292984510836002</v>
      </c>
      <c r="M35" s="7">
        <f t="shared" si="3"/>
        <v>-2.6753090333713097</v>
      </c>
    </row>
    <row r="36" spans="1:13">
      <c r="A36" t="s">
        <v>144</v>
      </c>
      <c r="B36" s="3" t="s">
        <v>42</v>
      </c>
      <c r="C36" s="3" t="s">
        <v>244</v>
      </c>
      <c r="D36" s="3" t="s">
        <v>14</v>
      </c>
      <c r="E36" s="3" t="s">
        <v>232</v>
      </c>
      <c r="F36" s="3" t="s">
        <v>42</v>
      </c>
      <c r="G36">
        <v>2.4449800000000002</v>
      </c>
      <c r="H36">
        <v>0.519791</v>
      </c>
      <c r="I36">
        <v>0.47243600000000002</v>
      </c>
      <c r="J36" s="7">
        <f t="shared" si="0"/>
        <v>-2.2338191045656113</v>
      </c>
      <c r="K36" s="7">
        <f t="shared" si="1"/>
        <v>-2.3716318553935807</v>
      </c>
      <c r="L36" s="7">
        <f t="shared" si="2"/>
        <v>-2.3010805431475414</v>
      </c>
      <c r="M36" s="7">
        <f t="shared" si="3"/>
        <v>-2.3716318553935807</v>
      </c>
    </row>
    <row r="37" spans="1:13" ht="30">
      <c r="A37" t="s">
        <v>153</v>
      </c>
      <c r="B37" s="3" t="s">
        <v>42</v>
      </c>
      <c r="C37" s="3" t="s">
        <v>22</v>
      </c>
      <c r="D37" s="3" t="s">
        <v>10</v>
      </c>
      <c r="E37" s="3" t="s">
        <v>23</v>
      </c>
      <c r="F37" s="3" t="s">
        <v>42</v>
      </c>
      <c r="G37">
        <v>2.0112000000000001</v>
      </c>
      <c r="H37">
        <v>0.47659400000000002</v>
      </c>
      <c r="I37">
        <v>0.38777</v>
      </c>
      <c r="J37" s="7">
        <f t="shared" si="0"/>
        <v>-2.0772238606824671</v>
      </c>
      <c r="K37" s="7">
        <f t="shared" si="1"/>
        <v>-2.3747834567453934</v>
      </c>
      <c r="L37" s="7">
        <f t="shared" si="2"/>
        <v>-2.2183456632886993</v>
      </c>
      <c r="M37" s="7">
        <f t="shared" si="3"/>
        <v>-2.3747834567453934</v>
      </c>
    </row>
    <row r="38" spans="1:13">
      <c r="A38" t="s">
        <v>146</v>
      </c>
      <c r="B38" s="3" t="s">
        <v>42</v>
      </c>
      <c r="C38" s="3" t="s">
        <v>42</v>
      </c>
      <c r="D38" s="3" t="s">
        <v>42</v>
      </c>
      <c r="E38" s="3" t="s">
        <v>42</v>
      </c>
      <c r="F38" s="3" t="s">
        <v>42</v>
      </c>
      <c r="G38">
        <v>2.0078100000000001</v>
      </c>
      <c r="H38">
        <v>0.66750900000000002</v>
      </c>
      <c r="I38">
        <v>0.75464299999999995</v>
      </c>
      <c r="J38" s="7">
        <f t="shared" si="0"/>
        <v>-1.5887635589912978</v>
      </c>
      <c r="K38" s="7">
        <f t="shared" si="1"/>
        <v>-1.4117565396299876</v>
      </c>
      <c r="L38" s="7">
        <f t="shared" si="2"/>
        <v>-1.4975470839969007</v>
      </c>
      <c r="M38" s="7">
        <f t="shared" si="3"/>
        <v>-1.5887635589912978</v>
      </c>
    </row>
    <row r="39" spans="1:13">
      <c r="A39" t="s">
        <v>164</v>
      </c>
      <c r="B39" s="3" t="s">
        <v>42</v>
      </c>
      <c r="C39" s="3" t="s">
        <v>42</v>
      </c>
      <c r="D39" s="3" t="s">
        <v>42</v>
      </c>
      <c r="E39" s="3" t="s">
        <v>42</v>
      </c>
      <c r="F39" s="3" t="s">
        <v>42</v>
      </c>
      <c r="G39">
        <v>1.7926899999999999</v>
      </c>
      <c r="H39">
        <v>0</v>
      </c>
      <c r="I39">
        <v>0</v>
      </c>
      <c r="J39" s="7" t="str">
        <f t="shared" si="0"/>
        <v>(-inf)</v>
      </c>
      <c r="K39" s="7" t="str">
        <f t="shared" si="1"/>
        <v>(-inf)</v>
      </c>
      <c r="L39" s="7" t="s">
        <v>251</v>
      </c>
      <c r="M39" s="7" t="s">
        <v>251</v>
      </c>
    </row>
    <row r="40" spans="1:13" ht="30">
      <c r="A40" t="s">
        <v>140</v>
      </c>
      <c r="B40" s="3" t="s">
        <v>42</v>
      </c>
      <c r="C40" s="3" t="s">
        <v>22</v>
      </c>
      <c r="D40" s="3" t="s">
        <v>10</v>
      </c>
      <c r="E40" s="3" t="s">
        <v>245</v>
      </c>
      <c r="F40" s="3" t="s">
        <v>42</v>
      </c>
      <c r="G40">
        <v>1.57931</v>
      </c>
      <c r="H40">
        <v>0.233879</v>
      </c>
      <c r="I40">
        <v>0.28969400000000001</v>
      </c>
      <c r="J40" s="7">
        <f t="shared" si="0"/>
        <v>-2.7554601500807805</v>
      </c>
      <c r="K40" s="7">
        <f t="shared" si="1"/>
        <v>-2.4466926734445544</v>
      </c>
      <c r="L40" s="7">
        <f t="shared" si="2"/>
        <v>-2.5928317767347444</v>
      </c>
      <c r="M40" s="7">
        <f t="shared" si="3"/>
        <v>-2.7554601500807805</v>
      </c>
    </row>
    <row r="41" spans="1:13">
      <c r="A41" t="s">
        <v>145</v>
      </c>
      <c r="B41" s="3" t="s">
        <v>42</v>
      </c>
      <c r="C41" s="3" t="s">
        <v>42</v>
      </c>
      <c r="D41" s="3" t="s">
        <v>42</v>
      </c>
      <c r="E41" s="3" t="s">
        <v>34</v>
      </c>
      <c r="F41" s="3" t="s">
        <v>42</v>
      </c>
      <c r="G41">
        <v>0.97063600000000005</v>
      </c>
      <c r="H41">
        <v>0.129798</v>
      </c>
      <c r="I41">
        <v>0.102321</v>
      </c>
      <c r="J41" s="7">
        <f t="shared" si="0"/>
        <v>-2.9026622156735487</v>
      </c>
      <c r="K41" s="7">
        <f t="shared" si="1"/>
        <v>-3.2458281002342337</v>
      </c>
      <c r="L41" s="7">
        <f t="shared" si="2"/>
        <v>-3.0640657506395561</v>
      </c>
      <c r="M41" s="7">
        <f t="shared" si="3"/>
        <v>-3.2458281002342337</v>
      </c>
    </row>
  </sheetData>
  <sortState ref="A3:M41">
    <sortCondition descending="1" ref="G2"/>
  </sortState>
  <mergeCells count="3">
    <mergeCell ref="C1:E1"/>
    <mergeCell ref="G1:I1"/>
    <mergeCell ref="J1:M1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2"/>
  <sheetViews>
    <sheetView workbookViewId="0">
      <selection sqref="A1:I52"/>
    </sheetView>
  </sheetViews>
  <sheetFormatPr baseColWidth="10" defaultRowHeight="15" x14ac:dyDescent="0"/>
  <cols>
    <col min="1" max="1" width="12.5" bestFit="1" customWidth="1"/>
    <col min="2" max="2" width="26" style="3" customWidth="1"/>
    <col min="3" max="6" width="37.83203125" style="3" customWidth="1"/>
    <col min="7" max="8" width="10.83203125" style="7" customWidth="1"/>
    <col min="9" max="9" width="10.83203125" style="7"/>
    <col min="10" max="11" width="17.83203125" style="7" customWidth="1"/>
    <col min="12" max="12" width="10.83203125" style="7"/>
    <col min="13" max="13" width="19.1640625" style="7" bestFit="1" customWidth="1"/>
  </cols>
  <sheetData>
    <row r="1" spans="1:13" s="1" customFormat="1">
      <c r="B1" s="2"/>
      <c r="C1" s="9" t="s">
        <v>49</v>
      </c>
      <c r="D1" s="9"/>
      <c r="E1" s="9"/>
      <c r="F1" s="5" t="s">
        <v>56</v>
      </c>
      <c r="G1" s="11" t="s">
        <v>51</v>
      </c>
      <c r="H1" s="11"/>
      <c r="I1" s="11"/>
      <c r="J1" s="11" t="s">
        <v>249</v>
      </c>
      <c r="K1" s="11"/>
      <c r="L1" s="11"/>
      <c r="M1" s="11"/>
    </row>
    <row r="2" spans="1:13" s="1" customFormat="1">
      <c r="A2" s="1" t="s">
        <v>38</v>
      </c>
      <c r="B2" s="2" t="s">
        <v>79</v>
      </c>
      <c r="C2" s="2" t="s">
        <v>39</v>
      </c>
      <c r="D2" s="2" t="s">
        <v>40</v>
      </c>
      <c r="E2" s="2" t="s">
        <v>50</v>
      </c>
      <c r="F2" s="2" t="s">
        <v>57</v>
      </c>
      <c r="G2" s="6" t="s">
        <v>92</v>
      </c>
      <c r="H2" s="6" t="s">
        <v>93</v>
      </c>
      <c r="I2" s="6" t="s">
        <v>41</v>
      </c>
      <c r="J2" s="6" t="s">
        <v>94</v>
      </c>
      <c r="K2" s="6" t="s">
        <v>95</v>
      </c>
      <c r="L2" s="6" t="s">
        <v>61</v>
      </c>
      <c r="M2" s="6" t="s">
        <v>250</v>
      </c>
    </row>
    <row r="3" spans="1:13" ht="15" customHeight="1">
      <c r="A3" t="s">
        <v>187</v>
      </c>
      <c r="B3" s="3" t="s">
        <v>42</v>
      </c>
      <c r="C3" s="3" t="s">
        <v>42</v>
      </c>
      <c r="D3" s="3" t="s">
        <v>42</v>
      </c>
      <c r="E3" s="3" t="s">
        <v>42</v>
      </c>
      <c r="F3" s="3" t="s">
        <v>42</v>
      </c>
      <c r="G3" s="7">
        <v>0</v>
      </c>
      <c r="H3" s="7">
        <v>1.5507299999999999</v>
      </c>
      <c r="I3" s="7">
        <v>1.5507299999999999</v>
      </c>
      <c r="J3" s="7" t="str">
        <f>IFERROR(LOG($H3/G3,2),"(+inf)")</f>
        <v>(+inf)</v>
      </c>
      <c r="K3" s="7" t="str">
        <f>IFERROR(LOG($I3/G3,2),"(+inf)")</f>
        <v>(+inf)</v>
      </c>
      <c r="L3" s="7" t="s">
        <v>252</v>
      </c>
      <c r="M3" s="7" t="s">
        <v>252</v>
      </c>
    </row>
    <row r="4" spans="1:13">
      <c r="A4" t="s">
        <v>203</v>
      </c>
      <c r="B4" s="3" t="s">
        <v>42</v>
      </c>
      <c r="C4" s="3" t="s">
        <v>42</v>
      </c>
      <c r="D4" s="3" t="s">
        <v>42</v>
      </c>
      <c r="E4" s="3" t="s">
        <v>42</v>
      </c>
      <c r="F4" s="3" t="s">
        <v>42</v>
      </c>
      <c r="G4" s="7">
        <v>0.11564099999999999</v>
      </c>
      <c r="H4" s="7">
        <v>2.9127900000000002</v>
      </c>
      <c r="I4" s="7">
        <v>2.9127900000000002</v>
      </c>
      <c r="J4" s="7">
        <f t="shared" ref="J4:J52" si="0">IFERROR(LOG($H4/G4,2),"(+inf)")</f>
        <v>4.6546767982070341</v>
      </c>
      <c r="K4" s="7">
        <f t="shared" ref="K4:K52" si="1">IFERROR(LOG($I4/G4,2),"(+inf)")</f>
        <v>4.6546767982070341</v>
      </c>
      <c r="L4" s="7">
        <f t="shared" ref="L4:L52" si="2">IFERROR(LOG(AVERAGE(H4/G4,I4/G4),2),"-")</f>
        <v>4.6546767982070341</v>
      </c>
      <c r="M4" s="7">
        <f t="shared" ref="M4:M52" si="3">IF(OR(J4="(+inf)",K4="(+inf)"),"-",MAX(J4:K4))</f>
        <v>4.6546767982070341</v>
      </c>
    </row>
    <row r="5" spans="1:13">
      <c r="A5" t="s">
        <v>181</v>
      </c>
      <c r="B5" s="3" t="s">
        <v>42</v>
      </c>
      <c r="C5" s="3" t="s">
        <v>18</v>
      </c>
      <c r="D5" s="3" t="s">
        <v>10</v>
      </c>
      <c r="E5" s="3" t="s">
        <v>237</v>
      </c>
      <c r="F5" s="3" t="s">
        <v>42</v>
      </c>
      <c r="G5" s="7">
        <v>0.29208099999999998</v>
      </c>
      <c r="H5" s="7">
        <v>1.59141</v>
      </c>
      <c r="I5" s="7">
        <v>1.59141</v>
      </c>
      <c r="J5" s="7">
        <f t="shared" si="0"/>
        <v>2.4458651512776606</v>
      </c>
      <c r="K5" s="7">
        <f t="shared" si="1"/>
        <v>2.4458651512776606</v>
      </c>
      <c r="L5" s="7">
        <f t="shared" si="2"/>
        <v>2.4458651512776606</v>
      </c>
      <c r="M5" s="7">
        <f t="shared" si="3"/>
        <v>2.4458651512776606</v>
      </c>
    </row>
    <row r="6" spans="1:13">
      <c r="A6" t="s">
        <v>209</v>
      </c>
      <c r="B6" s="3" t="s">
        <v>42</v>
      </c>
      <c r="C6" s="3" t="s">
        <v>42</v>
      </c>
      <c r="D6" s="3" t="s">
        <v>42</v>
      </c>
      <c r="E6" s="3" t="s">
        <v>42</v>
      </c>
      <c r="F6" s="3" t="s">
        <v>42</v>
      </c>
      <c r="G6" s="7">
        <v>0.42380899999999999</v>
      </c>
      <c r="H6" s="7">
        <v>2.6615899999999999</v>
      </c>
      <c r="I6" s="7">
        <v>2.6615899999999999</v>
      </c>
      <c r="J6" s="7">
        <f t="shared" si="0"/>
        <v>2.6508022207251183</v>
      </c>
      <c r="K6" s="7">
        <f t="shared" si="1"/>
        <v>2.6508022207251183</v>
      </c>
      <c r="L6" s="7">
        <f t="shared" si="2"/>
        <v>2.6508022207251183</v>
      </c>
      <c r="M6" s="7">
        <f t="shared" si="3"/>
        <v>2.6508022207251183</v>
      </c>
    </row>
    <row r="7" spans="1:13" ht="45">
      <c r="A7" t="s">
        <v>88</v>
      </c>
      <c r="B7" s="3" t="s">
        <v>42</v>
      </c>
      <c r="C7" s="3" t="s">
        <v>236</v>
      </c>
      <c r="D7" s="3" t="s">
        <v>42</v>
      </c>
      <c r="E7" s="3" t="s">
        <v>238</v>
      </c>
      <c r="F7" s="3" t="s">
        <v>83</v>
      </c>
      <c r="G7" s="7">
        <v>0.49332900000000002</v>
      </c>
      <c r="H7" s="7">
        <v>1.9877</v>
      </c>
      <c r="I7" s="7">
        <v>1.9877</v>
      </c>
      <c r="J7" s="7">
        <f t="shared" si="0"/>
        <v>2.0104780271963394</v>
      </c>
      <c r="K7" s="7">
        <f t="shared" si="1"/>
        <v>2.0104780271963394</v>
      </c>
      <c r="L7" s="7">
        <f t="shared" si="2"/>
        <v>2.0104780271963394</v>
      </c>
      <c r="M7" s="7">
        <f t="shared" si="3"/>
        <v>2.0104780271963394</v>
      </c>
    </row>
    <row r="8" spans="1:13">
      <c r="A8" t="s">
        <v>207</v>
      </c>
      <c r="B8" s="3" t="s">
        <v>42</v>
      </c>
      <c r="C8" s="3" t="s">
        <v>42</v>
      </c>
      <c r="D8" s="3" t="s">
        <v>42</v>
      </c>
      <c r="E8" s="3" t="s">
        <v>42</v>
      </c>
      <c r="F8" s="3" t="s">
        <v>42</v>
      </c>
      <c r="G8" s="7">
        <v>0.79983400000000004</v>
      </c>
      <c r="H8" s="7">
        <v>9.8623899999999995</v>
      </c>
      <c r="I8" s="7">
        <v>9.8623899999999995</v>
      </c>
      <c r="J8" s="7">
        <f t="shared" si="0"/>
        <v>3.6241647893122648</v>
      </c>
      <c r="K8" s="7">
        <f t="shared" si="1"/>
        <v>3.6241647893122648</v>
      </c>
      <c r="L8" s="7">
        <f t="shared" si="2"/>
        <v>3.6241647893122648</v>
      </c>
      <c r="M8" s="7">
        <f t="shared" si="3"/>
        <v>3.6241647893122648</v>
      </c>
    </row>
    <row r="9" spans="1:13">
      <c r="A9" t="s">
        <v>198</v>
      </c>
      <c r="B9" s="3" t="s">
        <v>42</v>
      </c>
      <c r="C9" s="3" t="s">
        <v>42</v>
      </c>
      <c r="D9" s="3" t="s">
        <v>42</v>
      </c>
      <c r="E9" s="3" t="s">
        <v>42</v>
      </c>
      <c r="F9" s="3" t="s">
        <v>42</v>
      </c>
      <c r="G9" s="7">
        <v>0.948183</v>
      </c>
      <c r="H9" s="7">
        <v>12.1227</v>
      </c>
      <c r="I9" s="7">
        <v>12.1227</v>
      </c>
      <c r="J9" s="7">
        <f t="shared" si="0"/>
        <v>3.6764017180761197</v>
      </c>
      <c r="K9" s="7">
        <f t="shared" si="1"/>
        <v>3.6764017180761197</v>
      </c>
      <c r="L9" s="7">
        <f t="shared" si="2"/>
        <v>3.6764017180761197</v>
      </c>
      <c r="M9" s="7">
        <f t="shared" si="3"/>
        <v>3.6764017180761197</v>
      </c>
    </row>
    <row r="10" spans="1:13">
      <c r="A10" t="s">
        <v>179</v>
      </c>
      <c r="B10" s="3" t="s">
        <v>42</v>
      </c>
      <c r="C10" s="3" t="s">
        <v>42</v>
      </c>
      <c r="D10" s="3" t="s">
        <v>42</v>
      </c>
      <c r="E10" s="3" t="s">
        <v>42</v>
      </c>
      <c r="F10" s="3" t="s">
        <v>42</v>
      </c>
      <c r="G10" s="7">
        <v>0.98334299999999997</v>
      </c>
      <c r="H10" s="7">
        <v>4.9618000000000002</v>
      </c>
      <c r="I10" s="7">
        <v>4.9618000000000002</v>
      </c>
      <c r="J10" s="7">
        <f t="shared" si="0"/>
        <v>2.335096948209316</v>
      </c>
      <c r="K10" s="7">
        <f t="shared" si="1"/>
        <v>2.335096948209316</v>
      </c>
      <c r="L10" s="7">
        <f t="shared" si="2"/>
        <v>2.335096948209316</v>
      </c>
      <c r="M10" s="7">
        <f t="shared" si="3"/>
        <v>2.335096948209316</v>
      </c>
    </row>
    <row r="11" spans="1:13">
      <c r="A11" t="s">
        <v>195</v>
      </c>
      <c r="B11" s="3" t="s">
        <v>42</v>
      </c>
      <c r="C11" s="3" t="s">
        <v>4</v>
      </c>
      <c r="D11" s="3" t="s">
        <v>10</v>
      </c>
      <c r="E11" s="3" t="s">
        <v>28</v>
      </c>
      <c r="F11" s="3" t="s">
        <v>42</v>
      </c>
      <c r="G11" s="7">
        <v>1.0295799999999999</v>
      </c>
      <c r="H11" s="7">
        <v>2.82403</v>
      </c>
      <c r="I11" s="7">
        <v>2.82403</v>
      </c>
      <c r="J11" s="7">
        <f t="shared" si="0"/>
        <v>1.4556994805882821</v>
      </c>
      <c r="K11" s="7">
        <f t="shared" si="1"/>
        <v>1.4556994805882821</v>
      </c>
      <c r="L11" s="7">
        <f t="shared" si="2"/>
        <v>1.4556994805882821</v>
      </c>
      <c r="M11" s="7">
        <f t="shared" si="3"/>
        <v>1.4556994805882821</v>
      </c>
    </row>
    <row r="12" spans="1:13">
      <c r="A12" t="s">
        <v>201</v>
      </c>
      <c r="B12" s="3" t="s">
        <v>42</v>
      </c>
      <c r="C12" s="3" t="s">
        <v>4</v>
      </c>
      <c r="D12" s="3" t="s">
        <v>10</v>
      </c>
      <c r="E12" s="3" t="s">
        <v>28</v>
      </c>
      <c r="F12" s="3" t="s">
        <v>42</v>
      </c>
      <c r="G12" s="7">
        <v>1.42869</v>
      </c>
      <c r="H12" s="7">
        <v>4.6149100000000001</v>
      </c>
      <c r="I12" s="7">
        <v>4.6149100000000001</v>
      </c>
      <c r="J12" s="7">
        <f t="shared" si="0"/>
        <v>1.6916096011497719</v>
      </c>
      <c r="K12" s="7">
        <f t="shared" si="1"/>
        <v>1.6916096011497719</v>
      </c>
      <c r="L12" s="7">
        <f t="shared" si="2"/>
        <v>1.6916096011497719</v>
      </c>
      <c r="M12" s="7">
        <f t="shared" si="3"/>
        <v>1.6916096011497719</v>
      </c>
    </row>
    <row r="13" spans="1:13">
      <c r="A13" t="s">
        <v>190</v>
      </c>
      <c r="B13" s="3" t="s">
        <v>42</v>
      </c>
      <c r="C13" s="3" t="s">
        <v>42</v>
      </c>
      <c r="D13" s="3" t="s">
        <v>42</v>
      </c>
      <c r="E13" s="3" t="s">
        <v>42</v>
      </c>
      <c r="F13" s="3" t="s">
        <v>42</v>
      </c>
      <c r="G13" s="7">
        <v>1.6837899999999999</v>
      </c>
      <c r="H13" s="7">
        <v>6.1375599999999997</v>
      </c>
      <c r="I13" s="7">
        <v>6.1375599999999997</v>
      </c>
      <c r="J13" s="7">
        <f t="shared" si="0"/>
        <v>1.8659530044387744</v>
      </c>
      <c r="K13" s="7">
        <f t="shared" si="1"/>
        <v>1.8659530044387744</v>
      </c>
      <c r="L13" s="7">
        <f t="shared" si="2"/>
        <v>1.8659530044387744</v>
      </c>
      <c r="M13" s="7">
        <f t="shared" si="3"/>
        <v>1.8659530044387744</v>
      </c>
    </row>
    <row r="14" spans="1:13">
      <c r="A14" t="s">
        <v>193</v>
      </c>
      <c r="B14" s="3" t="s">
        <v>42</v>
      </c>
      <c r="C14" s="3" t="s">
        <v>42</v>
      </c>
      <c r="D14" s="3" t="s">
        <v>42</v>
      </c>
      <c r="E14" s="3" t="s">
        <v>42</v>
      </c>
      <c r="F14" s="3" t="s">
        <v>42</v>
      </c>
      <c r="G14" s="7">
        <v>1.7128099999999999</v>
      </c>
      <c r="H14" s="7">
        <v>3.6682100000000002</v>
      </c>
      <c r="I14" s="7">
        <v>3.6682100000000002</v>
      </c>
      <c r="J14" s="7">
        <f t="shared" si="0"/>
        <v>1.0987111097804689</v>
      </c>
      <c r="K14" s="7">
        <f t="shared" si="1"/>
        <v>1.0987111097804689</v>
      </c>
      <c r="L14" s="7">
        <f t="shared" si="2"/>
        <v>1.0987111097804689</v>
      </c>
      <c r="M14" s="7">
        <f t="shared" si="3"/>
        <v>1.0987111097804689</v>
      </c>
    </row>
    <row r="15" spans="1:13">
      <c r="A15" t="s">
        <v>210</v>
      </c>
      <c r="B15" s="3" t="s">
        <v>42</v>
      </c>
      <c r="C15" s="3" t="s">
        <v>42</v>
      </c>
      <c r="D15" s="3" t="s">
        <v>42</v>
      </c>
      <c r="E15" s="3" t="s">
        <v>42</v>
      </c>
      <c r="F15" s="3" t="s">
        <v>42</v>
      </c>
      <c r="G15" s="7">
        <v>1.86121</v>
      </c>
      <c r="H15" s="7">
        <v>5.4066700000000001</v>
      </c>
      <c r="I15" s="7">
        <v>5.4066700000000001</v>
      </c>
      <c r="J15" s="7">
        <f t="shared" si="0"/>
        <v>1.5384994595645143</v>
      </c>
      <c r="K15" s="7">
        <f t="shared" si="1"/>
        <v>1.5384994595645143</v>
      </c>
      <c r="L15" s="7">
        <f t="shared" si="2"/>
        <v>1.5384994595645143</v>
      </c>
      <c r="M15" s="7">
        <f t="shared" si="3"/>
        <v>1.5384994595645143</v>
      </c>
    </row>
    <row r="16" spans="1:13">
      <c r="A16" t="s">
        <v>199</v>
      </c>
      <c r="B16" s="3" t="s">
        <v>42</v>
      </c>
      <c r="C16" s="3" t="s">
        <v>42</v>
      </c>
      <c r="D16" s="3" t="s">
        <v>1</v>
      </c>
      <c r="E16" s="3" t="s">
        <v>36</v>
      </c>
      <c r="F16" s="3" t="s">
        <v>42</v>
      </c>
      <c r="G16" s="7">
        <v>1.9239599999999999</v>
      </c>
      <c r="H16" s="7">
        <v>5.0865999999999998</v>
      </c>
      <c r="I16" s="7">
        <v>5.0865999999999998</v>
      </c>
      <c r="J16" s="7">
        <f t="shared" si="0"/>
        <v>1.4026228428865835</v>
      </c>
      <c r="K16" s="7">
        <f t="shared" si="1"/>
        <v>1.4026228428865835</v>
      </c>
      <c r="L16" s="7">
        <f t="shared" si="2"/>
        <v>1.4026228428865835</v>
      </c>
      <c r="M16" s="7">
        <f t="shared" si="3"/>
        <v>1.4026228428865835</v>
      </c>
    </row>
    <row r="17" spans="1:13">
      <c r="A17" t="s">
        <v>197</v>
      </c>
      <c r="B17" s="3" t="s">
        <v>42</v>
      </c>
      <c r="C17" s="3" t="s">
        <v>42</v>
      </c>
      <c r="D17" s="3" t="s">
        <v>10</v>
      </c>
      <c r="E17" s="3" t="s">
        <v>42</v>
      </c>
      <c r="F17" s="3" t="s">
        <v>42</v>
      </c>
      <c r="G17" s="7">
        <v>1.96258</v>
      </c>
      <c r="H17" s="7">
        <v>8.2233699999999992</v>
      </c>
      <c r="I17" s="7">
        <v>8.2233699999999992</v>
      </c>
      <c r="J17" s="7">
        <f t="shared" si="0"/>
        <v>2.0669782792565607</v>
      </c>
      <c r="K17" s="7">
        <f t="shared" si="1"/>
        <v>2.0669782792565607</v>
      </c>
      <c r="L17" s="7">
        <f t="shared" si="2"/>
        <v>2.0669782792565607</v>
      </c>
      <c r="M17" s="7">
        <f t="shared" si="3"/>
        <v>2.0669782792565607</v>
      </c>
    </row>
    <row r="18" spans="1:13">
      <c r="A18" t="s">
        <v>178</v>
      </c>
      <c r="B18" s="3" t="s">
        <v>42</v>
      </c>
      <c r="C18" s="3" t="s">
        <v>42</v>
      </c>
      <c r="D18" s="3" t="s">
        <v>42</v>
      </c>
      <c r="E18" s="3" t="s">
        <v>42</v>
      </c>
      <c r="F18" s="3" t="s">
        <v>42</v>
      </c>
      <c r="G18" s="7">
        <v>2.1046200000000002</v>
      </c>
      <c r="H18" s="7">
        <v>17.516500000000001</v>
      </c>
      <c r="I18" s="7">
        <v>17.516500000000001</v>
      </c>
      <c r="J18" s="7">
        <f t="shared" si="0"/>
        <v>3.0570828606372782</v>
      </c>
      <c r="K18" s="7">
        <f t="shared" si="1"/>
        <v>3.0570828606372782</v>
      </c>
      <c r="L18" s="7">
        <f t="shared" si="2"/>
        <v>3.0570828606372782</v>
      </c>
      <c r="M18" s="7">
        <f t="shared" si="3"/>
        <v>3.0570828606372782</v>
      </c>
    </row>
    <row r="19" spans="1:13">
      <c r="A19" t="s">
        <v>170</v>
      </c>
      <c r="B19" s="3" t="s">
        <v>42</v>
      </c>
      <c r="C19" s="3" t="s">
        <v>42</v>
      </c>
      <c r="D19" s="3" t="s">
        <v>1</v>
      </c>
      <c r="E19" s="3" t="s">
        <v>42</v>
      </c>
      <c r="F19" s="3" t="s">
        <v>42</v>
      </c>
      <c r="G19" s="7">
        <v>2.1983999999999999</v>
      </c>
      <c r="H19" s="7">
        <v>6.33385</v>
      </c>
      <c r="I19" s="7">
        <v>6.33385</v>
      </c>
      <c r="J19" s="7">
        <f t="shared" si="0"/>
        <v>1.5266287921961916</v>
      </c>
      <c r="K19" s="7">
        <f t="shared" si="1"/>
        <v>1.5266287921961916</v>
      </c>
      <c r="L19" s="7">
        <f t="shared" si="2"/>
        <v>1.5266287921961916</v>
      </c>
      <c r="M19" s="7">
        <f t="shared" si="3"/>
        <v>1.5266287921961916</v>
      </c>
    </row>
    <row r="20" spans="1:13" ht="30">
      <c r="A20" t="s">
        <v>114</v>
      </c>
      <c r="B20" s="3" t="s">
        <v>42</v>
      </c>
      <c r="C20" s="3" t="s">
        <v>42</v>
      </c>
      <c r="D20" s="3" t="s">
        <v>42</v>
      </c>
      <c r="E20" s="3" t="s">
        <v>19</v>
      </c>
      <c r="F20" s="3" t="s">
        <v>42</v>
      </c>
      <c r="G20" s="7">
        <v>2.25271</v>
      </c>
      <c r="H20" s="7">
        <v>6.2576999999999998</v>
      </c>
      <c r="I20" s="7">
        <v>6.2576999999999998</v>
      </c>
      <c r="J20" s="7">
        <f t="shared" si="0"/>
        <v>1.473970894225163</v>
      </c>
      <c r="K20" s="7">
        <f t="shared" si="1"/>
        <v>1.473970894225163</v>
      </c>
      <c r="L20" s="7">
        <f t="shared" si="2"/>
        <v>1.473970894225163</v>
      </c>
      <c r="M20" s="7">
        <f t="shared" si="3"/>
        <v>1.473970894225163</v>
      </c>
    </row>
    <row r="21" spans="1:13">
      <c r="A21" t="s">
        <v>208</v>
      </c>
      <c r="B21" s="3" t="s">
        <v>42</v>
      </c>
      <c r="C21" s="3" t="s">
        <v>42</v>
      </c>
      <c r="D21" s="3" t="s">
        <v>42</v>
      </c>
      <c r="E21" s="3" t="s">
        <v>42</v>
      </c>
      <c r="F21" s="3" t="s">
        <v>42</v>
      </c>
      <c r="G21" s="7">
        <v>2.7430400000000001</v>
      </c>
      <c r="H21" s="7">
        <v>7.8906700000000001</v>
      </c>
      <c r="I21" s="7">
        <v>7.8906700000000001</v>
      </c>
      <c r="J21" s="7">
        <f t="shared" si="0"/>
        <v>1.524372145022926</v>
      </c>
      <c r="K21" s="7">
        <f t="shared" si="1"/>
        <v>1.524372145022926</v>
      </c>
      <c r="L21" s="7">
        <f t="shared" si="2"/>
        <v>1.524372145022926</v>
      </c>
      <c r="M21" s="7">
        <f t="shared" si="3"/>
        <v>1.524372145022926</v>
      </c>
    </row>
    <row r="22" spans="1:13">
      <c r="A22" t="s">
        <v>189</v>
      </c>
      <c r="B22" s="3" t="s">
        <v>42</v>
      </c>
      <c r="C22" s="3" t="s">
        <v>42</v>
      </c>
      <c r="D22" s="3" t="s">
        <v>42</v>
      </c>
      <c r="E22" s="3" t="s">
        <v>42</v>
      </c>
      <c r="F22" s="3" t="s">
        <v>42</v>
      </c>
      <c r="G22" s="7">
        <v>2.9069400000000001</v>
      </c>
      <c r="H22" s="7">
        <v>9.4139099999999996</v>
      </c>
      <c r="I22" s="7">
        <v>9.4139099999999996</v>
      </c>
      <c r="J22" s="7">
        <f t="shared" si="0"/>
        <v>1.6952927662862036</v>
      </c>
      <c r="K22" s="7">
        <f t="shared" si="1"/>
        <v>1.6952927662862036</v>
      </c>
      <c r="L22" s="7">
        <f t="shared" si="2"/>
        <v>1.6952927662862036</v>
      </c>
      <c r="M22" s="7">
        <f t="shared" si="3"/>
        <v>1.6952927662862036</v>
      </c>
    </row>
    <row r="23" spans="1:13">
      <c r="A23" t="s">
        <v>171</v>
      </c>
      <c r="B23" s="3" t="s">
        <v>42</v>
      </c>
      <c r="C23" s="3" t="s">
        <v>42</v>
      </c>
      <c r="D23" s="3" t="s">
        <v>42</v>
      </c>
      <c r="E23" s="3" t="s">
        <v>42</v>
      </c>
      <c r="F23" s="3" t="s">
        <v>42</v>
      </c>
      <c r="G23" s="7">
        <v>3.2861799999999999</v>
      </c>
      <c r="H23" s="7">
        <v>27.674199999999999</v>
      </c>
      <c r="I23" s="7">
        <v>27.674199999999999</v>
      </c>
      <c r="J23" s="7">
        <f t="shared" si="0"/>
        <v>3.0740582015202258</v>
      </c>
      <c r="K23" s="7">
        <f t="shared" si="1"/>
        <v>3.0740582015202258</v>
      </c>
      <c r="L23" s="7">
        <f t="shared" si="2"/>
        <v>3.0740582015202258</v>
      </c>
      <c r="M23" s="7">
        <f t="shared" si="3"/>
        <v>3.0740582015202258</v>
      </c>
    </row>
    <row r="24" spans="1:13">
      <c r="A24" t="s">
        <v>191</v>
      </c>
      <c r="B24" s="3" t="s">
        <v>42</v>
      </c>
      <c r="C24" s="3" t="s">
        <v>42</v>
      </c>
      <c r="D24" s="3" t="s">
        <v>42</v>
      </c>
      <c r="E24" s="3" t="s">
        <v>42</v>
      </c>
      <c r="F24" s="3" t="s">
        <v>42</v>
      </c>
      <c r="G24" s="7">
        <v>3.32403</v>
      </c>
      <c r="H24" s="7">
        <v>9.9857300000000002</v>
      </c>
      <c r="I24" s="7">
        <v>9.9857300000000002</v>
      </c>
      <c r="J24" s="7">
        <f t="shared" si="0"/>
        <v>1.5869344960013616</v>
      </c>
      <c r="K24" s="7">
        <f t="shared" si="1"/>
        <v>1.5869344960013616</v>
      </c>
      <c r="L24" s="7">
        <f t="shared" si="2"/>
        <v>1.5869344960013616</v>
      </c>
      <c r="M24" s="7">
        <f t="shared" si="3"/>
        <v>1.5869344960013616</v>
      </c>
    </row>
    <row r="25" spans="1:13">
      <c r="A25" t="s">
        <v>211</v>
      </c>
      <c r="B25" s="3" t="s">
        <v>42</v>
      </c>
      <c r="C25" s="3" t="s">
        <v>42</v>
      </c>
      <c r="D25" s="3" t="s">
        <v>42</v>
      </c>
      <c r="E25" s="3" t="s">
        <v>42</v>
      </c>
      <c r="F25" s="3" t="s">
        <v>42</v>
      </c>
      <c r="G25" s="7">
        <v>3.3248600000000001</v>
      </c>
      <c r="H25" s="7">
        <v>10.451000000000001</v>
      </c>
      <c r="I25" s="7">
        <v>10.451000000000001</v>
      </c>
      <c r="J25" s="7">
        <f t="shared" si="0"/>
        <v>1.6522754932494634</v>
      </c>
      <c r="K25" s="7">
        <f t="shared" si="1"/>
        <v>1.6522754932494634</v>
      </c>
      <c r="L25" s="7">
        <f t="shared" si="2"/>
        <v>1.6522754932494634</v>
      </c>
      <c r="M25" s="7">
        <f t="shared" si="3"/>
        <v>1.6522754932494634</v>
      </c>
    </row>
    <row r="26" spans="1:13">
      <c r="A26" t="s">
        <v>212</v>
      </c>
      <c r="B26" s="3" t="s">
        <v>42</v>
      </c>
      <c r="C26" s="3" t="s">
        <v>42</v>
      </c>
      <c r="D26" s="3" t="s">
        <v>42</v>
      </c>
      <c r="E26" s="3" t="s">
        <v>42</v>
      </c>
      <c r="F26" s="3" t="s">
        <v>42</v>
      </c>
      <c r="G26" s="7">
        <v>4.4137700000000004</v>
      </c>
      <c r="H26" s="7">
        <v>17.233599999999999</v>
      </c>
      <c r="I26" s="7">
        <v>17.233599999999999</v>
      </c>
      <c r="J26" s="7">
        <f t="shared" si="0"/>
        <v>1.9651407453891014</v>
      </c>
      <c r="K26" s="7">
        <f t="shared" si="1"/>
        <v>1.9651407453891014</v>
      </c>
      <c r="L26" s="7">
        <f t="shared" si="2"/>
        <v>1.9651407453891014</v>
      </c>
      <c r="M26" s="7">
        <f t="shared" si="3"/>
        <v>1.9651407453891014</v>
      </c>
    </row>
    <row r="27" spans="1:13" ht="30">
      <c r="A27" t="s">
        <v>121</v>
      </c>
      <c r="B27" s="3" t="s">
        <v>42</v>
      </c>
      <c r="C27" s="3" t="s">
        <v>42</v>
      </c>
      <c r="D27" s="3" t="s">
        <v>42</v>
      </c>
      <c r="E27" s="3" t="s">
        <v>19</v>
      </c>
      <c r="F27" s="3" t="s">
        <v>42</v>
      </c>
      <c r="G27" s="7">
        <v>4.6666400000000001</v>
      </c>
      <c r="H27" s="7">
        <v>10.9976</v>
      </c>
      <c r="I27" s="7">
        <v>10.9976</v>
      </c>
      <c r="J27" s="7">
        <f t="shared" si="0"/>
        <v>1.2367326371254408</v>
      </c>
      <c r="K27" s="7">
        <f t="shared" si="1"/>
        <v>1.2367326371254408</v>
      </c>
      <c r="L27" s="7">
        <f t="shared" si="2"/>
        <v>1.2367326371254408</v>
      </c>
      <c r="M27" s="7">
        <f t="shared" si="3"/>
        <v>1.2367326371254408</v>
      </c>
    </row>
    <row r="28" spans="1:13">
      <c r="A28" t="s">
        <v>176</v>
      </c>
      <c r="B28" s="3" t="s">
        <v>42</v>
      </c>
      <c r="C28" s="3" t="s">
        <v>42</v>
      </c>
      <c r="D28" s="3" t="s">
        <v>42</v>
      </c>
      <c r="E28" s="3" t="s">
        <v>42</v>
      </c>
      <c r="F28" s="3" t="s">
        <v>42</v>
      </c>
      <c r="G28" s="7">
        <v>5.8639999999999999</v>
      </c>
      <c r="H28" s="7">
        <v>39.868000000000002</v>
      </c>
      <c r="I28" s="7">
        <v>39.868000000000002</v>
      </c>
      <c r="J28" s="7">
        <f t="shared" si="0"/>
        <v>2.7652742249812765</v>
      </c>
      <c r="K28" s="7">
        <f t="shared" si="1"/>
        <v>2.7652742249812765</v>
      </c>
      <c r="L28" s="7">
        <f t="shared" si="2"/>
        <v>2.7652742249812765</v>
      </c>
      <c r="M28" s="7">
        <f t="shared" si="3"/>
        <v>2.7652742249812765</v>
      </c>
    </row>
    <row r="29" spans="1:13">
      <c r="A29" t="s">
        <v>180</v>
      </c>
      <c r="B29" s="3" t="s">
        <v>42</v>
      </c>
      <c r="C29" s="3" t="s">
        <v>42</v>
      </c>
      <c r="D29" s="3" t="s">
        <v>42</v>
      </c>
      <c r="E29" s="3" t="s">
        <v>42</v>
      </c>
      <c r="F29" s="3" t="s">
        <v>42</v>
      </c>
      <c r="G29" s="7">
        <v>7.2109800000000002</v>
      </c>
      <c r="H29" s="7">
        <v>11.1379</v>
      </c>
      <c r="I29" s="7">
        <v>11.1379</v>
      </c>
      <c r="J29" s="7">
        <f t="shared" si="0"/>
        <v>0.62720999905537589</v>
      </c>
      <c r="K29" s="7">
        <f t="shared" si="1"/>
        <v>0.62720999905537589</v>
      </c>
      <c r="L29" s="7">
        <f t="shared" si="2"/>
        <v>0.62720999905537589</v>
      </c>
      <c r="M29" s="7">
        <f t="shared" si="3"/>
        <v>0.62720999905537589</v>
      </c>
    </row>
    <row r="30" spans="1:13">
      <c r="A30" t="s">
        <v>196</v>
      </c>
      <c r="B30" s="3" t="s">
        <v>42</v>
      </c>
      <c r="C30" s="3" t="s">
        <v>42</v>
      </c>
      <c r="D30" s="3" t="s">
        <v>42</v>
      </c>
      <c r="E30" s="3" t="s">
        <v>42</v>
      </c>
      <c r="F30" s="3" t="s">
        <v>42</v>
      </c>
      <c r="G30" s="7">
        <v>9.0227199999999996</v>
      </c>
      <c r="H30" s="7">
        <v>16.2348</v>
      </c>
      <c r="I30" s="7">
        <v>16.2348</v>
      </c>
      <c r="J30" s="7">
        <f t="shared" si="0"/>
        <v>0.84745529112213214</v>
      </c>
      <c r="K30" s="7">
        <f t="shared" si="1"/>
        <v>0.84745529112213214</v>
      </c>
      <c r="L30" s="7">
        <f t="shared" si="2"/>
        <v>0.84745529112213214</v>
      </c>
      <c r="M30" s="7">
        <f t="shared" si="3"/>
        <v>0.84745529112213214</v>
      </c>
    </row>
    <row r="31" spans="1:13">
      <c r="A31" t="s">
        <v>174</v>
      </c>
      <c r="B31" s="3" t="s">
        <v>42</v>
      </c>
      <c r="C31" s="3" t="s">
        <v>42</v>
      </c>
      <c r="D31" s="3" t="s">
        <v>42</v>
      </c>
      <c r="E31" s="3" t="s">
        <v>42</v>
      </c>
      <c r="F31" s="3" t="s">
        <v>42</v>
      </c>
      <c r="G31" s="7">
        <v>10.970800000000001</v>
      </c>
      <c r="H31" s="7">
        <v>28.745100000000001</v>
      </c>
      <c r="I31" s="7">
        <v>28.745100000000001</v>
      </c>
      <c r="J31" s="7">
        <f t="shared" si="0"/>
        <v>1.3896473175676052</v>
      </c>
      <c r="K31" s="7">
        <f t="shared" si="1"/>
        <v>1.3896473175676052</v>
      </c>
      <c r="L31" s="7">
        <f t="shared" si="2"/>
        <v>1.3896473175676052</v>
      </c>
      <c r="M31" s="7">
        <f t="shared" si="3"/>
        <v>1.3896473175676052</v>
      </c>
    </row>
    <row r="32" spans="1:13">
      <c r="A32" t="s">
        <v>182</v>
      </c>
      <c r="B32" s="3" t="s">
        <v>42</v>
      </c>
      <c r="C32" s="3" t="s">
        <v>42</v>
      </c>
      <c r="D32" s="3" t="s">
        <v>42</v>
      </c>
      <c r="E32" s="3" t="s">
        <v>42</v>
      </c>
      <c r="F32" s="3" t="s">
        <v>42</v>
      </c>
      <c r="G32" s="7">
        <v>12.775499999999999</v>
      </c>
      <c r="H32" s="7">
        <v>20.696100000000001</v>
      </c>
      <c r="I32" s="7">
        <v>20.696100000000001</v>
      </c>
      <c r="J32" s="7">
        <f t="shared" si="0"/>
        <v>0.69597917438948809</v>
      </c>
      <c r="K32" s="7">
        <f t="shared" si="1"/>
        <v>0.69597917438948809</v>
      </c>
      <c r="L32" s="7">
        <f t="shared" si="2"/>
        <v>0.69597917438948809</v>
      </c>
      <c r="M32" s="7">
        <f t="shared" si="3"/>
        <v>0.69597917438948809</v>
      </c>
    </row>
    <row r="33" spans="1:13">
      <c r="A33" t="s">
        <v>173</v>
      </c>
      <c r="B33" s="3" t="s">
        <v>42</v>
      </c>
      <c r="C33" s="3" t="s">
        <v>9</v>
      </c>
      <c r="D33" s="3" t="s">
        <v>42</v>
      </c>
      <c r="E33" s="3" t="s">
        <v>13</v>
      </c>
      <c r="F33" s="3" t="s">
        <v>42</v>
      </c>
      <c r="G33" s="7">
        <v>14.551</v>
      </c>
      <c r="H33" s="7">
        <v>30.220800000000001</v>
      </c>
      <c r="I33" s="7">
        <v>30.220800000000001</v>
      </c>
      <c r="J33" s="7">
        <f t="shared" si="0"/>
        <v>1.0544235477671371</v>
      </c>
      <c r="K33" s="7">
        <f t="shared" si="1"/>
        <v>1.0544235477671371</v>
      </c>
      <c r="L33" s="7">
        <f t="shared" si="2"/>
        <v>1.0544235477671371</v>
      </c>
      <c r="M33" s="7">
        <f t="shared" si="3"/>
        <v>1.0544235477671371</v>
      </c>
    </row>
    <row r="34" spans="1:13">
      <c r="A34" t="s">
        <v>172</v>
      </c>
      <c r="B34" s="3" t="s">
        <v>216</v>
      </c>
      <c r="C34" s="3" t="s">
        <v>239</v>
      </c>
      <c r="D34" s="3" t="s">
        <v>42</v>
      </c>
      <c r="E34" s="3" t="s">
        <v>42</v>
      </c>
      <c r="F34" s="3" t="s">
        <v>42</v>
      </c>
      <c r="G34" s="7">
        <v>17.471</v>
      </c>
      <c r="H34" s="7">
        <v>153.43700000000001</v>
      </c>
      <c r="I34" s="7">
        <v>153.43700000000001</v>
      </c>
      <c r="J34" s="7">
        <f t="shared" si="0"/>
        <v>3.1346123258846799</v>
      </c>
      <c r="K34" s="7">
        <f t="shared" si="1"/>
        <v>3.1346123258846799</v>
      </c>
      <c r="L34" s="7">
        <f t="shared" si="2"/>
        <v>3.1346123258846799</v>
      </c>
      <c r="M34" s="7">
        <f t="shared" si="3"/>
        <v>3.1346123258846799</v>
      </c>
    </row>
    <row r="35" spans="1:13">
      <c r="A35" t="s">
        <v>206</v>
      </c>
      <c r="B35" s="3" t="s">
        <v>42</v>
      </c>
      <c r="C35" s="3" t="s">
        <v>42</v>
      </c>
      <c r="D35" s="3" t="s">
        <v>42</v>
      </c>
      <c r="E35" s="3" t="s">
        <v>42</v>
      </c>
      <c r="F35" s="3" t="s">
        <v>42</v>
      </c>
      <c r="G35" s="7">
        <v>20.357199999999999</v>
      </c>
      <c r="H35" s="7">
        <v>45.244100000000003</v>
      </c>
      <c r="I35" s="7">
        <v>45.244100000000003</v>
      </c>
      <c r="J35" s="7">
        <f t="shared" si="0"/>
        <v>1.1521905298559447</v>
      </c>
      <c r="K35" s="7">
        <f t="shared" si="1"/>
        <v>1.1521905298559447</v>
      </c>
      <c r="L35" s="7">
        <f t="shared" si="2"/>
        <v>1.1521905298559447</v>
      </c>
      <c r="M35" s="7">
        <f t="shared" si="3"/>
        <v>1.1521905298559447</v>
      </c>
    </row>
    <row r="36" spans="1:13">
      <c r="A36" t="s">
        <v>177</v>
      </c>
      <c r="B36" s="3" t="s">
        <v>42</v>
      </c>
      <c r="C36" s="3" t="s">
        <v>42</v>
      </c>
      <c r="D36" s="3" t="s">
        <v>42</v>
      </c>
      <c r="E36" s="3" t="s">
        <v>42</v>
      </c>
      <c r="F36" s="3" t="s">
        <v>42</v>
      </c>
      <c r="G36" s="7">
        <v>23.1873</v>
      </c>
      <c r="H36" s="7">
        <v>48.476100000000002</v>
      </c>
      <c r="I36" s="7">
        <v>48.476100000000002</v>
      </c>
      <c r="J36" s="7">
        <f t="shared" si="0"/>
        <v>1.063938797805269</v>
      </c>
      <c r="K36" s="7">
        <f t="shared" si="1"/>
        <v>1.063938797805269</v>
      </c>
      <c r="L36" s="7">
        <f t="shared" si="2"/>
        <v>1.063938797805269</v>
      </c>
      <c r="M36" s="7">
        <f t="shared" si="3"/>
        <v>1.063938797805269</v>
      </c>
    </row>
    <row r="37" spans="1:13">
      <c r="A37" t="s">
        <v>200</v>
      </c>
      <c r="B37" s="3" t="s">
        <v>42</v>
      </c>
      <c r="C37" s="3" t="s">
        <v>42</v>
      </c>
      <c r="D37" s="3" t="s">
        <v>42</v>
      </c>
      <c r="E37" s="3" t="s">
        <v>42</v>
      </c>
      <c r="F37" s="3" t="s">
        <v>42</v>
      </c>
      <c r="G37" s="7">
        <v>23.188600000000001</v>
      </c>
      <c r="H37" s="7">
        <v>33.539700000000003</v>
      </c>
      <c r="I37" s="7">
        <v>33.539700000000003</v>
      </c>
      <c r="J37" s="7">
        <f t="shared" si="0"/>
        <v>0.5324540639659584</v>
      </c>
      <c r="K37" s="7">
        <f t="shared" si="1"/>
        <v>0.5324540639659584</v>
      </c>
      <c r="L37" s="7">
        <f t="shared" si="2"/>
        <v>0.5324540639659584</v>
      </c>
      <c r="M37" s="7">
        <f t="shared" si="3"/>
        <v>0.5324540639659584</v>
      </c>
    </row>
    <row r="38" spans="1:13">
      <c r="A38" t="s">
        <v>214</v>
      </c>
      <c r="B38" s="3" t="s">
        <v>42</v>
      </c>
      <c r="C38" s="3" t="s">
        <v>42</v>
      </c>
      <c r="D38" s="3" t="s">
        <v>42</v>
      </c>
      <c r="E38" s="3" t="s">
        <v>42</v>
      </c>
      <c r="F38" s="3" t="s">
        <v>42</v>
      </c>
      <c r="G38" s="7">
        <v>33.118299999999998</v>
      </c>
      <c r="H38" s="7">
        <v>51.268999999999998</v>
      </c>
      <c r="I38" s="7">
        <v>51.268999999999998</v>
      </c>
      <c r="J38" s="7">
        <f t="shared" si="0"/>
        <v>0.63045813873397327</v>
      </c>
      <c r="K38" s="7">
        <f t="shared" si="1"/>
        <v>0.63045813873397327</v>
      </c>
      <c r="L38" s="7">
        <f t="shared" si="2"/>
        <v>0.63045813873397327</v>
      </c>
      <c r="M38" s="7">
        <f t="shared" si="3"/>
        <v>0.63045813873397327</v>
      </c>
    </row>
    <row r="39" spans="1:13" ht="45">
      <c r="A39" t="s">
        <v>123</v>
      </c>
      <c r="B39" s="3" t="s">
        <v>42</v>
      </c>
      <c r="C39" s="3" t="s">
        <v>9</v>
      </c>
      <c r="D39" s="3" t="s">
        <v>42</v>
      </c>
      <c r="E39" s="3" t="s">
        <v>240</v>
      </c>
      <c r="F39" s="3" t="s">
        <v>42</v>
      </c>
      <c r="G39" s="7">
        <v>37.433999999999997</v>
      </c>
      <c r="H39" s="7">
        <v>147.05600000000001</v>
      </c>
      <c r="I39" s="7">
        <v>147.05600000000001</v>
      </c>
      <c r="J39" s="7">
        <f t="shared" si="0"/>
        <v>1.9739445281357828</v>
      </c>
      <c r="K39" s="7">
        <f t="shared" si="1"/>
        <v>1.9739445281357828</v>
      </c>
      <c r="L39" s="7">
        <f t="shared" si="2"/>
        <v>1.9739445281357828</v>
      </c>
      <c r="M39" s="7">
        <f t="shared" si="3"/>
        <v>1.9739445281357828</v>
      </c>
    </row>
    <row r="40" spans="1:13">
      <c r="A40" t="s">
        <v>184</v>
      </c>
      <c r="B40" s="3" t="s">
        <v>42</v>
      </c>
      <c r="C40" s="3" t="s">
        <v>42</v>
      </c>
      <c r="D40" s="3" t="s">
        <v>42</v>
      </c>
      <c r="E40" s="3" t="s">
        <v>42</v>
      </c>
      <c r="F40" s="3" t="s">
        <v>42</v>
      </c>
      <c r="G40" s="7">
        <v>73.756299999999996</v>
      </c>
      <c r="H40" s="7">
        <v>100.27800000000001</v>
      </c>
      <c r="I40" s="7">
        <v>100.27800000000001</v>
      </c>
      <c r="J40" s="7">
        <f t="shared" si="0"/>
        <v>0.44316693806119234</v>
      </c>
      <c r="K40" s="7">
        <f t="shared" si="1"/>
        <v>0.44316693806119234</v>
      </c>
      <c r="L40" s="7">
        <f t="shared" si="2"/>
        <v>0.44316693806119234</v>
      </c>
      <c r="M40" s="7">
        <f t="shared" si="3"/>
        <v>0.44316693806119234</v>
      </c>
    </row>
    <row r="41" spans="1:13">
      <c r="A41" t="s">
        <v>175</v>
      </c>
      <c r="B41" s="3" t="s">
        <v>42</v>
      </c>
      <c r="C41" s="3" t="s">
        <v>42</v>
      </c>
      <c r="D41" s="3" t="s">
        <v>42</v>
      </c>
      <c r="E41" s="3" t="s">
        <v>42</v>
      </c>
      <c r="F41" s="3" t="s">
        <v>42</v>
      </c>
      <c r="G41" s="7">
        <v>89.128799999999998</v>
      </c>
      <c r="H41" s="7">
        <v>122.745</v>
      </c>
      <c r="I41" s="7">
        <v>122.745</v>
      </c>
      <c r="J41" s="7">
        <f t="shared" si="0"/>
        <v>0.46170067058087844</v>
      </c>
      <c r="K41" s="7">
        <f t="shared" si="1"/>
        <v>0.46170067058087844</v>
      </c>
      <c r="L41" s="7">
        <f t="shared" si="2"/>
        <v>0.46170067058087844</v>
      </c>
      <c r="M41" s="7">
        <f t="shared" si="3"/>
        <v>0.46170067058087844</v>
      </c>
    </row>
    <row r="42" spans="1:13">
      <c r="A42" t="s">
        <v>215</v>
      </c>
      <c r="B42" s="3" t="s">
        <v>42</v>
      </c>
      <c r="C42" s="3" t="s">
        <v>42</v>
      </c>
      <c r="D42" s="3" t="s">
        <v>42</v>
      </c>
      <c r="E42" s="3" t="s">
        <v>42</v>
      </c>
      <c r="F42" s="3" t="s">
        <v>42</v>
      </c>
      <c r="G42" s="7">
        <v>118.236</v>
      </c>
      <c r="H42" s="7">
        <v>164.47399999999999</v>
      </c>
      <c r="I42" s="7">
        <v>164.47399999999999</v>
      </c>
      <c r="J42" s="7">
        <f t="shared" si="0"/>
        <v>0.47619017307008277</v>
      </c>
      <c r="K42" s="7">
        <f t="shared" si="1"/>
        <v>0.47619017307008277</v>
      </c>
      <c r="L42" s="7">
        <f t="shared" si="2"/>
        <v>0.47619017307008277</v>
      </c>
      <c r="M42" s="7">
        <f t="shared" si="3"/>
        <v>0.47619017307008277</v>
      </c>
    </row>
    <row r="43" spans="1:13">
      <c r="A43" t="s">
        <v>194</v>
      </c>
      <c r="B43" s="3" t="s">
        <v>42</v>
      </c>
      <c r="C43" s="3" t="s">
        <v>4</v>
      </c>
      <c r="D43" s="3" t="s">
        <v>10</v>
      </c>
      <c r="E43" s="3" t="s">
        <v>28</v>
      </c>
      <c r="F43" s="3" t="s">
        <v>42</v>
      </c>
      <c r="G43" s="7">
        <v>138.601</v>
      </c>
      <c r="H43" s="7">
        <v>183.309</v>
      </c>
      <c r="I43" s="7">
        <v>183.309</v>
      </c>
      <c r="J43" s="7">
        <f t="shared" si="0"/>
        <v>0.4033399537365176</v>
      </c>
      <c r="K43" s="7">
        <f t="shared" si="1"/>
        <v>0.4033399537365176</v>
      </c>
      <c r="L43" s="7">
        <f t="shared" si="2"/>
        <v>0.4033399537365176</v>
      </c>
      <c r="M43" s="7">
        <f t="shared" si="3"/>
        <v>0.4033399537365176</v>
      </c>
    </row>
    <row r="44" spans="1:13">
      <c r="A44" t="s">
        <v>186</v>
      </c>
      <c r="B44" s="3" t="s">
        <v>42</v>
      </c>
      <c r="C44" s="3" t="s">
        <v>42</v>
      </c>
      <c r="D44" s="3" t="s">
        <v>42</v>
      </c>
      <c r="E44" s="3" t="s">
        <v>42</v>
      </c>
      <c r="F44" s="3" t="s">
        <v>42</v>
      </c>
      <c r="G44" s="7">
        <v>141.31399999999999</v>
      </c>
      <c r="H44" s="7">
        <v>201.33699999999999</v>
      </c>
      <c r="I44" s="7">
        <v>201.33699999999999</v>
      </c>
      <c r="J44" s="7">
        <f t="shared" si="0"/>
        <v>0.51070792206260518</v>
      </c>
      <c r="K44" s="7">
        <f t="shared" si="1"/>
        <v>0.51070792206260518</v>
      </c>
      <c r="L44" s="7">
        <f t="shared" si="2"/>
        <v>0.51070792206260518</v>
      </c>
      <c r="M44" s="7">
        <f t="shared" si="3"/>
        <v>0.51070792206260518</v>
      </c>
    </row>
    <row r="45" spans="1:13">
      <c r="A45" t="s">
        <v>205</v>
      </c>
      <c r="B45" s="3" t="s">
        <v>42</v>
      </c>
      <c r="C45" s="3" t="s">
        <v>42</v>
      </c>
      <c r="D45" s="3" t="s">
        <v>42</v>
      </c>
      <c r="E45" s="3" t="s">
        <v>42</v>
      </c>
      <c r="F45" s="3" t="s">
        <v>42</v>
      </c>
      <c r="G45" s="7">
        <v>179.86699999999999</v>
      </c>
      <c r="H45" s="7">
        <v>269.685</v>
      </c>
      <c r="I45" s="7">
        <v>269.685</v>
      </c>
      <c r="J45" s="7">
        <f t="shared" si="0"/>
        <v>0.58434475926279061</v>
      </c>
      <c r="K45" s="7">
        <f t="shared" si="1"/>
        <v>0.58434475926279061</v>
      </c>
      <c r="L45" s="7">
        <f t="shared" si="2"/>
        <v>0.58434475926279061</v>
      </c>
      <c r="M45" s="7">
        <f t="shared" si="3"/>
        <v>0.58434475926279061</v>
      </c>
    </row>
    <row r="46" spans="1:13" ht="30">
      <c r="A46" t="s">
        <v>202</v>
      </c>
      <c r="B46" s="3" t="s">
        <v>42</v>
      </c>
      <c r="C46" s="3" t="s">
        <v>45</v>
      </c>
      <c r="D46" s="3" t="s">
        <v>241</v>
      </c>
      <c r="E46" s="3" t="s">
        <v>46</v>
      </c>
      <c r="F46" s="3" t="s">
        <v>42</v>
      </c>
      <c r="G46" s="7">
        <v>181.654</v>
      </c>
      <c r="H46" s="7">
        <v>258.72300000000001</v>
      </c>
      <c r="I46" s="7">
        <v>258.72300000000001</v>
      </c>
      <c r="J46" s="7">
        <f t="shared" si="0"/>
        <v>0.51021517858527365</v>
      </c>
      <c r="K46" s="7">
        <f t="shared" si="1"/>
        <v>0.51021517858527365</v>
      </c>
      <c r="L46" s="7">
        <f t="shared" si="2"/>
        <v>0.51021517858527365</v>
      </c>
      <c r="M46" s="7">
        <f t="shared" si="3"/>
        <v>0.51021517858527365</v>
      </c>
    </row>
    <row r="47" spans="1:13">
      <c r="A47" t="s">
        <v>192</v>
      </c>
      <c r="B47" s="3" t="s">
        <v>42</v>
      </c>
      <c r="C47" s="3" t="s">
        <v>42</v>
      </c>
      <c r="D47" s="3" t="s">
        <v>42</v>
      </c>
      <c r="E47" s="3" t="s">
        <v>42</v>
      </c>
      <c r="F47" s="3" t="s">
        <v>42</v>
      </c>
      <c r="G47" s="7">
        <v>198.91300000000001</v>
      </c>
      <c r="H47" s="7">
        <v>313.68200000000002</v>
      </c>
      <c r="I47" s="7">
        <v>313.68200000000002</v>
      </c>
      <c r="J47" s="7">
        <f t="shared" si="0"/>
        <v>0.65716517856866929</v>
      </c>
      <c r="K47" s="7">
        <f t="shared" si="1"/>
        <v>0.65716517856866929</v>
      </c>
      <c r="L47" s="7">
        <f t="shared" si="2"/>
        <v>0.65716517856866929</v>
      </c>
      <c r="M47" s="7">
        <f t="shared" si="3"/>
        <v>0.65716517856866929</v>
      </c>
    </row>
    <row r="48" spans="1:13">
      <c r="A48" t="s">
        <v>185</v>
      </c>
      <c r="B48" s="3" t="s">
        <v>42</v>
      </c>
      <c r="C48" s="3" t="s">
        <v>42</v>
      </c>
      <c r="D48" s="3" t="s">
        <v>42</v>
      </c>
      <c r="E48" s="3" t="s">
        <v>42</v>
      </c>
      <c r="F48" s="3" t="s">
        <v>42</v>
      </c>
      <c r="G48" s="7">
        <v>209.93</v>
      </c>
      <c r="H48" s="7">
        <v>304.62900000000002</v>
      </c>
      <c r="I48" s="7">
        <v>304.62900000000002</v>
      </c>
      <c r="J48" s="7">
        <f t="shared" si="0"/>
        <v>0.53714494032970594</v>
      </c>
      <c r="K48" s="7">
        <f t="shared" si="1"/>
        <v>0.53714494032970594</v>
      </c>
      <c r="L48" s="7">
        <f t="shared" si="2"/>
        <v>0.53714494032970594</v>
      </c>
      <c r="M48" s="7">
        <f t="shared" si="3"/>
        <v>0.53714494032970594</v>
      </c>
    </row>
    <row r="49" spans="1:13">
      <c r="A49" t="s">
        <v>183</v>
      </c>
      <c r="B49" s="3" t="s">
        <v>42</v>
      </c>
      <c r="C49" s="3" t="s">
        <v>42</v>
      </c>
      <c r="D49" s="3" t="s">
        <v>42</v>
      </c>
      <c r="E49" s="3" t="s">
        <v>42</v>
      </c>
      <c r="F49" s="3" t="s">
        <v>42</v>
      </c>
      <c r="G49" s="7">
        <v>221.20599999999999</v>
      </c>
      <c r="H49" s="7">
        <v>313.916</v>
      </c>
      <c r="I49" s="7">
        <v>313.916</v>
      </c>
      <c r="J49" s="7">
        <f t="shared" si="0"/>
        <v>0.50498804576956291</v>
      </c>
      <c r="K49" s="7">
        <f t="shared" si="1"/>
        <v>0.50498804576956291</v>
      </c>
      <c r="L49" s="7">
        <f t="shared" si="2"/>
        <v>0.50498804576956291</v>
      </c>
      <c r="M49" s="7">
        <f t="shared" si="3"/>
        <v>0.50498804576956291</v>
      </c>
    </row>
    <row r="50" spans="1:13">
      <c r="A50" t="s">
        <v>204</v>
      </c>
      <c r="B50" s="3" t="s">
        <v>42</v>
      </c>
      <c r="C50" s="3" t="s">
        <v>42</v>
      </c>
      <c r="D50" s="3" t="s">
        <v>42</v>
      </c>
      <c r="E50" s="3" t="s">
        <v>42</v>
      </c>
      <c r="F50" s="3" t="s">
        <v>42</v>
      </c>
      <c r="G50" s="7">
        <v>228.733</v>
      </c>
      <c r="H50" s="7">
        <v>323.447</v>
      </c>
      <c r="I50" s="7">
        <v>323.447</v>
      </c>
      <c r="J50" s="7">
        <f t="shared" si="0"/>
        <v>0.49986480895604363</v>
      </c>
      <c r="K50" s="7">
        <f t="shared" si="1"/>
        <v>0.49986480895604363</v>
      </c>
      <c r="L50" s="7">
        <f t="shared" si="2"/>
        <v>0.49986480895604363</v>
      </c>
      <c r="M50" s="7">
        <f t="shared" si="3"/>
        <v>0.49986480895604363</v>
      </c>
    </row>
    <row r="51" spans="1:13">
      <c r="A51" t="s">
        <v>213</v>
      </c>
      <c r="B51" s="3" t="s">
        <v>42</v>
      </c>
      <c r="C51" s="3" t="s">
        <v>42</v>
      </c>
      <c r="D51" s="3" t="s">
        <v>42</v>
      </c>
      <c r="E51" s="3" t="s">
        <v>42</v>
      </c>
      <c r="F51" s="3" t="s">
        <v>42</v>
      </c>
      <c r="G51" s="7">
        <v>228.875</v>
      </c>
      <c r="H51" s="7">
        <v>322.79000000000002</v>
      </c>
      <c r="I51" s="7">
        <v>322.79000000000002</v>
      </c>
      <c r="J51" s="7">
        <f t="shared" si="0"/>
        <v>0.4960359987458714</v>
      </c>
      <c r="K51" s="7">
        <f t="shared" si="1"/>
        <v>0.4960359987458714</v>
      </c>
      <c r="L51" s="7">
        <f t="shared" si="2"/>
        <v>0.4960359987458714</v>
      </c>
      <c r="M51" s="7">
        <f t="shared" si="3"/>
        <v>0.4960359987458714</v>
      </c>
    </row>
    <row r="52" spans="1:13">
      <c r="A52" t="s">
        <v>188</v>
      </c>
      <c r="B52" s="3" t="s">
        <v>42</v>
      </c>
      <c r="C52" s="3" t="s">
        <v>42</v>
      </c>
      <c r="D52" s="3" t="s">
        <v>42</v>
      </c>
      <c r="E52" s="3" t="s">
        <v>42</v>
      </c>
      <c r="F52" s="3" t="s">
        <v>42</v>
      </c>
      <c r="G52" s="7">
        <v>475.57499999999999</v>
      </c>
      <c r="H52" s="7">
        <v>673.97900000000004</v>
      </c>
      <c r="I52" s="7">
        <v>673.97900000000004</v>
      </c>
      <c r="J52" s="7">
        <f t="shared" si="0"/>
        <v>0.50303076270324709</v>
      </c>
      <c r="K52" s="7">
        <f t="shared" si="1"/>
        <v>0.50303076270324709</v>
      </c>
      <c r="L52" s="7">
        <f t="shared" si="2"/>
        <v>0.50303076270324709</v>
      </c>
      <c r="M52" s="7">
        <f t="shared" si="3"/>
        <v>0.50303076270324709</v>
      </c>
    </row>
  </sheetData>
  <sortState ref="A3:M52">
    <sortCondition ref="G3:G52"/>
    <sortCondition descending="1" ref="H3:H52"/>
  </sortState>
  <mergeCells count="3">
    <mergeCell ref="C1:E1"/>
    <mergeCell ref="G1:I1"/>
    <mergeCell ref="J1:M1"/>
  </mergeCells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wRi &gt; wAu and U ovaries</vt:lpstr>
      <vt:lpstr>wRi &lt; wAu and U ovaries</vt:lpstr>
      <vt:lpstr>wRi &gt; wAu and U testes</vt:lpstr>
      <vt:lpstr>wRi &lt; wAu and U testes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Elizabeth Sutton</dc:creator>
  <cp:lastModifiedBy>Elizabeth Sutton</cp:lastModifiedBy>
  <dcterms:created xsi:type="dcterms:W3CDTF">2015-06-08T13:40:35Z</dcterms:created>
  <dcterms:modified xsi:type="dcterms:W3CDTF">2016-01-14T18:51:27Z</dcterms:modified>
</cp:coreProperties>
</file>