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89948\Dropbox\Apoplast Metabolism and the Early Disease State\Apoplast Metabolics Manucript and Files\Apoplast Data\"/>
    </mc:Choice>
  </mc:AlternateContent>
  <bookViews>
    <workbookView xWindow="0" yWindow="0" windowWidth="28800" windowHeight="13020"/>
  </bookViews>
  <sheets>
    <sheet name="In Leaf Colony Count" sheetId="1" r:id="rId1"/>
  </sheets>
  <calcPr calcId="152511"/>
</workbook>
</file>

<file path=xl/calcChain.xml><?xml version="1.0" encoding="utf-8"?>
<calcChain xmlns="http://schemas.openxmlformats.org/spreadsheetml/2006/main">
  <c r="W11" i="1" l="1"/>
  <c r="X11" i="1"/>
  <c r="Y11" i="1"/>
  <c r="Z11" i="1"/>
  <c r="AA11" i="1"/>
  <c r="AB11" i="1"/>
  <c r="AC11" i="1"/>
  <c r="AD11" i="1"/>
  <c r="X10" i="1"/>
  <c r="Y10" i="1"/>
  <c r="Z10" i="1"/>
  <c r="AA10" i="1"/>
  <c r="AB10" i="1"/>
  <c r="AC10" i="1"/>
  <c r="AD10" i="1"/>
  <c r="W10" i="1"/>
  <c r="AJ15" i="1" l="1"/>
  <c r="AI16" i="1"/>
  <c r="AI15" i="1"/>
  <c r="Y15" i="1"/>
  <c r="F16" i="1"/>
  <c r="E16" i="1"/>
  <c r="B16" i="1"/>
  <c r="C16" i="1"/>
  <c r="D16" i="1"/>
  <c r="G16" i="1"/>
  <c r="K16" i="1" s="1"/>
  <c r="H16" i="1"/>
  <c r="J16" i="1" s="1"/>
  <c r="I16" i="1"/>
  <c r="L16" i="1"/>
  <c r="O16" i="1" s="1"/>
  <c r="M16" i="1"/>
  <c r="N16" i="1"/>
  <c r="Q16" i="1"/>
  <c r="U16" i="1" s="1"/>
  <c r="R16" i="1"/>
  <c r="T16" i="1" s="1"/>
  <c r="S16" i="1"/>
  <c r="V16" i="1"/>
  <c r="Z16" i="1" s="1"/>
  <c r="W16" i="1"/>
  <c r="X16" i="1"/>
  <c r="Y16" i="1" s="1"/>
  <c r="AA16" i="1"/>
  <c r="AE16" i="1" s="1"/>
  <c r="AB16" i="1"/>
  <c r="AC16" i="1"/>
  <c r="AF16" i="1"/>
  <c r="AJ16" i="1" s="1"/>
  <c r="AG16" i="1"/>
  <c r="AH16" i="1"/>
  <c r="AK16" i="1"/>
  <c r="AO16" i="1" s="1"/>
  <c r="AL16" i="1"/>
  <c r="AM16" i="1"/>
  <c r="C15" i="1"/>
  <c r="D15" i="1"/>
  <c r="G15" i="1"/>
  <c r="K15" i="1" s="1"/>
  <c r="H15" i="1"/>
  <c r="I15" i="1"/>
  <c r="L15" i="1"/>
  <c r="P15" i="1" s="1"/>
  <c r="M15" i="1"/>
  <c r="N15" i="1"/>
  <c r="O15" i="1" s="1"/>
  <c r="Q15" i="1"/>
  <c r="U15" i="1" s="1"/>
  <c r="R15" i="1"/>
  <c r="S15" i="1"/>
  <c r="V15" i="1"/>
  <c r="W15" i="1"/>
  <c r="X15" i="1"/>
  <c r="Z15" i="1" s="1"/>
  <c r="AA15" i="1"/>
  <c r="AE15" i="1" s="1"/>
  <c r="AB15" i="1"/>
  <c r="AC15" i="1"/>
  <c r="AF15" i="1"/>
  <c r="AG15" i="1"/>
  <c r="AH15" i="1"/>
  <c r="AK15" i="1"/>
  <c r="AO15" i="1" s="1"/>
  <c r="AL15" i="1"/>
  <c r="AM15" i="1"/>
  <c r="B15" i="1"/>
  <c r="E15" i="1" s="1"/>
  <c r="P16" i="1" l="1"/>
  <c r="J15" i="1"/>
  <c r="T15" i="1"/>
  <c r="AD15" i="1"/>
  <c r="AN15" i="1"/>
  <c r="F15" i="1"/>
  <c r="AN16" i="1"/>
  <c r="AD16" i="1"/>
  <c r="U3" i="1"/>
  <c r="U2" i="1"/>
  <c r="T3" i="1"/>
  <c r="T2" i="1"/>
  <c r="AO3" i="1"/>
  <c r="AO2" i="1"/>
  <c r="AN3" i="1"/>
  <c r="AN2" i="1"/>
  <c r="AJ3" i="1"/>
  <c r="AJ2" i="1"/>
  <c r="AI3" i="1"/>
  <c r="AI2" i="1"/>
  <c r="AE3" i="1"/>
  <c r="AE2" i="1"/>
  <c r="AD3" i="1"/>
  <c r="AD2" i="1"/>
  <c r="Z3" i="1"/>
  <c r="Z2" i="1"/>
  <c r="Y3" i="1"/>
  <c r="Y2" i="1"/>
  <c r="P3" i="1"/>
  <c r="P2" i="1"/>
  <c r="O3" i="1"/>
  <c r="O2" i="1"/>
  <c r="K3" i="1"/>
  <c r="K2" i="1"/>
  <c r="J3" i="1"/>
  <c r="J2" i="1"/>
  <c r="F3" i="1"/>
  <c r="F2" i="1"/>
  <c r="E3" i="1"/>
  <c r="E2" i="1"/>
</calcChain>
</file>

<file path=xl/sharedStrings.xml><?xml version="1.0" encoding="utf-8"?>
<sst xmlns="http://schemas.openxmlformats.org/spreadsheetml/2006/main" count="101" uniqueCount="35">
  <si>
    <t>1302A</t>
  </si>
  <si>
    <t>0h-1</t>
  </si>
  <si>
    <t>0h-2</t>
  </si>
  <si>
    <t>0h-3</t>
  </si>
  <si>
    <t>2h-1</t>
  </si>
  <si>
    <t>2h-2</t>
  </si>
  <si>
    <t>2h-3</t>
  </si>
  <si>
    <t>Mean</t>
  </si>
  <si>
    <t>sd</t>
  </si>
  <si>
    <t>24h-1</t>
  </si>
  <si>
    <t>24h-2</t>
  </si>
  <si>
    <t>24h-3</t>
  </si>
  <si>
    <t>15h-1</t>
  </si>
  <si>
    <t>15h-2</t>
  </si>
  <si>
    <t>15h-3</t>
  </si>
  <si>
    <t>12h-3</t>
  </si>
  <si>
    <t>12h-2</t>
  </si>
  <si>
    <t>12h-1</t>
  </si>
  <si>
    <t>8h-3</t>
  </si>
  <si>
    <t>8h-2</t>
  </si>
  <si>
    <t>8h-1</t>
  </si>
  <si>
    <t>6h-3</t>
  </si>
  <si>
    <t>6h-2</t>
  </si>
  <si>
    <t>6h-1</t>
  </si>
  <si>
    <t>4h-3</t>
  </si>
  <si>
    <t>4h-2</t>
  </si>
  <si>
    <t>4h-1</t>
  </si>
  <si>
    <t>RJ3</t>
  </si>
  <si>
    <t>Log10</t>
  </si>
  <si>
    <t>Log10 Means</t>
  </si>
  <si>
    <t>Log10 sd</t>
  </si>
  <si>
    <t>CFU</t>
  </si>
  <si>
    <t>CFU Means</t>
  </si>
  <si>
    <t>CFU sd</t>
  </si>
  <si>
    <t>CFU st 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</si>
</sst>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1302A</a:t>
            </a:r>
            <a:r>
              <a:rPr lang="en-GB" baseline="0"/>
              <a:t> vs RJ3 in planta growth in TG</a:t>
            </a:r>
            <a:endParaRPr lang="en-GB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 Leaf Colony Count'!$A$10</c:f>
              <c:strCache>
                <c:ptCount val="1"/>
                <c:pt idx="0">
                  <c:v>1302A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'In Leaf Colony Count'!$M$10:$T$10</c:f>
                <c:numCache>
                  <c:formatCode>General</c:formatCode>
                  <c:ptCount val="8"/>
                  <c:pt idx="0">
                    <c:v>25166.114784235884</c:v>
                  </c:pt>
                  <c:pt idx="1">
                    <c:v>28867.513459481288</c:v>
                  </c:pt>
                  <c:pt idx="2">
                    <c:v>40414.5188432738</c:v>
                  </c:pt>
                  <c:pt idx="3">
                    <c:v>119303.53445448853</c:v>
                  </c:pt>
                  <c:pt idx="4">
                    <c:v>326955.65448543627</c:v>
                  </c:pt>
                  <c:pt idx="5">
                    <c:v>325012.82025996043</c:v>
                  </c:pt>
                  <c:pt idx="6">
                    <c:v>150443.78795195677</c:v>
                  </c:pt>
                  <c:pt idx="7">
                    <c:v>270616.57993059728</c:v>
                  </c:pt>
                </c:numCache>
              </c:numRef>
            </c:plus>
            <c:minus>
              <c:numRef>
                <c:f>'In Leaf Colony Count'!$M$10:$T$10</c:f>
                <c:numCache>
                  <c:formatCode>General</c:formatCode>
                  <c:ptCount val="8"/>
                  <c:pt idx="0">
                    <c:v>25166.114784235884</c:v>
                  </c:pt>
                  <c:pt idx="1">
                    <c:v>28867.513459481288</c:v>
                  </c:pt>
                  <c:pt idx="2">
                    <c:v>40414.5188432738</c:v>
                  </c:pt>
                  <c:pt idx="3">
                    <c:v>119303.53445448853</c:v>
                  </c:pt>
                  <c:pt idx="4">
                    <c:v>326955.65448543627</c:v>
                  </c:pt>
                  <c:pt idx="5">
                    <c:v>325012.82025996043</c:v>
                  </c:pt>
                  <c:pt idx="6">
                    <c:v>150443.78795195677</c:v>
                  </c:pt>
                  <c:pt idx="7">
                    <c:v>270616.57993059728</c:v>
                  </c:pt>
                </c:numCache>
              </c:numRef>
            </c:minus>
          </c:errBars>
          <c:cat>
            <c:numRef>
              <c:f>'In Leaf Colony Count'!$B$9:$I$9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15</c:v>
                </c:pt>
                <c:pt idx="7">
                  <c:v>24</c:v>
                </c:pt>
              </c:numCache>
            </c:numRef>
          </c:cat>
          <c:val>
            <c:numRef>
              <c:f>'In Leaf Colony Count'!$B$10:$I$10</c:f>
              <c:numCache>
                <c:formatCode>General</c:formatCode>
                <c:ptCount val="8"/>
                <c:pt idx="0">
                  <c:v>183333.33333333334</c:v>
                </c:pt>
                <c:pt idx="1">
                  <c:v>506666.66666666669</c:v>
                </c:pt>
                <c:pt idx="2">
                  <c:v>1026666.6666666666</c:v>
                </c:pt>
                <c:pt idx="3">
                  <c:v>1863333.3333333333</c:v>
                </c:pt>
                <c:pt idx="4">
                  <c:v>4610000</c:v>
                </c:pt>
                <c:pt idx="5">
                  <c:v>5286666.666666667</c:v>
                </c:pt>
                <c:pt idx="6">
                  <c:v>3366666.6666666665</c:v>
                </c:pt>
                <c:pt idx="7">
                  <c:v>2243333.3333333335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 Leaf Colony Count'!$A$11</c:f>
              <c:strCache>
                <c:ptCount val="1"/>
                <c:pt idx="0">
                  <c:v>RJ3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'In Leaf Colony Count'!$M$11:$T$11</c:f>
                <c:numCache>
                  <c:formatCode>General</c:formatCode>
                  <c:ptCount val="8"/>
                  <c:pt idx="0">
                    <c:v>32145.502536643224</c:v>
                  </c:pt>
                  <c:pt idx="1">
                    <c:v>30550.504633038934</c:v>
                  </c:pt>
                  <c:pt idx="2">
                    <c:v>60827.625302982196</c:v>
                  </c:pt>
                  <c:pt idx="3">
                    <c:v>15275.252316519465</c:v>
                  </c:pt>
                  <c:pt idx="4">
                    <c:v>98488.578017961045</c:v>
                  </c:pt>
                  <c:pt idx="5">
                    <c:v>208166.59994661328</c:v>
                  </c:pt>
                  <c:pt idx="6">
                    <c:v>97125.348562223095</c:v>
                  </c:pt>
                  <c:pt idx="7">
                    <c:v>665832.81184793927</c:v>
                  </c:pt>
                </c:numCache>
              </c:numRef>
            </c:plus>
            <c:minus>
              <c:numRef>
                <c:f>'In Leaf Colony Count'!$M$11:$T$11</c:f>
                <c:numCache>
                  <c:formatCode>General</c:formatCode>
                  <c:ptCount val="8"/>
                  <c:pt idx="0">
                    <c:v>32145.502536643224</c:v>
                  </c:pt>
                  <c:pt idx="1">
                    <c:v>30550.504633038934</c:v>
                  </c:pt>
                  <c:pt idx="2">
                    <c:v>60827.625302982196</c:v>
                  </c:pt>
                  <c:pt idx="3">
                    <c:v>15275.252316519465</c:v>
                  </c:pt>
                  <c:pt idx="4">
                    <c:v>98488.578017961045</c:v>
                  </c:pt>
                  <c:pt idx="5">
                    <c:v>208166.59994661328</c:v>
                  </c:pt>
                  <c:pt idx="6">
                    <c:v>97125.348562223095</c:v>
                  </c:pt>
                  <c:pt idx="7">
                    <c:v>665832.81184793927</c:v>
                  </c:pt>
                </c:numCache>
              </c:numRef>
            </c:minus>
          </c:errBars>
          <c:cat>
            <c:numRef>
              <c:f>'In Leaf Colony Count'!$B$9:$I$9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15</c:v>
                </c:pt>
                <c:pt idx="7">
                  <c:v>24</c:v>
                </c:pt>
              </c:numCache>
            </c:numRef>
          </c:cat>
          <c:val>
            <c:numRef>
              <c:f>'In Leaf Colony Count'!$B$11:$I$11</c:f>
              <c:numCache>
                <c:formatCode>General</c:formatCode>
                <c:ptCount val="8"/>
                <c:pt idx="0">
                  <c:v>186666.66666666666</c:v>
                </c:pt>
                <c:pt idx="1">
                  <c:v>533333.33333333337</c:v>
                </c:pt>
                <c:pt idx="2">
                  <c:v>1140000</c:v>
                </c:pt>
                <c:pt idx="3">
                  <c:v>2283333.3333333335</c:v>
                </c:pt>
                <c:pt idx="4">
                  <c:v>5330000</c:v>
                </c:pt>
                <c:pt idx="5">
                  <c:v>8243333.333333333</c:v>
                </c:pt>
                <c:pt idx="6">
                  <c:v>9426666.666666666</c:v>
                </c:pt>
                <c:pt idx="7">
                  <c:v>12333333.333333334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005024"/>
        <c:axId val="494259400"/>
      </c:lineChart>
      <c:catAx>
        <c:axId val="431005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Hours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94259400"/>
        <c:crosses val="autoZero"/>
        <c:auto val="1"/>
        <c:lblAlgn val="ctr"/>
        <c:lblOffset val="100"/>
        <c:noMultiLvlLbl val="0"/>
      </c:catAx>
      <c:valAx>
        <c:axId val="4942594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CFU/cm</a:t>
                </a:r>
                <a:r>
                  <a:rPr lang="en-US" baseline="30000"/>
                  <a:t>2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31005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1302A vs RJ3 in planta growth in TG 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 Leaf Colony Count'!$A$21</c:f>
              <c:strCache>
                <c:ptCount val="1"/>
                <c:pt idx="0">
                  <c:v>1302A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'In Leaf Colony Count'!$M$21:$T$21</c:f>
                <c:numCache>
                  <c:formatCode>General</c:formatCode>
                  <c:ptCount val="8"/>
                  <c:pt idx="0">
                    <c:v>5.9225417837095028E-2</c:v>
                  </c:pt>
                  <c:pt idx="1">
                    <c:v>2.4362841788505837E-2</c:v>
                  </c:pt>
                  <c:pt idx="2">
                    <c:v>1.702456934585958E-2</c:v>
                  </c:pt>
                  <c:pt idx="3">
                    <c:v>2.7366049489414353E-2</c:v>
                  </c:pt>
                  <c:pt idx="4">
                    <c:v>3.0332934226147332E-2</c:v>
                  </c:pt>
                  <c:pt idx="5">
                    <c:v>2.6750072438147147E-2</c:v>
                  </c:pt>
                  <c:pt idx="6">
                    <c:v>1.917421536231555E-2</c:v>
                  </c:pt>
                  <c:pt idx="7">
                    <c:v>5.160660142311372E-2</c:v>
                  </c:pt>
                </c:numCache>
              </c:numRef>
            </c:plus>
            <c:minus>
              <c:numRef>
                <c:f>'In Leaf Colony Count'!$M$21:$T$21</c:f>
                <c:numCache>
                  <c:formatCode>General</c:formatCode>
                  <c:ptCount val="8"/>
                  <c:pt idx="0">
                    <c:v>5.9225417837095028E-2</c:v>
                  </c:pt>
                  <c:pt idx="1">
                    <c:v>2.4362841788505837E-2</c:v>
                  </c:pt>
                  <c:pt idx="2">
                    <c:v>1.702456934585958E-2</c:v>
                  </c:pt>
                  <c:pt idx="3">
                    <c:v>2.7366049489414353E-2</c:v>
                  </c:pt>
                  <c:pt idx="4">
                    <c:v>3.0332934226147332E-2</c:v>
                  </c:pt>
                  <c:pt idx="5">
                    <c:v>2.6750072438147147E-2</c:v>
                  </c:pt>
                  <c:pt idx="6">
                    <c:v>1.917421536231555E-2</c:v>
                  </c:pt>
                  <c:pt idx="7">
                    <c:v>5.160660142311372E-2</c:v>
                  </c:pt>
                </c:numCache>
              </c:numRef>
            </c:minus>
          </c:errBars>
          <c:cat>
            <c:numRef>
              <c:f>'In Leaf Colony Count'!$B$20:$I$20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15</c:v>
                </c:pt>
                <c:pt idx="7">
                  <c:v>24</c:v>
                </c:pt>
              </c:numCache>
            </c:numRef>
          </c:cat>
          <c:val>
            <c:numRef>
              <c:f>'In Leaf Colony Count'!$B$21:$I$21</c:f>
              <c:numCache>
                <c:formatCode>General</c:formatCode>
                <c:ptCount val="8"/>
                <c:pt idx="0">
                  <c:v>5.2605372608310494</c:v>
                </c:pt>
                <c:pt idx="1">
                  <c:v>5.7042619732933311</c:v>
                </c:pt>
                <c:pt idx="2">
                  <c:v>6.0112063813482246</c:v>
                </c:pt>
                <c:pt idx="3">
                  <c:v>6.2697095242806853</c:v>
                </c:pt>
                <c:pt idx="4">
                  <c:v>6.6629873910105424</c:v>
                </c:pt>
                <c:pt idx="5">
                  <c:v>6.722633403260514</c:v>
                </c:pt>
                <c:pt idx="6">
                  <c:v>6.5269156375453479</c:v>
                </c:pt>
                <c:pt idx="7">
                  <c:v>6.3488287558816765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 Leaf Colony Count'!$A$22</c:f>
              <c:strCache>
                <c:ptCount val="1"/>
                <c:pt idx="0">
                  <c:v>RJ3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noEndCap val="0"/>
            <c:plus>
              <c:numRef>
                <c:f>'In Leaf Colony Count'!$M$22:$T$22</c:f>
                <c:numCache>
                  <c:formatCode>General</c:formatCode>
                  <c:ptCount val="8"/>
                  <c:pt idx="0">
                    <c:v>7.8964208254472326E-2</c:v>
                  </c:pt>
                  <c:pt idx="1">
                    <c:v>2.5129730275344053E-2</c:v>
                  </c:pt>
                  <c:pt idx="2">
                    <c:v>2.3542028871735315E-2</c:v>
                  </c:pt>
                  <c:pt idx="3">
                    <c:v>2.902400451446185E-3</c:v>
                  </c:pt>
                  <c:pt idx="4">
                    <c:v>8.0566724513514553E-3</c:v>
                  </c:pt>
                  <c:pt idx="5">
                    <c:v>1.1029308273687633E-2</c:v>
                  </c:pt>
                  <c:pt idx="6">
                    <c:v>4.482646132178989E-3</c:v>
                  </c:pt>
                  <c:pt idx="7">
                    <c:v>2.3693893920043091E-2</c:v>
                  </c:pt>
                </c:numCache>
              </c:numRef>
            </c:plus>
            <c:minus>
              <c:numRef>
                <c:f>'In Leaf Colony Count'!$M$22:$T$22</c:f>
                <c:numCache>
                  <c:formatCode>General</c:formatCode>
                  <c:ptCount val="8"/>
                  <c:pt idx="0">
                    <c:v>7.8964208254472326E-2</c:v>
                  </c:pt>
                  <c:pt idx="1">
                    <c:v>2.5129730275344053E-2</c:v>
                  </c:pt>
                  <c:pt idx="2">
                    <c:v>2.3542028871735315E-2</c:v>
                  </c:pt>
                  <c:pt idx="3">
                    <c:v>2.902400451446185E-3</c:v>
                  </c:pt>
                  <c:pt idx="4">
                    <c:v>8.0566724513514553E-3</c:v>
                  </c:pt>
                  <c:pt idx="5">
                    <c:v>1.1029308273687633E-2</c:v>
                  </c:pt>
                  <c:pt idx="6">
                    <c:v>4.482646132178989E-3</c:v>
                  </c:pt>
                  <c:pt idx="7">
                    <c:v>2.3693893920043091E-2</c:v>
                  </c:pt>
                </c:numCache>
              </c:numRef>
            </c:minus>
          </c:errBars>
          <c:cat>
            <c:numRef>
              <c:f>'In Leaf Colony Count'!$B$20:$I$20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12</c:v>
                </c:pt>
                <c:pt idx="6">
                  <c:v>15</c:v>
                </c:pt>
                <c:pt idx="7">
                  <c:v>24</c:v>
                </c:pt>
              </c:numCache>
            </c:numRef>
          </c:cat>
          <c:val>
            <c:numRef>
              <c:f>'In Leaf Colony Count'!$B$22:$I$22</c:f>
              <c:numCache>
                <c:formatCode>General</c:formatCode>
                <c:ptCount val="8"/>
                <c:pt idx="0">
                  <c:v>5.2664468498178607</c:v>
                </c:pt>
                <c:pt idx="1">
                  <c:v>5.7265172637217283</c:v>
                </c:pt>
                <c:pt idx="2">
                  <c:v>6.0564838822458311</c:v>
                </c:pt>
                <c:pt idx="3">
                  <c:v>6.3585628467370556</c:v>
                </c:pt>
                <c:pt idx="4">
                  <c:v>6.7266775192671995</c:v>
                </c:pt>
                <c:pt idx="5">
                  <c:v>6.9160098452220859</c:v>
                </c:pt>
                <c:pt idx="6">
                  <c:v>6.9743427459335523</c:v>
                </c:pt>
                <c:pt idx="7">
                  <c:v>7.0906525708447399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4260184"/>
        <c:axId val="494260576"/>
      </c:lineChart>
      <c:catAx>
        <c:axId val="494260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Hours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94260576"/>
        <c:crosses val="autoZero"/>
        <c:auto val="1"/>
        <c:lblAlgn val="ctr"/>
        <c:lblOffset val="100"/>
        <c:noMultiLvlLbl val="0"/>
      </c:catAx>
      <c:valAx>
        <c:axId val="494260576"/>
        <c:scaling>
          <c:orientation val="minMax"/>
          <c:min val="5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Log</a:t>
                </a:r>
                <a:r>
                  <a:rPr lang="en-US" baseline="-25000"/>
                  <a:t>10</a:t>
                </a:r>
                <a:r>
                  <a:rPr lang="en-US"/>
                  <a:t> CFU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942601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23</xdr:row>
      <xdr:rowOff>190499</xdr:rowOff>
    </xdr:from>
    <xdr:to>
      <xdr:col>12</xdr:col>
      <xdr:colOff>47625</xdr:colOff>
      <xdr:row>45</xdr:row>
      <xdr:rowOff>9524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180973</xdr:colOff>
      <xdr:row>23</xdr:row>
      <xdr:rowOff>180974</xdr:rowOff>
    </xdr:from>
    <xdr:to>
      <xdr:col>23</xdr:col>
      <xdr:colOff>104774</xdr:colOff>
      <xdr:row>44</xdr:row>
      <xdr:rowOff>190499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2"/>
  <sheetViews>
    <sheetView tabSelected="1" zoomScale="85" zoomScaleNormal="85" workbookViewId="0">
      <selection activeCell="H8" sqref="H8"/>
    </sheetView>
  </sheetViews>
  <sheetFormatPr defaultRowHeight="15" x14ac:dyDescent="0.25"/>
  <cols>
    <col min="27" max="30" width="10" bestFit="1" customWidth="1"/>
    <col min="32" max="32" width="10" bestFit="1" customWidth="1"/>
    <col min="37" max="37" width="10" bestFit="1" customWidth="1"/>
  </cols>
  <sheetData>
    <row r="1" spans="1:41" x14ac:dyDescent="0.25">
      <c r="A1" t="s">
        <v>31</v>
      </c>
      <c r="B1" t="s">
        <v>1</v>
      </c>
      <c r="C1" t="s">
        <v>2</v>
      </c>
      <c r="D1" t="s">
        <v>3</v>
      </c>
      <c r="E1" t="s">
        <v>7</v>
      </c>
      <c r="F1" t="s">
        <v>8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26</v>
      </c>
      <c r="M1" t="s">
        <v>25</v>
      </c>
      <c r="N1" t="s">
        <v>24</v>
      </c>
      <c r="O1" t="s">
        <v>7</v>
      </c>
      <c r="P1" t="s">
        <v>8</v>
      </c>
      <c r="Q1" t="s">
        <v>23</v>
      </c>
      <c r="R1" t="s">
        <v>22</v>
      </c>
      <c r="S1" t="s">
        <v>21</v>
      </c>
      <c r="T1" t="s">
        <v>7</v>
      </c>
      <c r="U1" t="s">
        <v>8</v>
      </c>
      <c r="V1" t="s">
        <v>20</v>
      </c>
      <c r="W1" t="s">
        <v>19</v>
      </c>
      <c r="X1" t="s">
        <v>18</v>
      </c>
      <c r="Y1" t="s">
        <v>7</v>
      </c>
      <c r="Z1" t="s">
        <v>8</v>
      </c>
      <c r="AA1" t="s">
        <v>17</v>
      </c>
      <c r="AB1" t="s">
        <v>16</v>
      </c>
      <c r="AC1" t="s">
        <v>15</v>
      </c>
      <c r="AD1" t="s">
        <v>7</v>
      </c>
      <c r="AE1" t="s">
        <v>8</v>
      </c>
      <c r="AF1" t="s">
        <v>12</v>
      </c>
      <c r="AG1" t="s">
        <v>13</v>
      </c>
      <c r="AH1" t="s">
        <v>14</v>
      </c>
      <c r="AI1" t="s">
        <v>7</v>
      </c>
      <c r="AJ1" t="s">
        <v>8</v>
      </c>
      <c r="AK1" t="s">
        <v>9</v>
      </c>
      <c r="AL1" t="s">
        <v>10</v>
      </c>
      <c r="AM1" t="s">
        <v>11</v>
      </c>
      <c r="AN1" t="s">
        <v>7</v>
      </c>
      <c r="AO1" t="s">
        <v>8</v>
      </c>
    </row>
    <row r="2" spans="1:41" x14ac:dyDescent="0.25">
      <c r="A2" t="s">
        <v>0</v>
      </c>
      <c r="B2">
        <v>160000</v>
      </c>
      <c r="C2">
        <v>180000</v>
      </c>
      <c r="D2">
        <v>210000</v>
      </c>
      <c r="E2">
        <f>AVERAGE(B2:D2)</f>
        <v>183333.33333333334</v>
      </c>
      <c r="F2">
        <f>STDEV(B2:D2)</f>
        <v>25166.114784235884</v>
      </c>
      <c r="G2">
        <v>490000</v>
      </c>
      <c r="H2">
        <v>490000</v>
      </c>
      <c r="I2">
        <v>540000</v>
      </c>
      <c r="J2">
        <f>AVERAGE(G2:I2)</f>
        <v>506666.66666666669</v>
      </c>
      <c r="K2">
        <f>STDEV(G2:I2)</f>
        <v>28867.513459481288</v>
      </c>
      <c r="L2">
        <v>990000</v>
      </c>
      <c r="M2">
        <v>1070000</v>
      </c>
      <c r="N2">
        <v>1020000</v>
      </c>
      <c r="O2">
        <f>AVERAGE(L2:N2)</f>
        <v>1026666.6666666666</v>
      </c>
      <c r="P2">
        <f>STDEV(L2:N2)</f>
        <v>40414.5188432738</v>
      </c>
      <c r="Q2">
        <v>2000000</v>
      </c>
      <c r="R2">
        <v>1780000</v>
      </c>
      <c r="S2">
        <v>1810000</v>
      </c>
      <c r="T2">
        <f>AVERAGE(Q2:S2)</f>
        <v>1863333.3333333333</v>
      </c>
      <c r="U2">
        <f>STDEV(Q2:S2)</f>
        <v>119303.53445448853</v>
      </c>
      <c r="V2">
        <v>4360000</v>
      </c>
      <c r="W2">
        <v>4980000</v>
      </c>
      <c r="X2">
        <v>4490000</v>
      </c>
      <c r="Y2">
        <f>AVERAGE(V2:X2)</f>
        <v>4610000</v>
      </c>
      <c r="Z2">
        <f>STDEV(V2:X2)</f>
        <v>326955.65448543627</v>
      </c>
      <c r="AA2">
        <v>5610000</v>
      </c>
      <c r="AB2">
        <v>4960000</v>
      </c>
      <c r="AC2">
        <v>5290000</v>
      </c>
      <c r="AD2">
        <f>AVERAGE(AA2:AC2)</f>
        <v>5286666.666666667</v>
      </c>
      <c r="AE2">
        <f>STDEV(AA2:AC2)</f>
        <v>325012.82025996043</v>
      </c>
      <c r="AF2">
        <v>3540000</v>
      </c>
      <c r="AG2">
        <v>3290000</v>
      </c>
      <c r="AH2">
        <v>3270000</v>
      </c>
      <c r="AI2">
        <f>AVERAGE(AF2:AH2)</f>
        <v>3366666.6666666665</v>
      </c>
      <c r="AJ2">
        <f>STDEV(AF2:AH2)</f>
        <v>150443.78795195677</v>
      </c>
      <c r="AK2">
        <v>2010000</v>
      </c>
      <c r="AL2">
        <v>2180000</v>
      </c>
      <c r="AM2">
        <v>2540000</v>
      </c>
      <c r="AN2">
        <f>AVERAGE(AK2:AM2)</f>
        <v>2243333.3333333335</v>
      </c>
      <c r="AO2">
        <f>STDEV(AK2:AM2)</f>
        <v>270616.57993059728</v>
      </c>
    </row>
    <row r="3" spans="1:41" x14ac:dyDescent="0.25">
      <c r="A3" t="s">
        <v>27</v>
      </c>
      <c r="B3">
        <v>150000</v>
      </c>
      <c r="C3">
        <v>200000</v>
      </c>
      <c r="D3">
        <v>210000</v>
      </c>
      <c r="E3">
        <f>AVERAGE(B3:D3)</f>
        <v>186666.66666666666</v>
      </c>
      <c r="F3">
        <f>STDEV(B3:D3)</f>
        <v>32145.502536643224</v>
      </c>
      <c r="G3">
        <v>500000</v>
      </c>
      <c r="H3">
        <v>560000</v>
      </c>
      <c r="I3">
        <v>540000</v>
      </c>
      <c r="J3">
        <f>AVERAGE(G3:I3)</f>
        <v>533333.33333333337</v>
      </c>
      <c r="K3">
        <f>STDEV(G3:I3)</f>
        <v>30550.504633038934</v>
      </c>
      <c r="L3">
        <v>1070000</v>
      </c>
      <c r="M3">
        <v>1180000</v>
      </c>
      <c r="N3">
        <v>1170000</v>
      </c>
      <c r="O3">
        <f>AVERAGE(L3:N3)</f>
        <v>1140000</v>
      </c>
      <c r="P3">
        <f>STDEV(L3:N3)</f>
        <v>60827.625302982196</v>
      </c>
      <c r="Q3">
        <v>2270000</v>
      </c>
      <c r="R3">
        <v>2300000</v>
      </c>
      <c r="S3">
        <v>2280000</v>
      </c>
      <c r="T3">
        <f>AVERAGE(Q3:S3)</f>
        <v>2283333.3333333335</v>
      </c>
      <c r="U3">
        <f>STDEV(Q3:S3)</f>
        <v>15275.252316519465</v>
      </c>
      <c r="V3">
        <v>5220000</v>
      </c>
      <c r="W3">
        <v>5360000</v>
      </c>
      <c r="X3">
        <v>5410000</v>
      </c>
      <c r="Y3">
        <f>AVERAGE(V3:X3)</f>
        <v>5330000</v>
      </c>
      <c r="Z3">
        <f>STDEV(V3:X3)</f>
        <v>98488.578017961045</v>
      </c>
      <c r="AA3">
        <v>8410000</v>
      </c>
      <c r="AB3">
        <v>8010000</v>
      </c>
      <c r="AC3">
        <v>8310000</v>
      </c>
      <c r="AD3">
        <f>AVERAGE(AA3:AC3)</f>
        <v>8243333.333333333</v>
      </c>
      <c r="AE3">
        <f>STDEV(AA3:AC3)</f>
        <v>208166.59994661328</v>
      </c>
      <c r="AF3">
        <v>9450000</v>
      </c>
      <c r="AG3">
        <v>9320000</v>
      </c>
      <c r="AH3">
        <v>9510000</v>
      </c>
      <c r="AI3">
        <f>AVERAGE(AF3:AH3)</f>
        <v>9426666.666666666</v>
      </c>
      <c r="AJ3">
        <f>STDEV(AF3:AH3)</f>
        <v>97125.348562223095</v>
      </c>
      <c r="AK3">
        <v>11600000</v>
      </c>
      <c r="AL3">
        <v>12500000</v>
      </c>
      <c r="AM3">
        <v>12900000</v>
      </c>
      <c r="AN3">
        <f>AVERAGE(AK3:AM3)</f>
        <v>12333333.333333334</v>
      </c>
      <c r="AO3">
        <f>STDEV(AK3:AM3)</f>
        <v>665832.81184793927</v>
      </c>
    </row>
    <row r="8" spans="1:41" x14ac:dyDescent="0.25">
      <c r="A8" t="s">
        <v>32</v>
      </c>
      <c r="L8" t="s">
        <v>33</v>
      </c>
      <c r="V8" t="s">
        <v>34</v>
      </c>
    </row>
    <row r="9" spans="1:41" x14ac:dyDescent="0.25">
      <c r="B9">
        <v>0</v>
      </c>
      <c r="C9">
        <v>2</v>
      </c>
      <c r="D9">
        <v>4</v>
      </c>
      <c r="E9">
        <v>6</v>
      </c>
      <c r="F9">
        <v>8</v>
      </c>
      <c r="G9">
        <v>12</v>
      </c>
      <c r="H9">
        <v>15</v>
      </c>
      <c r="I9">
        <v>24</v>
      </c>
      <c r="M9">
        <v>0</v>
      </c>
      <c r="N9">
        <v>2</v>
      </c>
      <c r="O9">
        <v>4</v>
      </c>
      <c r="P9">
        <v>6</v>
      </c>
      <c r="Q9">
        <v>8</v>
      </c>
      <c r="R9">
        <v>12</v>
      </c>
      <c r="S9">
        <v>15</v>
      </c>
      <c r="T9">
        <v>24</v>
      </c>
      <c r="W9">
        <v>0</v>
      </c>
      <c r="X9">
        <v>2</v>
      </c>
      <c r="Y9">
        <v>4</v>
      </c>
      <c r="Z9">
        <v>6</v>
      </c>
      <c r="AA9">
        <v>8</v>
      </c>
      <c r="AB9">
        <v>12</v>
      </c>
      <c r="AC9">
        <v>15</v>
      </c>
      <c r="AD9">
        <v>24</v>
      </c>
    </row>
    <row r="10" spans="1:41" x14ac:dyDescent="0.25">
      <c r="A10" t="s">
        <v>0</v>
      </c>
      <c r="B10">
        <v>183333.33333333334</v>
      </c>
      <c r="C10">
        <v>506666.66666666669</v>
      </c>
      <c r="D10">
        <v>1026666.6666666666</v>
      </c>
      <c r="E10">
        <v>1863333.3333333333</v>
      </c>
      <c r="F10">
        <v>4610000</v>
      </c>
      <c r="G10">
        <v>5286666.666666667</v>
      </c>
      <c r="H10">
        <v>3366666.6666666665</v>
      </c>
      <c r="I10">
        <v>2243333.3333333335</v>
      </c>
      <c r="L10" t="s">
        <v>0</v>
      </c>
      <c r="M10">
        <v>25166.114784235884</v>
      </c>
      <c r="N10">
        <v>28867.513459481288</v>
      </c>
      <c r="O10">
        <v>40414.5188432738</v>
      </c>
      <c r="P10">
        <v>119303.53445448853</v>
      </c>
      <c r="Q10">
        <v>326955.65448543627</v>
      </c>
      <c r="R10">
        <v>325012.82025996043</v>
      </c>
      <c r="S10">
        <v>150443.78795195677</v>
      </c>
      <c r="T10">
        <v>270616.57993059728</v>
      </c>
      <c r="V10" t="s">
        <v>0</v>
      </c>
      <c r="W10">
        <f>M10/SQRT(3)</f>
        <v>14529.66314513561</v>
      </c>
      <c r="X10">
        <f t="shared" ref="X10:AD10" si="0">N10/SQRT(3)</f>
        <v>16666.666666666668</v>
      </c>
      <c r="Y10">
        <f t="shared" si="0"/>
        <v>23333.333333333332</v>
      </c>
      <c r="Z10">
        <f t="shared" si="0"/>
        <v>68879.927732572745</v>
      </c>
      <c r="AA10">
        <f t="shared" si="0"/>
        <v>188767.9351302369</v>
      </c>
      <c r="AB10">
        <f t="shared" si="0"/>
        <v>187646.23926716761</v>
      </c>
      <c r="AC10">
        <f t="shared" si="0"/>
        <v>86858.761471969221</v>
      </c>
      <c r="AD10">
        <f t="shared" si="0"/>
        <v>156240.55527010621</v>
      </c>
    </row>
    <row r="11" spans="1:41" x14ac:dyDescent="0.25">
      <c r="A11" t="s">
        <v>27</v>
      </c>
      <c r="B11">
        <v>186666.66666666666</v>
      </c>
      <c r="C11">
        <v>533333.33333333337</v>
      </c>
      <c r="D11">
        <v>1140000</v>
      </c>
      <c r="E11">
        <v>2283333.3333333335</v>
      </c>
      <c r="F11">
        <v>5330000</v>
      </c>
      <c r="G11">
        <v>8243333.333333333</v>
      </c>
      <c r="H11">
        <v>9426666.666666666</v>
      </c>
      <c r="I11">
        <v>12333333.333333334</v>
      </c>
      <c r="L11" t="s">
        <v>27</v>
      </c>
      <c r="M11">
        <v>32145.502536643224</v>
      </c>
      <c r="N11">
        <v>30550.504633038934</v>
      </c>
      <c r="O11">
        <v>60827.625302982196</v>
      </c>
      <c r="P11">
        <v>15275.252316519465</v>
      </c>
      <c r="Q11">
        <v>98488.578017961045</v>
      </c>
      <c r="R11">
        <v>208166.59994661328</v>
      </c>
      <c r="S11">
        <v>97125.348562223095</v>
      </c>
      <c r="T11">
        <v>665832.81184793927</v>
      </c>
      <c r="V11" t="s">
        <v>27</v>
      </c>
      <c r="W11">
        <f>M11/SQRT(3)</f>
        <v>18559.214542766764</v>
      </c>
      <c r="X11">
        <f t="shared" ref="X11" si="1">N11/SQRT(3)</f>
        <v>17638.342073763939</v>
      </c>
      <c r="Y11">
        <f t="shared" ref="Y11" si="2">O11/SQRT(3)</f>
        <v>35118.845842842464</v>
      </c>
      <c r="Z11">
        <f t="shared" ref="Z11" si="3">P11/SQRT(3)</f>
        <v>8819.1710368819677</v>
      </c>
      <c r="AA11">
        <f t="shared" ref="AA11" si="4">Q11/SQRT(3)</f>
        <v>56862.407030773269</v>
      </c>
      <c r="AB11">
        <f t="shared" ref="AB11" si="5">R11/SQRT(3)</f>
        <v>120185.04251546632</v>
      </c>
      <c r="AC11">
        <f t="shared" ref="AC11" si="6">S11/SQRT(3)</f>
        <v>56075.346137535736</v>
      </c>
      <c r="AD11">
        <f t="shared" ref="AD11" si="7">T11/SQRT(3)</f>
        <v>384418.75315569318</v>
      </c>
    </row>
    <row r="13" spans="1:41" x14ac:dyDescent="0.25">
      <c r="A13" t="s">
        <v>28</v>
      </c>
    </row>
    <row r="14" spans="1:41" x14ac:dyDescent="0.25">
      <c r="B14" t="s">
        <v>1</v>
      </c>
      <c r="C14" t="s">
        <v>2</v>
      </c>
      <c r="D14" t="s">
        <v>3</v>
      </c>
      <c r="E14" t="s">
        <v>7</v>
      </c>
      <c r="F14" t="s">
        <v>8</v>
      </c>
      <c r="G14" t="s">
        <v>4</v>
      </c>
      <c r="H14" t="s">
        <v>5</v>
      </c>
      <c r="I14" t="s">
        <v>6</v>
      </c>
      <c r="J14" t="s">
        <v>7</v>
      </c>
      <c r="K14" t="s">
        <v>8</v>
      </c>
      <c r="L14" t="s">
        <v>26</v>
      </c>
      <c r="M14" t="s">
        <v>25</v>
      </c>
      <c r="N14" t="s">
        <v>24</v>
      </c>
      <c r="O14" t="s">
        <v>7</v>
      </c>
      <c r="P14" t="s">
        <v>8</v>
      </c>
      <c r="Q14" t="s">
        <v>23</v>
      </c>
      <c r="R14" t="s">
        <v>22</v>
      </c>
      <c r="S14" t="s">
        <v>21</v>
      </c>
      <c r="T14" t="s">
        <v>7</v>
      </c>
      <c r="U14" t="s">
        <v>8</v>
      </c>
      <c r="V14" t="s">
        <v>20</v>
      </c>
      <c r="W14" t="s">
        <v>19</v>
      </c>
      <c r="X14" t="s">
        <v>18</v>
      </c>
      <c r="Y14" t="s">
        <v>7</v>
      </c>
      <c r="Z14" t="s">
        <v>8</v>
      </c>
      <c r="AA14" t="s">
        <v>17</v>
      </c>
      <c r="AB14" t="s">
        <v>16</v>
      </c>
      <c r="AC14" t="s">
        <v>15</v>
      </c>
      <c r="AD14" t="s">
        <v>7</v>
      </c>
      <c r="AE14" t="s">
        <v>8</v>
      </c>
      <c r="AF14" t="s">
        <v>12</v>
      </c>
      <c r="AG14" t="s">
        <v>13</v>
      </c>
      <c r="AH14" t="s">
        <v>14</v>
      </c>
      <c r="AI14" t="s">
        <v>7</v>
      </c>
      <c r="AJ14" t="s">
        <v>8</v>
      </c>
      <c r="AK14" t="s">
        <v>9</v>
      </c>
      <c r="AL14" t="s">
        <v>10</v>
      </c>
      <c r="AM14" t="s">
        <v>11</v>
      </c>
      <c r="AN14" t="s">
        <v>7</v>
      </c>
      <c r="AO14" t="s">
        <v>8</v>
      </c>
    </row>
    <row r="15" spans="1:41" x14ac:dyDescent="0.25">
      <c r="A15" t="s">
        <v>0</v>
      </c>
      <c r="B15">
        <f>LOG(B2,10)</f>
        <v>5.2041199826559241</v>
      </c>
      <c r="C15">
        <f t="shared" ref="C15:AM16" si="8">LOG(C2,10)</f>
        <v>5.2552725051033056</v>
      </c>
      <c r="D15">
        <f t="shared" si="8"/>
        <v>5.3222192947339186</v>
      </c>
      <c r="E15">
        <f>AVERAGE(B15:D15)</f>
        <v>5.2605372608310494</v>
      </c>
      <c r="F15">
        <f>STDEV(B15:D15)</f>
        <v>5.9225417837095028E-2</v>
      </c>
      <c r="G15">
        <f t="shared" si="8"/>
        <v>5.690196080028513</v>
      </c>
      <c r="H15">
        <f t="shared" si="8"/>
        <v>5.690196080028513</v>
      </c>
      <c r="I15">
        <f t="shared" si="8"/>
        <v>5.7323937598229673</v>
      </c>
      <c r="J15">
        <f>AVERAGE(G15:I15)</f>
        <v>5.7042619732933311</v>
      </c>
      <c r="K15">
        <f>STDEV(G15:I15)</f>
        <v>2.4362841788505837E-2</v>
      </c>
      <c r="L15">
        <f t="shared" si="8"/>
        <v>5.9956351945975497</v>
      </c>
      <c r="M15">
        <f t="shared" si="8"/>
        <v>6.0293837776852088</v>
      </c>
      <c r="N15">
        <f t="shared" si="8"/>
        <v>6.0086001717619171</v>
      </c>
      <c r="O15">
        <f>AVERAGE(L15:N15)</f>
        <v>6.0112063813482246</v>
      </c>
      <c r="P15">
        <f>STDEV(L15:N15)</f>
        <v>1.702456934585958E-2</v>
      </c>
      <c r="Q15">
        <f t="shared" si="8"/>
        <v>6.3010299956639804</v>
      </c>
      <c r="R15">
        <f t="shared" si="8"/>
        <v>6.2504200023088936</v>
      </c>
      <c r="S15">
        <f t="shared" si="8"/>
        <v>6.2576785748691837</v>
      </c>
      <c r="T15">
        <f>AVERAGE(Q15:S15)</f>
        <v>6.2697095242806853</v>
      </c>
      <c r="U15">
        <f>STDEV(Q15:S15)</f>
        <v>2.7366049489414353E-2</v>
      </c>
      <c r="V15">
        <f t="shared" si="8"/>
        <v>6.6394864892685854</v>
      </c>
      <c r="W15">
        <f t="shared" si="8"/>
        <v>6.6972293427597176</v>
      </c>
      <c r="X15">
        <f t="shared" si="8"/>
        <v>6.6522463410033223</v>
      </c>
      <c r="Y15">
        <f>AVERAGE(V15:X15)</f>
        <v>6.6629873910105424</v>
      </c>
      <c r="Z15">
        <f>STDEV(V15:X15)</f>
        <v>3.0332934226147332E-2</v>
      </c>
      <c r="AA15">
        <f t="shared" si="8"/>
        <v>6.7489628612561603</v>
      </c>
      <c r="AB15">
        <f t="shared" si="8"/>
        <v>6.6954816764901972</v>
      </c>
      <c r="AC15">
        <f t="shared" si="8"/>
        <v>6.7234556720351852</v>
      </c>
      <c r="AD15">
        <f>AVERAGE(AA15:AC15)</f>
        <v>6.722633403260514</v>
      </c>
      <c r="AE15">
        <f>STDEV(AA15:AC15)</f>
        <v>2.6750072438147147E-2</v>
      </c>
      <c r="AF15">
        <f t="shared" si="8"/>
        <v>6.5490032620257868</v>
      </c>
      <c r="AG15">
        <f t="shared" si="8"/>
        <v>6.517195897949974</v>
      </c>
      <c r="AH15">
        <f t="shared" si="8"/>
        <v>6.5145477526602855</v>
      </c>
      <c r="AI15">
        <f>AVERAGE(AF15:AH15)</f>
        <v>6.5269156375453479</v>
      </c>
      <c r="AJ15">
        <f>STDEV(AF15:AH15)</f>
        <v>1.917421536231555E-2</v>
      </c>
      <c r="AK15">
        <f t="shared" si="8"/>
        <v>6.3031960574204886</v>
      </c>
      <c r="AL15">
        <f t="shared" si="8"/>
        <v>6.3384564936046042</v>
      </c>
      <c r="AM15">
        <f t="shared" si="8"/>
        <v>6.4048337166199376</v>
      </c>
      <c r="AN15">
        <f>AVERAGE(AK15:AM15)</f>
        <v>6.3488287558816765</v>
      </c>
      <c r="AO15">
        <f>STDEV(AK15:AM15)</f>
        <v>5.160660142311372E-2</v>
      </c>
    </row>
    <row r="16" spans="1:41" x14ac:dyDescent="0.25">
      <c r="A16" t="s">
        <v>27</v>
      </c>
      <c r="B16">
        <f>LOG(B3,10)</f>
        <v>5.1760912590556805</v>
      </c>
      <c r="C16">
        <f t="shared" si="8"/>
        <v>5.3010299956639813</v>
      </c>
      <c r="D16">
        <f t="shared" si="8"/>
        <v>5.3222192947339186</v>
      </c>
      <c r="E16">
        <f>AVERAGE(B16:D16)</f>
        <v>5.2664468498178607</v>
      </c>
      <c r="F16">
        <f>STDEV(B16:D16)</f>
        <v>7.8964208254472326E-2</v>
      </c>
      <c r="G16">
        <f t="shared" si="8"/>
        <v>5.6989700043360179</v>
      </c>
      <c r="H16">
        <f t="shared" si="8"/>
        <v>5.7481880270061998</v>
      </c>
      <c r="I16">
        <f t="shared" si="8"/>
        <v>5.7323937598229673</v>
      </c>
      <c r="J16">
        <f>AVERAGE(G16:I16)</f>
        <v>5.7265172637217283</v>
      </c>
      <c r="K16">
        <f>STDEV(G16:I16)</f>
        <v>2.5129730275344053E-2</v>
      </c>
      <c r="L16">
        <f t="shared" si="8"/>
        <v>6.0293837776852088</v>
      </c>
      <c r="M16">
        <f t="shared" si="8"/>
        <v>6.071882007306125</v>
      </c>
      <c r="N16">
        <f t="shared" si="8"/>
        <v>6.0681858617461604</v>
      </c>
      <c r="O16">
        <f>AVERAGE(L16:N16)</f>
        <v>6.0564838822458311</v>
      </c>
      <c r="P16">
        <f>STDEV(L16:N16)</f>
        <v>2.3542028871735315E-2</v>
      </c>
      <c r="Q16">
        <f t="shared" si="8"/>
        <v>6.3560258571931225</v>
      </c>
      <c r="R16">
        <f t="shared" si="8"/>
        <v>6.3617278360175922</v>
      </c>
      <c r="S16">
        <f t="shared" si="8"/>
        <v>6.3579348470004531</v>
      </c>
      <c r="T16">
        <f>AVERAGE(Q16:S16)</f>
        <v>6.3585628467370556</v>
      </c>
      <c r="U16">
        <f>STDEV(Q16:S16)</f>
        <v>2.902400451446185E-3</v>
      </c>
      <c r="V16">
        <f t="shared" si="8"/>
        <v>6.7176705030022621</v>
      </c>
      <c r="W16">
        <f t="shared" si="8"/>
        <v>6.7291647896927698</v>
      </c>
      <c r="X16">
        <f t="shared" si="8"/>
        <v>6.7331972651065684</v>
      </c>
      <c r="Y16">
        <f>AVERAGE(V16:X16)</f>
        <v>6.7266775192671995</v>
      </c>
      <c r="Z16">
        <f>STDEV(V16:X16)</f>
        <v>8.0566724513514553E-3</v>
      </c>
      <c r="AA16">
        <f t="shared" si="8"/>
        <v>6.9247959957979113</v>
      </c>
      <c r="AB16">
        <f t="shared" si="8"/>
        <v>6.9036325160842367</v>
      </c>
      <c r="AC16">
        <f t="shared" si="8"/>
        <v>6.9196010237841099</v>
      </c>
      <c r="AD16">
        <f>AVERAGE(AA16:AC16)</f>
        <v>6.9160098452220859</v>
      </c>
      <c r="AE16">
        <f>STDEV(AA16:AC16)</f>
        <v>1.1029308273687633E-2</v>
      </c>
      <c r="AF16">
        <f t="shared" si="8"/>
        <v>6.9754318085092617</v>
      </c>
      <c r="AG16">
        <f t="shared" si="8"/>
        <v>6.9694159123539814</v>
      </c>
      <c r="AH16">
        <f t="shared" si="8"/>
        <v>6.9781805169374138</v>
      </c>
      <c r="AI16">
        <f>AVERAGE(AF16:AH16)</f>
        <v>6.9743427459335523</v>
      </c>
      <c r="AJ16">
        <f>STDEV(AF16:AH16)</f>
        <v>4.482646132178989E-3</v>
      </c>
      <c r="AK16">
        <f t="shared" si="8"/>
        <v>7.0644579892269173</v>
      </c>
      <c r="AL16">
        <f t="shared" si="8"/>
        <v>7.0969100130080554</v>
      </c>
      <c r="AM16">
        <f t="shared" si="8"/>
        <v>7.1105897102992479</v>
      </c>
      <c r="AN16">
        <f>AVERAGE(AK16:AM16)</f>
        <v>7.0906525708447399</v>
      </c>
      <c r="AO16">
        <f>STDEV(AK16:AM16)</f>
        <v>2.3693893920043091E-2</v>
      </c>
    </row>
    <row r="19" spans="1:20" x14ac:dyDescent="0.25">
      <c r="A19" t="s">
        <v>29</v>
      </c>
      <c r="L19" t="s">
        <v>30</v>
      </c>
    </row>
    <row r="20" spans="1:20" x14ac:dyDescent="0.25">
      <c r="B20">
        <v>0</v>
      </c>
      <c r="C20">
        <v>2</v>
      </c>
      <c r="D20">
        <v>4</v>
      </c>
      <c r="E20">
        <v>6</v>
      </c>
      <c r="F20">
        <v>8</v>
      </c>
      <c r="G20">
        <v>12</v>
      </c>
      <c r="H20">
        <v>15</v>
      </c>
      <c r="I20">
        <v>24</v>
      </c>
      <c r="M20">
        <v>0</v>
      </c>
      <c r="N20">
        <v>2</v>
      </c>
      <c r="O20">
        <v>4</v>
      </c>
      <c r="P20">
        <v>6</v>
      </c>
      <c r="Q20">
        <v>8</v>
      </c>
      <c r="R20">
        <v>12</v>
      </c>
      <c r="S20">
        <v>15</v>
      </c>
      <c r="T20">
        <v>24</v>
      </c>
    </row>
    <row r="21" spans="1:20" x14ac:dyDescent="0.25">
      <c r="A21" t="s">
        <v>0</v>
      </c>
      <c r="B21">
        <v>5.2605372608310494</v>
      </c>
      <c r="C21">
        <v>5.7042619732933311</v>
      </c>
      <c r="D21">
        <v>6.0112063813482246</v>
      </c>
      <c r="E21">
        <v>6.2697095242806853</v>
      </c>
      <c r="F21">
        <v>6.6629873910105424</v>
      </c>
      <c r="G21">
        <v>6.722633403260514</v>
      </c>
      <c r="H21">
        <v>6.5269156375453479</v>
      </c>
      <c r="I21">
        <v>6.3488287558816765</v>
      </c>
      <c r="L21" t="s">
        <v>0</v>
      </c>
      <c r="M21">
        <v>5.9225417837095028E-2</v>
      </c>
      <c r="N21">
        <v>2.4362841788505837E-2</v>
      </c>
      <c r="O21">
        <v>1.702456934585958E-2</v>
      </c>
      <c r="P21">
        <v>2.7366049489414353E-2</v>
      </c>
      <c r="Q21">
        <v>3.0332934226147332E-2</v>
      </c>
      <c r="R21">
        <v>2.6750072438147147E-2</v>
      </c>
      <c r="S21">
        <v>1.917421536231555E-2</v>
      </c>
      <c r="T21">
        <v>5.160660142311372E-2</v>
      </c>
    </row>
    <row r="22" spans="1:20" x14ac:dyDescent="0.25">
      <c r="A22" t="s">
        <v>27</v>
      </c>
      <c r="B22">
        <v>5.2664468498178607</v>
      </c>
      <c r="C22">
        <v>5.7265172637217283</v>
      </c>
      <c r="D22">
        <v>6.0564838822458311</v>
      </c>
      <c r="E22">
        <v>6.3585628467370556</v>
      </c>
      <c r="F22">
        <v>6.7266775192671995</v>
      </c>
      <c r="G22">
        <v>6.9160098452220859</v>
      </c>
      <c r="H22">
        <v>6.9743427459335523</v>
      </c>
      <c r="I22">
        <v>7.0906525708447399</v>
      </c>
      <c r="L22" t="s">
        <v>27</v>
      </c>
      <c r="M22">
        <v>7.8964208254472326E-2</v>
      </c>
      <c r="N22">
        <v>2.5129730275344053E-2</v>
      </c>
      <c r="O22">
        <v>2.3542028871735315E-2</v>
      </c>
      <c r="P22">
        <v>2.902400451446185E-3</v>
      </c>
      <c r="Q22">
        <v>8.0566724513514553E-3</v>
      </c>
      <c r="R22">
        <v>1.1029308273687633E-2</v>
      </c>
      <c r="S22">
        <v>4.482646132178989E-3</v>
      </c>
      <c r="T22">
        <v>2.3693893920043091E-2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 Leaf Colony Count</vt:lpstr>
    </vt:vector>
  </TitlesOfParts>
  <Company>University of the West of England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Neale</dc:creator>
  <cp:lastModifiedBy>Brendan O'Leary</cp:lastModifiedBy>
  <dcterms:created xsi:type="dcterms:W3CDTF">2015-12-09T14:29:37Z</dcterms:created>
  <dcterms:modified xsi:type="dcterms:W3CDTF">2016-06-02T06:31:49Z</dcterms:modified>
</cp:coreProperties>
</file>