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ioxfordnexus-my.sharepoint.com/personal/pemb5525_ox_ac_uk/Documents/DPhil/Corbetti/Data/Revised Supplementary Info/"/>
    </mc:Choice>
  </mc:AlternateContent>
  <xr:revisionPtr revIDLastSave="1411" documentId="8_{1831EA1B-C8DF-DA47-847C-4175B6F07770}" xr6:coauthVersionLast="47" xr6:coauthVersionMax="47" xr10:uidLastSave="{C1BB7299-C9AF-CC4D-8DFB-8C647FC49DF1}"/>
  <bookViews>
    <workbookView xWindow="0" yWindow="760" windowWidth="29400" windowHeight="16940" activeTab="5" xr2:uid="{808A9021-D27B-6C48-83B2-D3F1EC9E330D}"/>
  </bookViews>
  <sheets>
    <sheet name="Overview" sheetId="9" r:id="rId1"/>
    <sheet name="NCW_H Glass and Minerals" sheetId="6" r:id="rId2"/>
    <sheet name="NCW_H T and H2O Calc" sheetId="2" r:id="rId3"/>
    <sheet name="NCW_F Glass and Minerals" sheetId="4" r:id="rId4"/>
    <sheet name="NCW_F T and H2O Calc" sheetId="5" r:id="rId5"/>
    <sheet name="NCW_F Enclave T and P Calc" sheetId="8" r:id="rId6"/>
    <sheet name="87_86Sr Data" sheetId="7" r:id="rId7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7" i="7" l="1"/>
  <c r="A11" i="2" l="1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10" i="2"/>
  <c r="A105" i="2"/>
  <c r="N105" i="2" s="1"/>
  <c r="A104" i="2"/>
  <c r="N104" i="2" s="1"/>
  <c r="A103" i="2"/>
  <c r="N103" i="2" s="1"/>
  <c r="A102" i="2"/>
  <c r="N102" i="2" s="1"/>
  <c r="A101" i="2"/>
  <c r="N101" i="2" s="1"/>
  <c r="A100" i="2"/>
  <c r="N100" i="2" s="1"/>
  <c r="A99" i="2"/>
  <c r="N99" i="2" s="1"/>
  <c r="A98" i="2"/>
  <c r="N98" i="2" s="1"/>
  <c r="A97" i="2"/>
  <c r="N97" i="2" s="1"/>
  <c r="A96" i="2"/>
  <c r="N96" i="2" s="1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K47" i="7" l="1"/>
  <c r="I47" i="7"/>
  <c r="J47" i="7" s="1"/>
  <c r="H47" i="7"/>
  <c r="K45" i="7"/>
  <c r="I45" i="7"/>
  <c r="J45" i="7" s="1"/>
  <c r="H45" i="7"/>
  <c r="K43" i="7"/>
  <c r="I43" i="7"/>
  <c r="J43" i="7" s="1"/>
  <c r="H43" i="7"/>
  <c r="K41" i="7"/>
  <c r="I41" i="7"/>
  <c r="J41" i="7" s="1"/>
  <c r="H41" i="7"/>
  <c r="K39" i="7"/>
  <c r="I39" i="7"/>
  <c r="J39" i="7" s="1"/>
  <c r="H39" i="7"/>
  <c r="K37" i="7"/>
  <c r="I37" i="7"/>
  <c r="J37" i="7" s="1"/>
  <c r="H37" i="7"/>
  <c r="K35" i="7"/>
  <c r="I35" i="7"/>
  <c r="J35" i="7" s="1"/>
  <c r="H35" i="7"/>
  <c r="K33" i="7"/>
  <c r="I33" i="7"/>
  <c r="J33" i="7" s="1"/>
  <c r="H33" i="7"/>
  <c r="K31" i="7"/>
  <c r="I31" i="7"/>
  <c r="J31" i="7" s="1"/>
  <c r="H31" i="7"/>
  <c r="K29" i="7"/>
  <c r="I29" i="7"/>
  <c r="J29" i="7" s="1"/>
  <c r="H29" i="7"/>
  <c r="K27" i="7"/>
  <c r="H27" i="7"/>
  <c r="J27" i="7" s="1"/>
  <c r="K20" i="7"/>
  <c r="I20" i="7"/>
  <c r="J20" i="7" s="1"/>
  <c r="H20" i="7"/>
  <c r="M20" i="7" s="1"/>
  <c r="K11" i="7"/>
  <c r="I11" i="7"/>
  <c r="J11" i="7" s="1"/>
  <c r="H11" i="7"/>
  <c r="M11" i="7" s="1"/>
  <c r="K7" i="7"/>
</calcChain>
</file>

<file path=xl/sharedStrings.xml><?xml version="1.0" encoding="utf-8"?>
<sst xmlns="http://schemas.openxmlformats.org/spreadsheetml/2006/main" count="1730" uniqueCount="658">
  <si>
    <t>Ol#</t>
  </si>
  <si>
    <t>SiO2_Ol</t>
  </si>
  <si>
    <t>Al2O3_Ol</t>
  </si>
  <si>
    <t>CaO_Ol</t>
  </si>
  <si>
    <t>MnO_Ol</t>
  </si>
  <si>
    <t>FeOt_Ol</t>
  </si>
  <si>
    <t>K2O_Ol</t>
  </si>
  <si>
    <t>TiO2_Ol</t>
  </si>
  <si>
    <t>Na2O_Ol</t>
  </si>
  <si>
    <t>MgO_Ol</t>
  </si>
  <si>
    <t>P2O5_Ol</t>
  </si>
  <si>
    <t>Fo</t>
  </si>
  <si>
    <r>
      <t>Glass</t>
    </r>
    <r>
      <rPr>
        <b/>
        <i/>
        <sz val="12"/>
        <color theme="1"/>
        <rFont val="Calibri"/>
        <family val="2"/>
        <scheme val="minor"/>
      </rPr>
      <t>#</t>
    </r>
  </si>
  <si>
    <t>SiO2_Liq</t>
  </si>
  <si>
    <t>TiO2_Liq</t>
  </si>
  <si>
    <t>Al2O3_Liq</t>
  </si>
  <si>
    <t>FeOt_Liq</t>
  </si>
  <si>
    <t>MnO_Liq</t>
  </si>
  <si>
    <t>MgO_Liq</t>
  </si>
  <si>
    <t>CaO_Liq</t>
  </si>
  <si>
    <t>Na2O_Liq</t>
  </si>
  <si>
    <t>K2O_Liq</t>
  </si>
  <si>
    <t>P2O5_Liq</t>
  </si>
  <si>
    <t>T (K)</t>
  </si>
  <si>
    <t>N</t>
  </si>
  <si>
    <t>SiO2</t>
  </si>
  <si>
    <t>Al2O3</t>
  </si>
  <si>
    <t>CaO</t>
  </si>
  <si>
    <t>MnO</t>
  </si>
  <si>
    <t>FeOt</t>
  </si>
  <si>
    <t>K2O</t>
  </si>
  <si>
    <t>TiO2</t>
  </si>
  <si>
    <t>Na2O</t>
  </si>
  <si>
    <t>MgO</t>
  </si>
  <si>
    <t>P2O5</t>
  </si>
  <si>
    <t>Pressure (kbar)</t>
  </si>
  <si>
    <t>Calculated Temperature (K)</t>
  </si>
  <si>
    <t xml:space="preserve">Calculated Temperature in K using in equilibrium Olivine-Liquid Pairs. </t>
  </si>
  <si>
    <t>The equilibrium test of Roeder and Emslie 1970 was used. Threshold set at 〖Kd〗_((Fe-Mg))^(Ol-Liq) 0.3 ±0.03</t>
  </si>
  <si>
    <t>Temperatures are calculated at a pressures from 0.5 - 2.5 kbar using Equation 22 of Putirka  (2008)</t>
  </si>
  <si>
    <t>Rim Compositions</t>
  </si>
  <si>
    <t>Glass#</t>
  </si>
  <si>
    <t>Core Compositions</t>
  </si>
  <si>
    <t>Plag #</t>
  </si>
  <si>
    <t>SiO2_Plag</t>
  </si>
  <si>
    <t>TiO2_Plag</t>
  </si>
  <si>
    <t>Al2O3_Plag</t>
  </si>
  <si>
    <t>FeOt_Plag</t>
  </si>
  <si>
    <t>MnO_Plag</t>
  </si>
  <si>
    <t>MgO_Plag</t>
  </si>
  <si>
    <t>CaO_Plag</t>
  </si>
  <si>
    <t>Na2O_Plag</t>
  </si>
  <si>
    <t>K2O_Plag</t>
  </si>
  <si>
    <t>Glass #</t>
  </si>
  <si>
    <t>H2O (Wt.%)</t>
  </si>
  <si>
    <t>2.5 Kbar</t>
  </si>
  <si>
    <t>2 Kbar</t>
  </si>
  <si>
    <t>1.5 Kbar</t>
  </si>
  <si>
    <t>1 Kbar</t>
  </si>
  <si>
    <t>Core</t>
  </si>
  <si>
    <r>
      <t xml:space="preserve">Glass </t>
    </r>
    <r>
      <rPr>
        <b/>
        <i/>
        <sz val="12"/>
        <color theme="1"/>
        <rFont val="Calibri"/>
        <family val="2"/>
        <scheme val="minor"/>
      </rPr>
      <t>#</t>
    </r>
  </si>
  <si>
    <t>Rim</t>
  </si>
  <si>
    <t xml:space="preserve">Calculated Temperature in K using in equilibrium Plagioclase-Liquid Pairs. </t>
  </si>
  <si>
    <t xml:space="preserve"> The An-Ab test of Putirka (2008) was used to filter plagioclase liquid pairs not in equilibrium.</t>
  </si>
  <si>
    <t>FeO</t>
  </si>
  <si>
    <t>Feldspar Compositions</t>
  </si>
  <si>
    <t>Feldspar and Clinopyroxene compositions from the Encalve in NCW_F. Normalised to anhydrous composition</t>
  </si>
  <si>
    <t>Analysis from NCW_F. Compositions normalised to an anhydrous composition</t>
  </si>
  <si>
    <t>NCW_F Glass and Mineral Data</t>
  </si>
  <si>
    <t>Glass</t>
  </si>
  <si>
    <t>CPX#</t>
  </si>
  <si>
    <t>NCW_F</t>
  </si>
  <si>
    <t>Clinopyroxene</t>
  </si>
  <si>
    <t>1/1.</t>
  </si>
  <si>
    <t>1/2.</t>
  </si>
  <si>
    <t>Fayalite</t>
  </si>
  <si>
    <t>Kspar#</t>
  </si>
  <si>
    <t>SiO2_Kspar</t>
  </si>
  <si>
    <t>Al2O3_Kspar</t>
  </si>
  <si>
    <t>CaO_Kspar</t>
  </si>
  <si>
    <t>MnO_Kspar</t>
  </si>
  <si>
    <t>FeOt_Kspar</t>
  </si>
  <si>
    <t>K2O_Kspar</t>
  </si>
  <si>
    <t>TiO2_Kspar</t>
  </si>
  <si>
    <t>Na2O_Kspar</t>
  </si>
  <si>
    <t>MgO_Kspar</t>
  </si>
  <si>
    <t>Alkali-Feldspar</t>
  </si>
  <si>
    <t>Kspar1_1</t>
  </si>
  <si>
    <t>Rim/Core</t>
  </si>
  <si>
    <t>Glass Composition</t>
  </si>
  <si>
    <t>Kspar Composition</t>
  </si>
  <si>
    <t>H2O (wt.%)</t>
  </si>
  <si>
    <t>0.5 kbar</t>
  </si>
  <si>
    <t>1 kbar</t>
  </si>
  <si>
    <t>1.5 kbar</t>
  </si>
  <si>
    <t>2 kbar</t>
  </si>
  <si>
    <t>2.5 kbar</t>
  </si>
  <si>
    <t>Calc at 1 kbar</t>
  </si>
  <si>
    <t>Plagioclase</t>
  </si>
  <si>
    <t>NCW_H</t>
  </si>
  <si>
    <t>Average</t>
  </si>
  <si>
    <t>2SD</t>
  </si>
  <si>
    <t>RSD ppm</t>
  </si>
  <si>
    <t>Long term average NBS987</t>
  </si>
  <si>
    <t>NBS987 consensus value</t>
  </si>
  <si>
    <t>(Weis 2006, G3)</t>
  </si>
  <si>
    <t>Long term average in-house carbonate std.</t>
  </si>
  <si>
    <t>Long term average BHVO-2</t>
  </si>
  <si>
    <t>BHVO-2 consensus value</t>
  </si>
  <si>
    <t>NBS987 corr</t>
  </si>
  <si>
    <t>avg</t>
  </si>
  <si>
    <t>Sample Name</t>
  </si>
  <si>
    <t>Date and Time</t>
  </si>
  <si>
    <t>Sr87/86 corr</t>
  </si>
  <si>
    <t>2SE</t>
  </si>
  <si>
    <t>ppm</t>
  </si>
  <si>
    <t>Sr NBS987 40ppb</t>
  </si>
  <si>
    <t>Analysed on 26 January 2023 at 13:06</t>
  </si>
  <si>
    <t>Analysed on 26 January 2023 at 14:08</t>
  </si>
  <si>
    <t>Analysed on 26 January 2023 at 14:49</t>
  </si>
  <si>
    <t>Analysed on 26 January 2023 at 15:11</t>
  </si>
  <si>
    <t>Analysed on 26 January 2023 at 15:32</t>
  </si>
  <si>
    <t>Analysed on 26 January 2023 at 15:54</t>
  </si>
  <si>
    <t>Analysed on 26 January 2023 at 16:15</t>
  </si>
  <si>
    <t>QC carbonate</t>
  </si>
  <si>
    <t>Analysed on 26 January 2023 at 16:58</t>
  </si>
  <si>
    <t>Analysed on 26 January 2023 at 17:20</t>
  </si>
  <si>
    <t>Analysed on 27 January 2023 at 00:31</t>
  </si>
  <si>
    <t>Analysed on 27 January 2023 at 00:52</t>
  </si>
  <si>
    <t>Analysed on 27 January 2023 at 08:03</t>
  </si>
  <si>
    <t>Analysed on 27 January 2023 at 08:25</t>
  </si>
  <si>
    <t>NCW_E</t>
  </si>
  <si>
    <t>2B</t>
  </si>
  <si>
    <t>Analysed on 26 January 2023 at 19:08</t>
  </si>
  <si>
    <t>Analysed on 26 January 2023 at 19:29</t>
  </si>
  <si>
    <t>3B</t>
  </si>
  <si>
    <t>Analysed on 26 January 2023 at 20:12</t>
  </si>
  <si>
    <t>Analysed on 26 January 2023 at 20:34</t>
  </si>
  <si>
    <t>4A1</t>
  </si>
  <si>
    <t>Analysed on 26 January 2023 at 21:17</t>
  </si>
  <si>
    <t>Analysed on 26 January 2023 at 21:38</t>
  </si>
  <si>
    <t>SCW_A2</t>
  </si>
  <si>
    <t>7B</t>
  </si>
  <si>
    <t>Analysed on 26 January 2023 at 22:22</t>
  </si>
  <si>
    <t>Analysed on 26 January 2023 at 22:43</t>
  </si>
  <si>
    <t>BiftuPDC</t>
  </si>
  <si>
    <t>9D</t>
  </si>
  <si>
    <t>Analysed on 26 January 2023 at 23:26</t>
  </si>
  <si>
    <t>Analysed on 26 January 2023 at 23:48</t>
  </si>
  <si>
    <t>WKYP</t>
  </si>
  <si>
    <t>34B</t>
  </si>
  <si>
    <t>Analysed on 27 January 2023 at 01:35</t>
  </si>
  <si>
    <t>Analysed on 27 January 2023 at 01:57</t>
  </si>
  <si>
    <t>UrjiLava</t>
  </si>
  <si>
    <t>Analysed on 27 January 2023 at 02:40</t>
  </si>
  <si>
    <t>Analysed on 27 January 2023 at 03:02</t>
  </si>
  <si>
    <t>BeddedPumice</t>
  </si>
  <si>
    <t>40C1</t>
  </si>
  <si>
    <t>Analysed on 27 January 2023 at 03:45</t>
  </si>
  <si>
    <t>Analysed on 27 January 2023 at 04:06</t>
  </si>
  <si>
    <t>CO6</t>
  </si>
  <si>
    <t>58A</t>
  </si>
  <si>
    <t>Analysed on 27 January 2023 at 04:49</t>
  </si>
  <si>
    <t>Analysed on 27 January 2023 at 05:11</t>
  </si>
  <si>
    <t>US_A</t>
  </si>
  <si>
    <t>66B</t>
  </si>
  <si>
    <t>Analysed on 27 January 2023 at 05:54</t>
  </si>
  <si>
    <t>Analysed on 27 January 2023 at 06:15</t>
  </si>
  <si>
    <t>66B bis</t>
  </si>
  <si>
    <t>Analysed on 27 January 2023 at 06:58</t>
  </si>
  <si>
    <t>Analysed on 27 January 2023 at 07:20</t>
  </si>
  <si>
    <t>Standards</t>
  </si>
  <si>
    <t>1kbar</t>
  </si>
  <si>
    <t>1.5kbar</t>
  </si>
  <si>
    <t>Two Feldspar Thermometry</t>
  </si>
  <si>
    <t>Clinopyroxene Only Barometry</t>
  </si>
  <si>
    <t>Temperature oC</t>
  </si>
  <si>
    <t>Pressure (Kbar)</t>
  </si>
  <si>
    <t>Mean</t>
  </si>
  <si>
    <t>Median</t>
  </si>
  <si>
    <t>Mode</t>
  </si>
  <si>
    <t>IQR</t>
  </si>
  <si>
    <t>NCW_F_G1</t>
  </si>
  <si>
    <t>NCW_F_G2</t>
  </si>
  <si>
    <t>NCW_F_G3</t>
  </si>
  <si>
    <t>NCW_F_G4</t>
  </si>
  <si>
    <t>NCW_F_G5</t>
  </si>
  <si>
    <t>NCW_F_G6</t>
  </si>
  <si>
    <t>NCW_F_G7</t>
  </si>
  <si>
    <t>NCW_F_G8</t>
  </si>
  <si>
    <t>NCW_F_G9</t>
  </si>
  <si>
    <t>NCW_F_G10</t>
  </si>
  <si>
    <t>NCW_F_G11</t>
  </si>
  <si>
    <t>NCW_F_G12</t>
  </si>
  <si>
    <t>NCW_F_G13</t>
  </si>
  <si>
    <t>NCW_F_G14</t>
  </si>
  <si>
    <t>NCW_F_G15</t>
  </si>
  <si>
    <t>NCW_F_G16</t>
  </si>
  <si>
    <t>NCW_F_G17</t>
  </si>
  <si>
    <t>NCW_F_G18</t>
  </si>
  <si>
    <t>NCW_F_G19</t>
  </si>
  <si>
    <t>NCW_F_G20</t>
  </si>
  <si>
    <t>NCW_F_G21</t>
  </si>
  <si>
    <t>NCW_F_G22</t>
  </si>
  <si>
    <t>NCW_F_G23</t>
  </si>
  <si>
    <t>NCW_F_G24</t>
  </si>
  <si>
    <t>NCW_F_G25</t>
  </si>
  <si>
    <t>NCW_F_G26</t>
  </si>
  <si>
    <t>NCW_F_G27</t>
  </si>
  <si>
    <t>NCW_F_G28</t>
  </si>
  <si>
    <t>NCW_F_G29</t>
  </si>
  <si>
    <t>Kspar1_3</t>
  </si>
  <si>
    <t>Kspar1_2</t>
  </si>
  <si>
    <t>Kspar1_4</t>
  </si>
  <si>
    <t>Kspar1_5</t>
  </si>
  <si>
    <t>Kspar1_6</t>
  </si>
  <si>
    <t>Kspar1_7</t>
  </si>
  <si>
    <t>Kspar1_8</t>
  </si>
  <si>
    <t>Kspar2_1</t>
  </si>
  <si>
    <t>Kspar2_2</t>
  </si>
  <si>
    <t>Kspar2_3</t>
  </si>
  <si>
    <t>Kspar2_4</t>
  </si>
  <si>
    <t>Kspar2_5</t>
  </si>
  <si>
    <t>Kspar3_1</t>
  </si>
  <si>
    <t>Kspar3_2</t>
  </si>
  <si>
    <t>Kspar4_1</t>
  </si>
  <si>
    <t>Kspar4_2</t>
  </si>
  <si>
    <t>Kspar5_1</t>
  </si>
  <si>
    <t>Kspar5_2</t>
  </si>
  <si>
    <t>Kspar6_1</t>
  </si>
  <si>
    <t>Kspar6_2</t>
  </si>
  <si>
    <t>Kspar6_3</t>
  </si>
  <si>
    <t>Kspar6_4</t>
  </si>
  <si>
    <t>Kspar6_5</t>
  </si>
  <si>
    <t>Kspar6_6</t>
  </si>
  <si>
    <t>Kspar6_7</t>
  </si>
  <si>
    <t>Kspar6_8</t>
  </si>
  <si>
    <t>Kspar6_9</t>
  </si>
  <si>
    <t>Kspar6_10</t>
  </si>
  <si>
    <t>Kspar6_11</t>
  </si>
  <si>
    <t>Kspar6_12</t>
  </si>
  <si>
    <t>Kspar6_13</t>
  </si>
  <si>
    <t>Kspar6_14</t>
  </si>
  <si>
    <t>Kspar6_15</t>
  </si>
  <si>
    <t>Kspar6_16</t>
  </si>
  <si>
    <t>Kspar6_17</t>
  </si>
  <si>
    <t>Kspar6_18</t>
  </si>
  <si>
    <t>Kspar6_19</t>
  </si>
  <si>
    <t>Kspar6_20</t>
  </si>
  <si>
    <t>Kspar7_1</t>
  </si>
  <si>
    <t>Kspar7_2</t>
  </si>
  <si>
    <t>Kspar8_1</t>
  </si>
  <si>
    <t>Kspar8_2</t>
  </si>
  <si>
    <t>Kspar9_1</t>
  </si>
  <si>
    <t>Kspar9_2</t>
  </si>
  <si>
    <t>Kspar10_1</t>
  </si>
  <si>
    <t>Kspar10_2</t>
  </si>
  <si>
    <t>Kspar11_1</t>
  </si>
  <si>
    <t>Kspar11_2</t>
  </si>
  <si>
    <t>Kspar12_1</t>
  </si>
  <si>
    <t>Kspar12_2</t>
  </si>
  <si>
    <t>Kspar12_3</t>
  </si>
  <si>
    <t>Kspar12_4</t>
  </si>
  <si>
    <t>Kspar12_5</t>
  </si>
  <si>
    <t>Kspar12_6</t>
  </si>
  <si>
    <t>Kspar12_7</t>
  </si>
  <si>
    <t>Kspar12_8</t>
  </si>
  <si>
    <t>Kspar12_9</t>
  </si>
  <si>
    <t>Kspar12_10</t>
  </si>
  <si>
    <t>Kspar12_11</t>
  </si>
  <si>
    <t>Kspar12_12</t>
  </si>
  <si>
    <t>Kspar12_13</t>
  </si>
  <si>
    <t>Kspar12_14</t>
  </si>
  <si>
    <t>Kspar12_15</t>
  </si>
  <si>
    <t>Kspar12_16</t>
  </si>
  <si>
    <t>Kspar12_17</t>
  </si>
  <si>
    <t>Kspar12_18</t>
  </si>
  <si>
    <t>Kspar12_19</t>
  </si>
  <si>
    <t>Kspar12_20</t>
  </si>
  <si>
    <t>Kspar13_1</t>
  </si>
  <si>
    <t>Kspar13_2</t>
  </si>
  <si>
    <t>Kspar13_3</t>
  </si>
  <si>
    <t>Kspar13_4</t>
  </si>
  <si>
    <t>Kspar13_5</t>
  </si>
  <si>
    <t>Kspar14_1</t>
  </si>
  <si>
    <t>Kspar14_2</t>
  </si>
  <si>
    <t>Kspar15_1</t>
  </si>
  <si>
    <t>Kspar15_2</t>
  </si>
  <si>
    <t>Kspar16_1</t>
  </si>
  <si>
    <t>Kspar16_2</t>
  </si>
  <si>
    <t>Kspar17_1</t>
  </si>
  <si>
    <t>Kspar17_2</t>
  </si>
  <si>
    <t>Kspar18_1</t>
  </si>
  <si>
    <t>Kspar18_2</t>
  </si>
  <si>
    <t>Kspar18_3</t>
  </si>
  <si>
    <t>Kspar20_1</t>
  </si>
  <si>
    <t>Kspar20_2</t>
  </si>
  <si>
    <t>Kspar21_1</t>
  </si>
  <si>
    <t>Kspar21_2</t>
  </si>
  <si>
    <t>Kspar22_1</t>
  </si>
  <si>
    <t>Kspar22_2</t>
  </si>
  <si>
    <t>Kspar23_1</t>
  </si>
  <si>
    <t>Kspar23_2</t>
  </si>
  <si>
    <t>Kspar24_1</t>
  </si>
  <si>
    <t>Kspar24_2</t>
  </si>
  <si>
    <t>Kspar25_1</t>
  </si>
  <si>
    <t>Kspar25_2</t>
  </si>
  <si>
    <t>Kspar26_1</t>
  </si>
  <si>
    <t>Kspar26_2</t>
  </si>
  <si>
    <t>Kspar27_1</t>
  </si>
  <si>
    <t>Kspar27_2</t>
  </si>
  <si>
    <t>Kspar28_1</t>
  </si>
  <si>
    <t>Kspar28_2</t>
  </si>
  <si>
    <t>Kspar29_1</t>
  </si>
  <si>
    <t>Kspar29_2</t>
  </si>
  <si>
    <t>Kspar30_1</t>
  </si>
  <si>
    <t>Kspar30_2</t>
  </si>
  <si>
    <t>Kspar31_1</t>
  </si>
  <si>
    <t>Kspar31_2</t>
  </si>
  <si>
    <t>Kspar32_1</t>
  </si>
  <si>
    <t>Kspar32_2</t>
  </si>
  <si>
    <t>Kspar33_1</t>
  </si>
  <si>
    <t>Kspar33_2</t>
  </si>
  <si>
    <t>Kspar34_1</t>
  </si>
  <si>
    <t>Kspar34_2</t>
  </si>
  <si>
    <t>Kspar34_3</t>
  </si>
  <si>
    <t>Kspar35_1</t>
  </si>
  <si>
    <t>CPX1_1</t>
  </si>
  <si>
    <t>CPX1_2.</t>
  </si>
  <si>
    <t>CPX2_1</t>
  </si>
  <si>
    <t>CPX3_1</t>
  </si>
  <si>
    <t>CPX3_2</t>
  </si>
  <si>
    <t>CPX3_3</t>
  </si>
  <si>
    <t>CPX3_4</t>
  </si>
  <si>
    <t>CPX3_5</t>
  </si>
  <si>
    <t>CPX3_6</t>
  </si>
  <si>
    <t>CPX3_7</t>
  </si>
  <si>
    <t>CPX3_8</t>
  </si>
  <si>
    <t>CPX3_9</t>
  </si>
  <si>
    <t>CPX3_10</t>
  </si>
  <si>
    <t>CPX3_11</t>
  </si>
  <si>
    <t>CPX3_12</t>
  </si>
  <si>
    <t>CPX3_13</t>
  </si>
  <si>
    <t>CPX3_15</t>
  </si>
  <si>
    <t>CPX3_16</t>
  </si>
  <si>
    <t>CPX3_17</t>
  </si>
  <si>
    <t>CPX3_18</t>
  </si>
  <si>
    <t>CPX3_19</t>
  </si>
  <si>
    <t>CPX3_20</t>
  </si>
  <si>
    <t>CPX4_1</t>
  </si>
  <si>
    <t>CPX4_2</t>
  </si>
  <si>
    <t>CPX5_1</t>
  </si>
  <si>
    <t>CPX5_2</t>
  </si>
  <si>
    <t>CPX6_1</t>
  </si>
  <si>
    <t>CPX6_2</t>
  </si>
  <si>
    <t>CPX6_3</t>
  </si>
  <si>
    <t>CPX6_4</t>
  </si>
  <si>
    <t>CPX6_5</t>
  </si>
  <si>
    <t>CPX6_6</t>
  </si>
  <si>
    <t>CPX6_7</t>
  </si>
  <si>
    <t>CPX6_8</t>
  </si>
  <si>
    <t>CPX6_9</t>
  </si>
  <si>
    <t>CPX6_10</t>
  </si>
  <si>
    <t>CPX6_11</t>
  </si>
  <si>
    <t>CPX6_12</t>
  </si>
  <si>
    <t>CPX6_13</t>
  </si>
  <si>
    <t>CPX6_14</t>
  </si>
  <si>
    <t>CPX6_15</t>
  </si>
  <si>
    <t>CPX7_1</t>
  </si>
  <si>
    <t>CPX8_1</t>
  </si>
  <si>
    <t>CPX9_2</t>
  </si>
  <si>
    <t>CPX8_2</t>
  </si>
  <si>
    <t>Core/Rim</t>
  </si>
  <si>
    <r>
      <t>Fayalite</t>
    </r>
    <r>
      <rPr>
        <b/>
        <i/>
        <sz val="12"/>
        <color theme="1"/>
        <rFont val="Calibri"/>
        <family val="2"/>
        <scheme val="minor"/>
      </rPr>
      <t>#</t>
    </r>
  </si>
  <si>
    <t>NCW_H_G1_1</t>
  </si>
  <si>
    <t>NCW_H_G1_2</t>
  </si>
  <si>
    <t>NCW_H_G2_1</t>
  </si>
  <si>
    <t>NCW_H_G2_2</t>
  </si>
  <si>
    <t>NCW_H_G3_1</t>
  </si>
  <si>
    <t>NCW_H_G3_2</t>
  </si>
  <si>
    <t>NCW_H_G4_1</t>
  </si>
  <si>
    <t>NCW_H_G4_2</t>
  </si>
  <si>
    <t>NCW_H_G5_1</t>
  </si>
  <si>
    <t>NCW_H_G5_2</t>
  </si>
  <si>
    <t>NCW_H_G6_1</t>
  </si>
  <si>
    <t>NCW_H_G6_2</t>
  </si>
  <si>
    <t>NCW_H_G7_1</t>
  </si>
  <si>
    <t>NCW_H_G7_2</t>
  </si>
  <si>
    <t>NCW_H_G8_1</t>
  </si>
  <si>
    <t>NCW_H_G8_2</t>
  </si>
  <si>
    <t>NCW_H_G9_1</t>
  </si>
  <si>
    <t>NCW_H_G9_2</t>
  </si>
  <si>
    <t>NCW_H_G10_1</t>
  </si>
  <si>
    <t>NCW_H_G10_2</t>
  </si>
  <si>
    <t>NCW_H_G11_1</t>
  </si>
  <si>
    <t>NCW_H_G11_2</t>
  </si>
  <si>
    <t>NCW_H_G12_1</t>
  </si>
  <si>
    <t>NCW_H_G12_2</t>
  </si>
  <si>
    <t>NCW_H_G13_1</t>
  </si>
  <si>
    <t>NCW_H_G13_2</t>
  </si>
  <si>
    <t>NCW_H_G14_1</t>
  </si>
  <si>
    <t>NCW_H_G14_2</t>
  </si>
  <si>
    <t>NCW_H_G15_1</t>
  </si>
  <si>
    <t>NCW_H_G15_2</t>
  </si>
  <si>
    <t>NCW_H_G16_1</t>
  </si>
  <si>
    <t>NCW_H_G16_2</t>
  </si>
  <si>
    <t>NCW_H_G17_1</t>
  </si>
  <si>
    <t>NCW_H_G17_2</t>
  </si>
  <si>
    <t>NCW_H_G18_1</t>
  </si>
  <si>
    <t>NCW_H_G18_2</t>
  </si>
  <si>
    <t>NCW_H_G19_1</t>
  </si>
  <si>
    <t>NCW_H_G19_2</t>
  </si>
  <si>
    <t>NCW_H_G20_1</t>
  </si>
  <si>
    <t>NCW_H_G20_2</t>
  </si>
  <si>
    <t>NCW_H_G21_1</t>
  </si>
  <si>
    <t>NCW_H_G21_2</t>
  </si>
  <si>
    <t>NCW_H_G22_1</t>
  </si>
  <si>
    <t>NCW_H_G22_2</t>
  </si>
  <si>
    <t>NCW_H_G23_1</t>
  </si>
  <si>
    <t>NCW_H_G23_2</t>
  </si>
  <si>
    <t>NCW_H_G24_1</t>
  </si>
  <si>
    <t>NCW_H_G24_2</t>
  </si>
  <si>
    <t>NCW_H_G25_1</t>
  </si>
  <si>
    <t>NCW_H_G25_2</t>
  </si>
  <si>
    <t>NCW_H_G26_1</t>
  </si>
  <si>
    <t>NCW_H_G26_2</t>
  </si>
  <si>
    <t>NCW_H_G27_1</t>
  </si>
  <si>
    <t>NCW_H_G27_2</t>
  </si>
  <si>
    <t>NCW_H_G28_1</t>
  </si>
  <si>
    <t>NCW_H_G28_2</t>
  </si>
  <si>
    <t>NCW_H_G29_1</t>
  </si>
  <si>
    <t>NCW_H_G29_2</t>
  </si>
  <si>
    <t>NCW_H_G30</t>
  </si>
  <si>
    <t>NCW_H_G31_1</t>
  </si>
  <si>
    <t>NCW_H_G31_2</t>
  </si>
  <si>
    <t>NCW_H_G32_1</t>
  </si>
  <si>
    <t>NCW_H_G32_2</t>
  </si>
  <si>
    <t>NCW_H_G33_1</t>
  </si>
  <si>
    <t>NCW_H_G33_2</t>
  </si>
  <si>
    <t>NCW_H_G34_1</t>
  </si>
  <si>
    <t>NCW_H_G34_2</t>
  </si>
  <si>
    <t>NCW_H_G35_1</t>
  </si>
  <si>
    <t>NCW_H_G35_2</t>
  </si>
  <si>
    <t>NCW_H_G36</t>
  </si>
  <si>
    <t>NCW_H_G37_1</t>
  </si>
  <si>
    <t>NCW_H_G37_2</t>
  </si>
  <si>
    <t>NCW_H_G38_1</t>
  </si>
  <si>
    <t>NCW_H_G38_2</t>
  </si>
  <si>
    <t>NCW_H_G39_1</t>
  </si>
  <si>
    <t>NCW_H_G39_2</t>
  </si>
  <si>
    <t>NCW_H_G39_3</t>
  </si>
  <si>
    <t>NCW_H_G39_4</t>
  </si>
  <si>
    <t>NCW_H_G39_5</t>
  </si>
  <si>
    <t>NCW_H_G40_1</t>
  </si>
  <si>
    <t>NCW_H_G40_2</t>
  </si>
  <si>
    <t>NCW_H_G40_3</t>
  </si>
  <si>
    <t>NCW_H_G40_4</t>
  </si>
  <si>
    <t>NCW_H_G40_5</t>
  </si>
  <si>
    <t>NCW_H_G40_6</t>
  </si>
  <si>
    <t>NCW_H_G41_1</t>
  </si>
  <si>
    <t>NCW_H_G41_2</t>
  </si>
  <si>
    <t>NCW_H_G42_1</t>
  </si>
  <si>
    <t>NCW_H_G42_2</t>
  </si>
  <si>
    <t>NCW_H_G42_3</t>
  </si>
  <si>
    <t>NCW_H_G43_1</t>
  </si>
  <si>
    <t>NCW_H_G43_2</t>
  </si>
  <si>
    <t>NCW_H_G43_3</t>
  </si>
  <si>
    <t>NCW_H_G44_1</t>
  </si>
  <si>
    <t>NCW_H_G44_2</t>
  </si>
  <si>
    <t>NCW_H_G44_3</t>
  </si>
  <si>
    <t>NCW_H_G45_1</t>
  </si>
  <si>
    <t>NCW_H_G45_2</t>
  </si>
  <si>
    <t>NCW_H_G45_3</t>
  </si>
  <si>
    <t>NCW_H_G46_1</t>
  </si>
  <si>
    <t>NCW_H_G46_2</t>
  </si>
  <si>
    <t>NCW_H_G46_3</t>
  </si>
  <si>
    <t>NCW_H_G47_1</t>
  </si>
  <si>
    <t>NCW_H_G47_2</t>
  </si>
  <si>
    <t>NCW_H_G47_3</t>
  </si>
  <si>
    <t>NCW_H_G48_1</t>
  </si>
  <si>
    <t>Evolved Glass</t>
  </si>
  <si>
    <t>NCW_H_RG_1</t>
  </si>
  <si>
    <t>NCW_H_RG_2_1</t>
  </si>
  <si>
    <t>NCW_H_RG_2_2</t>
  </si>
  <si>
    <t>NCW_H_RG_2_3</t>
  </si>
  <si>
    <t>NCW_H_RG_3_1</t>
  </si>
  <si>
    <t>NCW_H_RG_3_2</t>
  </si>
  <si>
    <t>NCW_H_RG_4_1</t>
  </si>
  <si>
    <t>NCW_H_RG_4_2</t>
  </si>
  <si>
    <t>NCW_H_RG_5_1</t>
  </si>
  <si>
    <t>NCW_H_RG_5_2</t>
  </si>
  <si>
    <t>NCW_H_RG_6_1</t>
  </si>
  <si>
    <t>NCW_H_RG_6_2</t>
  </si>
  <si>
    <t>NCW_H_RG_7_1</t>
  </si>
  <si>
    <t>NCW_H_RG_7_2</t>
  </si>
  <si>
    <t>Ol1</t>
  </si>
  <si>
    <t>Ol2</t>
  </si>
  <si>
    <t>Ol3</t>
  </si>
  <si>
    <t>Ol4</t>
  </si>
  <si>
    <t>Ol5</t>
  </si>
  <si>
    <t>Ol6</t>
  </si>
  <si>
    <t>Ol7</t>
  </si>
  <si>
    <t>Ol8</t>
  </si>
  <si>
    <t>Ol9</t>
  </si>
  <si>
    <t>Ol10</t>
  </si>
  <si>
    <t>Ol11</t>
  </si>
  <si>
    <t>Ol12</t>
  </si>
  <si>
    <t>Ol13</t>
  </si>
  <si>
    <t>Ol14</t>
  </si>
  <si>
    <t>Ol15</t>
  </si>
  <si>
    <t>Ol16</t>
  </si>
  <si>
    <t>Ol17</t>
  </si>
  <si>
    <t>Ol18</t>
  </si>
  <si>
    <t>Host Glass</t>
  </si>
  <si>
    <t>Core/rim</t>
  </si>
  <si>
    <t>NCW_H_G1</t>
  </si>
  <si>
    <t>NCW_H_G3</t>
  </si>
  <si>
    <t>NCW_H_G7</t>
  </si>
  <si>
    <t>NCW_H_G8</t>
  </si>
  <si>
    <t>NCW_H_G9</t>
  </si>
  <si>
    <t>NCW_H_G10</t>
  </si>
  <si>
    <t>NCW_H_G12</t>
  </si>
  <si>
    <t>NCW_H_G13</t>
  </si>
  <si>
    <t>NCW_H_G14</t>
  </si>
  <si>
    <t>NCW_H_G16</t>
  </si>
  <si>
    <t>NCW_H_G18</t>
  </si>
  <si>
    <t>NCW_H_G19</t>
  </si>
  <si>
    <t>NCW_H_G20</t>
  </si>
  <si>
    <t>NCW_H_G21</t>
  </si>
  <si>
    <t>NCW_H_G25</t>
  </si>
  <si>
    <t>NCW_H_G32</t>
  </si>
  <si>
    <t>NCW_H_G49_1</t>
  </si>
  <si>
    <t>NCW_H_G49_2</t>
  </si>
  <si>
    <t>NCW_H_G49</t>
  </si>
  <si>
    <t>Glass and mineral compositions for the basaltic tuff (NCW_H)</t>
  </si>
  <si>
    <t xml:space="preserve">All data is in wt.% and normalised to 100 wt.% </t>
  </si>
  <si>
    <t>Basaltic Tuff (NCW_H)</t>
  </si>
  <si>
    <t>NCW_H_CPX_1_Core</t>
  </si>
  <si>
    <t>NCW_H_CPX_1_Rim</t>
  </si>
  <si>
    <t>NCW_H_CPX_2</t>
  </si>
  <si>
    <t>Glass Compositions</t>
  </si>
  <si>
    <t>Olivine</t>
  </si>
  <si>
    <t>Enclave in NCW_F</t>
  </si>
  <si>
    <r>
      <t>Temperatures and H</t>
    </r>
    <r>
      <rPr>
        <i/>
        <vertAlign val="subscript"/>
        <sz val="12"/>
        <color rgb="FF000000"/>
        <rFont val="Calibri"/>
        <family val="2"/>
        <scheme val="minor"/>
      </rPr>
      <t>2</t>
    </r>
    <r>
      <rPr>
        <i/>
        <sz val="12"/>
        <color rgb="FF000000"/>
        <rFont val="Calibri"/>
        <family val="2"/>
        <scheme val="minor"/>
      </rPr>
      <t>O contents were calculated using Equation 24a of Putirka (2008)  to calculate temperature and the method of Waters and Lange (2015) to calculate H</t>
    </r>
    <r>
      <rPr>
        <i/>
        <vertAlign val="subscript"/>
        <sz val="12"/>
        <color rgb="FF000000"/>
        <rFont val="Calibri"/>
        <family val="2"/>
        <scheme val="minor"/>
      </rPr>
      <t>2</t>
    </r>
    <r>
      <rPr>
        <i/>
        <sz val="12"/>
        <color rgb="FF000000"/>
        <rFont val="Calibri"/>
        <family val="2"/>
        <scheme val="minor"/>
      </rPr>
      <t>O contents.</t>
    </r>
  </si>
  <si>
    <t>Thermometry and Hygrometry for NCW_H</t>
  </si>
  <si>
    <t>Plagioclase-Liquid Thermometry and Hygrometry</t>
  </si>
  <si>
    <t>Olivine-liquid Thermometry</t>
  </si>
  <si>
    <t>Plag_1</t>
  </si>
  <si>
    <t>Plag_2</t>
  </si>
  <si>
    <t>Plag_3</t>
  </si>
  <si>
    <t>Plag_4</t>
  </si>
  <si>
    <t>Plag_5</t>
  </si>
  <si>
    <t>Plag_6</t>
  </si>
  <si>
    <t>Plag_7</t>
  </si>
  <si>
    <t>Plag_8</t>
  </si>
  <si>
    <t>Plag_9</t>
  </si>
  <si>
    <t>Plag_10</t>
  </si>
  <si>
    <t>Plag_11</t>
  </si>
  <si>
    <t>Plag_12</t>
  </si>
  <si>
    <t>Plag_13</t>
  </si>
  <si>
    <t>Plag_14</t>
  </si>
  <si>
    <t>Plag_15</t>
  </si>
  <si>
    <t>NCW_H_G2</t>
  </si>
  <si>
    <t>NCW_H_G4</t>
  </si>
  <si>
    <t>NCW_H_G5</t>
  </si>
  <si>
    <t>NCW_H_G11</t>
  </si>
  <si>
    <t>NCW_H_G15</t>
  </si>
  <si>
    <t>NCW_H_G17</t>
  </si>
  <si>
    <t>NCW_H_G22</t>
  </si>
  <si>
    <t>NCW_H_G23</t>
  </si>
  <si>
    <t>NCW_H_G24</t>
  </si>
  <si>
    <t>Host Glass #</t>
  </si>
  <si>
    <t>Plag#</t>
  </si>
  <si>
    <t xml:space="preserve">Plagioclase Feldspar compositions found in NCW_H and assocaited host glass. All concentrations in wt.% and normalised to 100 wt.% </t>
  </si>
  <si>
    <t>Composition of obsidian chips found within NCW_H reported in wt.% and normalised to 100 wt.%</t>
  </si>
  <si>
    <t>NCW_H_Kspar_1</t>
  </si>
  <si>
    <t>NCW_H_Kspar_2</t>
  </si>
  <si>
    <t>NCW_H_Kspar_3</t>
  </si>
  <si>
    <t>NCW_H_Kspar_4</t>
  </si>
  <si>
    <t xml:space="preserve"> NCW_H_Kspar_4</t>
  </si>
  <si>
    <t xml:space="preserve"> NCW_H_Kspar_5</t>
  </si>
  <si>
    <t>Alkali Feldspars</t>
  </si>
  <si>
    <t>Composition of rare alkali feldspar phenocrysts found in NCW_H. All reported in wt.% and normalised to 100 wt.%</t>
  </si>
  <si>
    <t>NCW_F_En_Feldspar__1</t>
  </si>
  <si>
    <t>NCW_F_En_Feldspar__2</t>
  </si>
  <si>
    <t>NCW_F_En_Feldspar__3</t>
  </si>
  <si>
    <t>NCW_F_En_Feldspar__6</t>
  </si>
  <si>
    <t>NCW_F_En_Feldspar__7</t>
  </si>
  <si>
    <t>NCW_F_En_Feldspar__9</t>
  </si>
  <si>
    <t>NCW_F_En_Feldspar__10</t>
  </si>
  <si>
    <t>NCW_F_En_Feldspar__11</t>
  </si>
  <si>
    <t>NCW_F_En_Feldspar__12</t>
  </si>
  <si>
    <t>NCW_F_En_Feldspar__13</t>
  </si>
  <si>
    <t>NCW_F_En_Feldspar__14</t>
  </si>
  <si>
    <t>NCW_F_En_Feldspar__15</t>
  </si>
  <si>
    <t>NCW_F_En_Feldspar__16</t>
  </si>
  <si>
    <t>NCW_F_En_Feldspar__17</t>
  </si>
  <si>
    <t>NCW_F_En_Feldspar__18</t>
  </si>
  <si>
    <t>NCW_F_En_Feldspar__19</t>
  </si>
  <si>
    <t>NCW_F_En_Feldspar__21</t>
  </si>
  <si>
    <t>NCW_F_En_Feldspar__22</t>
  </si>
  <si>
    <t>NCW_F_En_Feldspar__23</t>
  </si>
  <si>
    <t>NCW_F_En_CPX__1</t>
  </si>
  <si>
    <t>NCW_F_En_CPX__2</t>
  </si>
  <si>
    <t>NCW_F_En_CPX__3</t>
  </si>
  <si>
    <t>NCW_F_En_CPX__4</t>
  </si>
  <si>
    <t>NCW_F_En_CPX__5</t>
  </si>
  <si>
    <t>NCW_F_En_CPX__6</t>
  </si>
  <si>
    <t>NCW_F_En_CPX__7</t>
  </si>
  <si>
    <t>NCW_F_En_CPX__8</t>
  </si>
  <si>
    <t>NCW_F_En_CPX__9</t>
  </si>
  <si>
    <t>NCW_F_En_CPX__10</t>
  </si>
  <si>
    <t>NCW_F_En_CPX__11</t>
  </si>
  <si>
    <t>Cpx#</t>
  </si>
  <si>
    <t>Feldspar#</t>
  </si>
  <si>
    <t>This spreadsheet contains all glass and mineral compostions recorded for the peralkaline ignimbrite sample (NCW_F) including the crystaline encalve found within in.</t>
  </si>
  <si>
    <t>Enclave Clinopyroxenes Compositions</t>
  </si>
  <si>
    <t>Clinopyroxene compositions from the Encalve in NCW_F</t>
  </si>
  <si>
    <r>
      <t>Feldspar</t>
    </r>
    <r>
      <rPr>
        <b/>
        <i/>
        <sz val="11"/>
        <color theme="1"/>
        <rFont val="Calibri"/>
        <family val="2"/>
        <scheme val="minor"/>
      </rPr>
      <t>#</t>
    </r>
  </si>
  <si>
    <t>Fe2O3</t>
  </si>
  <si>
    <t>Cr2O3</t>
  </si>
  <si>
    <t>Calculated using the random forest CPX thermobarometer of Jorgenson et al 2022</t>
  </si>
  <si>
    <t>Calculated using Equation 27b of Putirka, 2008 using the Thermobar python package. Only in-equilibrium pairs are shown</t>
  </si>
  <si>
    <t>NCW_F_En_Feldspar_1</t>
  </si>
  <si>
    <t>NCW_F_En_Feldspar_2</t>
  </si>
  <si>
    <t>NCW_F_En_Feldspar_3</t>
  </si>
  <si>
    <t>NCW_F_En_Feldspar_4</t>
  </si>
  <si>
    <t>NCW_F_En_Feldspar_5</t>
  </si>
  <si>
    <t>NCW_F_En_Feldspar_6</t>
  </si>
  <si>
    <t>NCW_F_En_Feldspar_7</t>
  </si>
  <si>
    <t>NCW_F_En_Feldspar_8</t>
  </si>
  <si>
    <t>NCW_F_En_Feldspar_9</t>
  </si>
  <si>
    <t>NCW_F_En_Feldspar_10</t>
  </si>
  <si>
    <t>NCW_F_En_Feldspar_11</t>
  </si>
  <si>
    <t>NCW_F_En_Feldspar_12</t>
  </si>
  <si>
    <t>NCW_F_En_Feldspar_13</t>
  </si>
  <si>
    <t>NCW_F_En_Feldspar_14</t>
  </si>
  <si>
    <t>NCW_F_En_Feldspar_15</t>
  </si>
  <si>
    <t>NCW_F_En_Feldspar_16</t>
  </si>
  <si>
    <t>NCW_F_En_Feldspar_17</t>
  </si>
  <si>
    <t>NCW_F_En_Feldspar_18</t>
  </si>
  <si>
    <t>NCW_F_En_Feldspar_19</t>
  </si>
  <si>
    <t>NCW_F_En_Feldspar_20</t>
  </si>
  <si>
    <t>NCW_F_En_Feldspar_21</t>
  </si>
  <si>
    <t>NCW_F_En_Feldspar_22</t>
  </si>
  <si>
    <t>NCW_F_En_Feldspar_23</t>
  </si>
  <si>
    <t>Composition of olivines found within NCW_H and associated glass host. Normalised to 100 wt.</t>
  </si>
  <si>
    <t xml:space="preserve">Chapter 3 Supplementary Information </t>
  </si>
  <si>
    <t>In these data sheets we provide all the glass and mineral data collected as part of this study normalised to 100 wt.%</t>
  </si>
  <si>
    <t>We also provide the results of the thermometry and hygrometry calculations alongside the corresponding glass/mineral composition used</t>
  </si>
  <si>
    <t>Details on the EMPA conditions can be found in Chapter 3</t>
  </si>
  <si>
    <t>All equations conducted using the theromobar python package (Weiser et al., 2022)</t>
  </si>
  <si>
    <t>Thermometry and Hygrometry results</t>
  </si>
  <si>
    <t xml:space="preserve">Every glass and kspar composition was matched (using the matching function in the thermobar python package (Weiser et al., 2022)). </t>
  </si>
  <si>
    <t>Temperature was calculated using equation 24b of Putirka 2008 and H2O contents were calculated using the methodology of Mollo et al. (2015).</t>
  </si>
  <si>
    <t xml:space="preserve">Water contents were calculated using temperatures calculated at 100 Mpa </t>
  </si>
  <si>
    <t>Each Kspar composition was matched with every plagioclase composition</t>
  </si>
  <si>
    <t>Model results have a error of 320 Mpa and 72 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</si>
</sst>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"/>
    <numFmt numFmtId="170" formatCode="0.000000"/>
    <numFmt numFmtId="171" formatCode="0.0000000"/>
    <numFmt numFmtId="172" formatCode="0.0000%"/>
    <numFmt numFmtId="173" formatCode="0.000%"/>
  </numFmts>
  <fonts count="2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 (Body)"/>
    </font>
    <font>
      <b/>
      <i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4"/>
      <color theme="1"/>
      <name val="Calibri (Body)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Verdana"/>
      <family val="2"/>
    </font>
    <font>
      <sz val="11"/>
      <color rgb="FF000000"/>
      <name val="Calibri"/>
      <family val="2"/>
      <scheme val="minor"/>
    </font>
    <font>
      <b/>
      <sz val="12"/>
      <name val="Verdana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6"/>
      <color theme="1"/>
      <name val="Calibri (Body)"/>
    </font>
    <font>
      <i/>
      <sz val="12"/>
      <color rgb="FF000000"/>
      <name val="Calibri"/>
      <family val="2"/>
      <scheme val="minor"/>
    </font>
    <font>
      <i/>
      <vertAlign val="subscript"/>
      <sz val="12"/>
      <color rgb="FF00000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i/>
      <sz val="12"/>
      <color theme="1"/>
      <name val="Calibri (Body)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1">
    <xf numFmtId="0" fontId="0" fillId="0" borderId="0" xfId="0"/>
    <xf numFmtId="164" fontId="0" fillId="0" borderId="0" xfId="0" applyNumberFormat="1"/>
    <xf numFmtId="1" fontId="2" fillId="0" borderId="0" xfId="0" applyNumberFormat="1" applyFont="1"/>
    <xf numFmtId="164" fontId="3" fillId="0" borderId="0" xfId="0" applyNumberFormat="1" applyFont="1" applyAlignment="1">
      <alignment horizontal="center" vertical="center"/>
    </xf>
    <xf numFmtId="164" fontId="2" fillId="0" borderId="0" xfId="0" applyNumberFormat="1" applyFont="1"/>
    <xf numFmtId="164" fontId="2" fillId="0" borderId="0" xfId="0" applyNumberFormat="1" applyFont="1" applyAlignment="1">
      <alignment horizontal="center" vertical="center"/>
    </xf>
    <xf numFmtId="1" fontId="0" fillId="0" borderId="0" xfId="0" applyNumberFormat="1"/>
    <xf numFmtId="164" fontId="2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164" fontId="2" fillId="0" borderId="0" xfId="0" applyNumberFormat="1" applyFont="1" applyAlignment="1">
      <alignment horizontal="center"/>
    </xf>
    <xf numFmtId="2" fontId="0" fillId="0" borderId="0" xfId="0" applyNumberFormat="1"/>
    <xf numFmtId="2" fontId="2" fillId="0" borderId="0" xfId="0" applyNumberFormat="1" applyFont="1"/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2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2" fillId="0" borderId="0" xfId="0" applyFont="1"/>
    <xf numFmtId="0" fontId="5" fillId="0" borderId="0" xfId="0" applyFont="1"/>
    <xf numFmtId="0" fontId="6" fillId="0" borderId="0" xfId="0" applyFont="1"/>
    <xf numFmtId="1" fontId="2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8" fillId="0" borderId="0" xfId="0" applyFont="1"/>
    <xf numFmtId="0" fontId="9" fillId="0" borderId="0" xfId="0" applyFont="1"/>
    <xf numFmtId="0" fontId="2" fillId="0" borderId="0" xfId="0" applyFont="1" applyAlignment="1">
      <alignment horizontal="center"/>
    </xf>
    <xf numFmtId="0" fontId="10" fillId="0" borderId="0" xfId="0" applyFont="1"/>
    <xf numFmtId="2" fontId="11" fillId="0" borderId="0" xfId="0" applyNumberFormat="1" applyFont="1"/>
    <xf numFmtId="1" fontId="0" fillId="0" borderId="0" xfId="0" applyNumberFormat="1" applyAlignment="1">
      <alignment horizontal="center"/>
    </xf>
    <xf numFmtId="1" fontId="2" fillId="0" borderId="0" xfId="0" applyNumberFormat="1" applyFont="1" applyAlignment="1">
      <alignment horizontal="center"/>
    </xf>
    <xf numFmtId="0" fontId="0" fillId="0" borderId="0" xfId="0" applyNumberFormat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2" fillId="0" borderId="0" xfId="0" applyFont="1"/>
    <xf numFmtId="0" fontId="12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170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12" fillId="0" borderId="1" xfId="0" applyFont="1" applyBorder="1"/>
    <xf numFmtId="171" fontId="12" fillId="0" borderId="0" xfId="0" applyNumberFormat="1" applyFont="1" applyAlignment="1">
      <alignment horizontal="left"/>
    </xf>
    <xf numFmtId="171" fontId="12" fillId="0" borderId="0" xfId="0" applyNumberFormat="1" applyFont="1" applyAlignment="1">
      <alignment horizontal="center"/>
    </xf>
    <xf numFmtId="1" fontId="12" fillId="0" borderId="0" xfId="0" applyNumberFormat="1" applyFont="1" applyAlignment="1">
      <alignment horizontal="center"/>
    </xf>
    <xf numFmtId="170" fontId="12" fillId="0" borderId="0" xfId="0" applyNumberFormat="1" applyFont="1" applyAlignment="1">
      <alignment horizontal="center"/>
    </xf>
    <xf numFmtId="170" fontId="12" fillId="0" borderId="0" xfId="0" applyNumberFormat="1" applyFont="1"/>
    <xf numFmtId="172" fontId="12" fillId="0" borderId="0" xfId="1" applyNumberFormat="1" applyFont="1"/>
    <xf numFmtId="1" fontId="12" fillId="0" borderId="0" xfId="0" applyNumberFormat="1" applyFont="1"/>
    <xf numFmtId="171" fontId="12" fillId="0" borderId="0" xfId="0" quotePrefix="1" applyNumberFormat="1" applyFont="1" applyAlignment="1">
      <alignment horizontal="left"/>
    </xf>
    <xf numFmtId="173" fontId="12" fillId="0" borderId="0" xfId="1" applyNumberFormat="1" applyFont="1"/>
    <xf numFmtId="0" fontId="14" fillId="0" borderId="0" xfId="0" applyFont="1" applyAlignment="1">
      <alignment horizontal="left"/>
    </xf>
    <xf numFmtId="0" fontId="12" fillId="0" borderId="0" xfId="0" applyFont="1" applyBorder="1"/>
    <xf numFmtId="171" fontId="12" fillId="0" borderId="0" xfId="0" applyNumberFormat="1" applyFont="1" applyBorder="1" applyAlignment="1">
      <alignment horizontal="left"/>
    </xf>
    <xf numFmtId="171" fontId="12" fillId="0" borderId="0" xfId="0" applyNumberFormat="1" applyFont="1" applyBorder="1" applyAlignment="1">
      <alignment horizontal="center"/>
    </xf>
    <xf numFmtId="1" fontId="12" fillId="0" borderId="0" xfId="0" applyNumberFormat="1" applyFont="1" applyBorder="1" applyAlignment="1">
      <alignment horizontal="center"/>
    </xf>
    <xf numFmtId="170" fontId="12" fillId="0" borderId="0" xfId="0" applyNumberFormat="1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0" xfId="0" applyFont="1" applyBorder="1"/>
    <xf numFmtId="0" fontId="0" fillId="0" borderId="0" xfId="0" applyBorder="1"/>
    <xf numFmtId="0" fontId="13" fillId="0" borderId="0" xfId="0" applyFont="1" applyBorder="1"/>
    <xf numFmtId="1" fontId="12" fillId="0" borderId="0" xfId="0" applyNumberFormat="1" applyFont="1" applyBorder="1" applyAlignment="1">
      <alignment horizontal="left"/>
    </xf>
    <xf numFmtId="2" fontId="15" fillId="0" borderId="0" xfId="0" applyNumberFormat="1" applyFont="1" applyAlignment="1">
      <alignment horizontal="center" vertical="top"/>
    </xf>
    <xf numFmtId="2" fontId="15" fillId="0" borderId="0" xfId="0" applyNumberFormat="1" applyFont="1" applyAlignment="1">
      <alignment horizontal="center" vertical="top"/>
    </xf>
    <xf numFmtId="2" fontId="15" fillId="0" borderId="0" xfId="0" applyNumberFormat="1" applyFont="1" applyAlignment="1">
      <alignment vertical="top"/>
    </xf>
    <xf numFmtId="0" fontId="0" fillId="0" borderId="0" xfId="0" applyFill="1"/>
    <xf numFmtId="0" fontId="8" fillId="0" borderId="0" xfId="0" applyFont="1" applyFill="1"/>
    <xf numFmtId="2" fontId="0" fillId="0" borderId="0" xfId="0" applyNumberFormat="1" applyFill="1"/>
    <xf numFmtId="0" fontId="18" fillId="0" borderId="0" xfId="0" applyFont="1"/>
    <xf numFmtId="0" fontId="17" fillId="0" borderId="0" xfId="0" applyFont="1"/>
    <xf numFmtId="0" fontId="2" fillId="0" borderId="0" xfId="0" applyFont="1" applyFill="1"/>
    <xf numFmtId="0" fontId="19" fillId="0" borderId="0" xfId="0" applyFont="1"/>
    <xf numFmtId="0" fontId="21" fillId="0" borderId="0" xfId="0" applyFont="1"/>
    <xf numFmtId="0" fontId="22" fillId="0" borderId="0" xfId="0" applyFont="1"/>
    <xf numFmtId="0" fontId="23" fillId="0" borderId="0" xfId="0" applyFont="1"/>
    <xf numFmtId="0" fontId="24" fillId="0" borderId="0" xfId="0" applyFont="1"/>
    <xf numFmtId="2" fontId="5" fillId="0" borderId="0" xfId="0" applyNumberFormat="1" applyFont="1"/>
    <xf numFmtId="0" fontId="7" fillId="0" borderId="0" xfId="0" applyFont="1"/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2" fontId="5" fillId="0" borderId="0" xfId="0" applyNumberFormat="1" applyFont="1" applyAlignment="1">
      <alignment horizontal="left" vertical="center"/>
    </xf>
    <xf numFmtId="2" fontId="25" fillId="0" borderId="0" xfId="0" applyNumberFormat="1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1" fontId="6" fillId="0" borderId="0" xfId="0" applyNumberFormat="1" applyFont="1"/>
    <xf numFmtId="1" fontId="17" fillId="0" borderId="0" xfId="0" applyNumberFormat="1" applyFont="1" applyAlignment="1">
      <alignment horizontal="left"/>
    </xf>
  </cellXfs>
  <cellStyles count="2">
    <cellStyle name="Normal" xfId="0" builtinId="0"/>
    <cellStyle name="Per 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D3990-968B-E64A-90F6-F3DD454EA8A0}">
  <dimension ref="A1:A5"/>
  <sheetViews>
    <sheetView workbookViewId="0">
      <selection activeCell="B7" sqref="B7"/>
    </sheetView>
  </sheetViews>
  <sheetFormatPr baseColWidth="10" defaultRowHeight="16" x14ac:dyDescent="0.2"/>
  <sheetData>
    <row r="1" spans="1:1" ht="21" x14ac:dyDescent="0.25">
      <c r="A1" s="20" t="s">
        <v>647</v>
      </c>
    </row>
    <row r="2" spans="1:1" x14ac:dyDescent="0.2">
      <c r="A2" s="72" t="s">
        <v>648</v>
      </c>
    </row>
    <row r="3" spans="1:1" x14ac:dyDescent="0.2">
      <c r="A3" s="72" t="s">
        <v>649</v>
      </c>
    </row>
    <row r="5" spans="1:1" x14ac:dyDescent="0.2">
      <c r="A5" s="72" t="s">
        <v>650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5766E-15F4-964E-8CA6-BD7616E3BB6C}">
  <dimension ref="A1:R232"/>
  <sheetViews>
    <sheetView zoomScale="85" workbookViewId="0">
      <selection activeCell="H135" sqref="H135"/>
    </sheetView>
  </sheetViews>
  <sheetFormatPr baseColWidth="10" defaultRowHeight="16" x14ac:dyDescent="0.2"/>
  <cols>
    <col min="1" max="1" width="19" customWidth="1"/>
    <col min="2" max="2" width="10" customWidth="1"/>
    <col min="3" max="3" width="15" bestFit="1" customWidth="1"/>
    <col min="13" max="13" width="21.83203125" customWidth="1"/>
    <col min="18" max="18" width="27.33203125" bestFit="1" customWidth="1"/>
  </cols>
  <sheetData>
    <row r="1" spans="1:11" ht="21" x14ac:dyDescent="0.25">
      <c r="A1" s="71" t="s">
        <v>536</v>
      </c>
      <c r="B1" s="71"/>
    </row>
    <row r="2" spans="1:11" x14ac:dyDescent="0.2">
      <c r="A2" s="72" t="s">
        <v>534</v>
      </c>
      <c r="B2" s="72"/>
    </row>
    <row r="3" spans="1:11" x14ac:dyDescent="0.2">
      <c r="A3" s="72" t="s">
        <v>535</v>
      </c>
      <c r="B3" s="72"/>
    </row>
    <row r="4" spans="1:11" x14ac:dyDescent="0.2">
      <c r="A4" s="72"/>
      <c r="B4" s="72"/>
    </row>
    <row r="5" spans="1:11" ht="19" x14ac:dyDescent="0.25">
      <c r="B5" s="19" t="s">
        <v>540</v>
      </c>
    </row>
    <row r="6" spans="1:11" x14ac:dyDescent="0.2">
      <c r="A6" s="18" t="s">
        <v>41</v>
      </c>
      <c r="B6" s="30" t="s">
        <v>25</v>
      </c>
      <c r="C6" s="30" t="s">
        <v>26</v>
      </c>
      <c r="D6" s="30" t="s">
        <v>27</v>
      </c>
      <c r="E6" s="30" t="s">
        <v>28</v>
      </c>
      <c r="F6" s="30" t="s">
        <v>29</v>
      </c>
      <c r="G6" s="30" t="s">
        <v>30</v>
      </c>
      <c r="H6" s="30" t="s">
        <v>31</v>
      </c>
      <c r="I6" s="30" t="s">
        <v>32</v>
      </c>
      <c r="J6" s="30" t="s">
        <v>33</v>
      </c>
      <c r="K6" s="30" t="s">
        <v>34</v>
      </c>
    </row>
    <row r="7" spans="1:11" x14ac:dyDescent="0.2">
      <c r="A7" s="68" t="s">
        <v>374</v>
      </c>
      <c r="B7" s="10">
        <v>48.54717229971159</v>
      </c>
      <c r="C7" s="10">
        <v>14.010961766723543</v>
      </c>
      <c r="D7" s="10">
        <v>10.455595234565655</v>
      </c>
      <c r="E7" s="10">
        <v>0.22727110078752552</v>
      </c>
      <c r="F7" s="10">
        <v>13.129072196146307</v>
      </c>
      <c r="G7" s="10">
        <v>0.80459899379119482</v>
      </c>
      <c r="H7" s="10">
        <v>3.4785871364352476</v>
      </c>
      <c r="I7" s="10">
        <v>2.9701664507778638</v>
      </c>
      <c r="J7" s="10">
        <v>5.7444483180609467</v>
      </c>
      <c r="K7" s="10">
        <v>0.57446527904863065</v>
      </c>
    </row>
    <row r="8" spans="1:11" x14ac:dyDescent="0.2">
      <c r="A8" s="68" t="s">
        <v>375</v>
      </c>
      <c r="B8" s="10">
        <v>49.174192598409746</v>
      </c>
      <c r="C8" s="10">
        <v>14.033510847158142</v>
      </c>
      <c r="D8" s="10">
        <v>10.291302640620398</v>
      </c>
      <c r="E8" s="10">
        <v>0.21228035731815062</v>
      </c>
      <c r="F8" s="10">
        <v>12.73334478583816</v>
      </c>
      <c r="G8" s="10">
        <v>0.82498936553123259</v>
      </c>
      <c r="H8" s="10">
        <v>3.4706202349399562</v>
      </c>
      <c r="I8" s="10">
        <v>3.045752756781519</v>
      </c>
      <c r="J8" s="10">
        <v>5.6333030659991499</v>
      </c>
      <c r="K8" s="10">
        <v>0.5758973855567554</v>
      </c>
    </row>
    <row r="9" spans="1:11" x14ac:dyDescent="0.2">
      <c r="A9" s="68" t="s">
        <v>376</v>
      </c>
      <c r="B9" s="10">
        <v>52.243422752987613</v>
      </c>
      <c r="C9" s="10">
        <v>14.036725099176639</v>
      </c>
      <c r="D9" s="10">
        <v>8.5591388144750713</v>
      </c>
      <c r="E9" s="10">
        <v>0.2578387492461755</v>
      </c>
      <c r="F9" s="10">
        <v>11.834326809076254</v>
      </c>
      <c r="G9" s="10">
        <v>1.3850884282297535</v>
      </c>
      <c r="H9" s="10">
        <v>3.1183719852147842</v>
      </c>
      <c r="I9" s="10">
        <v>3.2972386434030616</v>
      </c>
      <c r="J9" s="10">
        <v>4.3372087775940802</v>
      </c>
      <c r="K9" s="10">
        <v>0.837104165213717</v>
      </c>
    </row>
    <row r="10" spans="1:11" x14ac:dyDescent="0.2">
      <c r="A10" s="68" t="s">
        <v>377</v>
      </c>
      <c r="B10" s="10">
        <v>52.450376635929473</v>
      </c>
      <c r="C10" s="10">
        <v>14.055636896046853</v>
      </c>
      <c r="D10" s="10">
        <v>8.501531421673187</v>
      </c>
      <c r="E10" s="10">
        <v>0.20779210186095262</v>
      </c>
      <c r="F10" s="10">
        <v>11.954265345823972</v>
      </c>
      <c r="G10" s="10">
        <v>1.3762403292046805</v>
      </c>
      <c r="H10" s="10">
        <v>3.1529749548322368</v>
      </c>
      <c r="I10" s="10">
        <v>3.0607022108753368</v>
      </c>
      <c r="J10" s="10">
        <v>4.3424267017948841</v>
      </c>
      <c r="K10" s="10">
        <v>0.81179622915451655</v>
      </c>
    </row>
    <row r="11" spans="1:11" x14ac:dyDescent="0.2">
      <c r="A11" s="68" t="s">
        <v>378</v>
      </c>
      <c r="B11" s="10">
        <v>51.407658174702043</v>
      </c>
      <c r="C11" s="10">
        <v>14.174632666158557</v>
      </c>
      <c r="D11" s="10">
        <v>8.9897694425993997</v>
      </c>
      <c r="E11" s="10">
        <v>0.17814454195120311</v>
      </c>
      <c r="F11" s="10">
        <v>11.989658229798296</v>
      </c>
      <c r="G11" s="10">
        <v>1.2258915644580213</v>
      </c>
      <c r="H11" s="10">
        <v>3.1990515282577445</v>
      </c>
      <c r="I11" s="10">
        <v>3.1764008476660104</v>
      </c>
      <c r="J11" s="10">
        <v>4.8065356396215497</v>
      </c>
      <c r="K11" s="10">
        <v>0.74206486461116838</v>
      </c>
    </row>
    <row r="12" spans="1:11" x14ac:dyDescent="0.2">
      <c r="A12" s="68" t="s">
        <v>379</v>
      </c>
      <c r="B12" s="10">
        <v>51.672932388170345</v>
      </c>
      <c r="C12" s="10">
        <v>14.23174661605279</v>
      </c>
      <c r="D12" s="10">
        <v>8.913730319414519</v>
      </c>
      <c r="E12" s="10">
        <v>0.2181223579992943</v>
      </c>
      <c r="F12" s="10">
        <v>11.743931469920978</v>
      </c>
      <c r="G12" s="10">
        <v>1.278939345714277</v>
      </c>
      <c r="H12" s="10">
        <v>3.0710000986380828</v>
      </c>
      <c r="I12" s="10">
        <v>3.2779366946886954</v>
      </c>
      <c r="J12" s="10">
        <v>4.7638126364535855</v>
      </c>
      <c r="K12" s="10">
        <v>0.75432711032110267</v>
      </c>
    </row>
    <row r="13" spans="1:11" x14ac:dyDescent="0.2">
      <c r="A13" s="68" t="s">
        <v>380</v>
      </c>
      <c r="B13" s="10">
        <v>48.506688874464707</v>
      </c>
      <c r="C13" s="10">
        <v>14.033062675794724</v>
      </c>
      <c r="D13" s="10">
        <v>10.682195796031174</v>
      </c>
      <c r="E13" s="10">
        <v>0.20564665923685191</v>
      </c>
      <c r="F13" s="10">
        <v>12.964006221449303</v>
      </c>
      <c r="G13" s="10">
        <v>0.73910327850783186</v>
      </c>
      <c r="H13" s="10">
        <v>3.5664131548544855</v>
      </c>
      <c r="I13" s="10">
        <v>2.9403900244530718</v>
      </c>
      <c r="J13" s="10">
        <v>5.8129115484632132</v>
      </c>
      <c r="K13" s="10">
        <v>0.50192072959148271</v>
      </c>
    </row>
    <row r="14" spans="1:11" x14ac:dyDescent="0.2">
      <c r="A14" s="68" t="s">
        <v>381</v>
      </c>
      <c r="B14" s="10">
        <v>48.470581022882278</v>
      </c>
      <c r="C14" s="10">
        <v>13.927179282827817</v>
      </c>
      <c r="D14" s="10">
        <v>10.742971579791663</v>
      </c>
      <c r="E14" s="10">
        <v>0.24501765087539146</v>
      </c>
      <c r="F14" s="10">
        <v>13.000648816548399</v>
      </c>
      <c r="G14" s="10">
        <v>0.687336837964453</v>
      </c>
      <c r="H14" s="10">
        <v>3.5250662865725624</v>
      </c>
      <c r="I14" s="10">
        <v>3.0381984356879754</v>
      </c>
      <c r="J14" s="10">
        <v>5.8727604334298888</v>
      </c>
      <c r="K14" s="10">
        <v>0.41176861260543263</v>
      </c>
    </row>
    <row r="15" spans="1:11" x14ac:dyDescent="0.2">
      <c r="A15" s="68" t="s">
        <v>382</v>
      </c>
      <c r="B15" s="10">
        <v>48.729052736709036</v>
      </c>
      <c r="C15" s="10">
        <v>13.889547141449265</v>
      </c>
      <c r="D15" s="10">
        <v>10.456825016806629</v>
      </c>
      <c r="E15" s="10">
        <v>0.24470044536294691</v>
      </c>
      <c r="F15" s="10">
        <v>13.036451823201386</v>
      </c>
      <c r="G15" s="10">
        <v>0.77763075862223274</v>
      </c>
      <c r="H15" s="10">
        <v>3.4922191157221558</v>
      </c>
      <c r="I15" s="10">
        <v>3.1086923578403307</v>
      </c>
      <c r="J15" s="10">
        <v>5.6973708432198347</v>
      </c>
      <c r="K15" s="10">
        <v>0.51096219347607863</v>
      </c>
    </row>
    <row r="16" spans="1:11" x14ac:dyDescent="0.2">
      <c r="A16" s="68" t="s">
        <v>383</v>
      </c>
      <c r="B16" s="10">
        <v>48.609646905174728</v>
      </c>
      <c r="C16" s="10">
        <v>13.939456591383168</v>
      </c>
      <c r="D16" s="10">
        <v>10.621093981891839</v>
      </c>
      <c r="E16" s="10">
        <v>0.2522983199900104</v>
      </c>
      <c r="F16" s="10">
        <v>13.141211318522277</v>
      </c>
      <c r="G16" s="10">
        <v>0.73836920097684988</v>
      </c>
      <c r="H16" s="10">
        <v>3.514674243463273</v>
      </c>
      <c r="I16" s="10">
        <v>2.961460280158605</v>
      </c>
      <c r="J16" s="10">
        <v>5.7417570607706301</v>
      </c>
      <c r="K16" s="10">
        <v>0.48003209766862021</v>
      </c>
    </row>
    <row r="17" spans="1:11" x14ac:dyDescent="0.2">
      <c r="A17" s="68" t="s">
        <v>384</v>
      </c>
      <c r="B17" s="10">
        <v>53.989672772420704</v>
      </c>
      <c r="C17" s="10">
        <v>14.22881880278983</v>
      </c>
      <c r="D17" s="10">
        <v>7.7027674256548568</v>
      </c>
      <c r="E17" s="10">
        <v>0.25252784795295191</v>
      </c>
      <c r="F17" s="10">
        <v>11.118728172323276</v>
      </c>
      <c r="G17" s="10">
        <v>1.6610103991728353</v>
      </c>
      <c r="H17" s="10">
        <v>2.871232381120743</v>
      </c>
      <c r="I17" s="10">
        <v>3.3405210069869122</v>
      </c>
      <c r="J17" s="10">
        <v>3.9040579179865196</v>
      </c>
      <c r="K17" s="10">
        <v>0.88842113052719429</v>
      </c>
    </row>
    <row r="18" spans="1:11" x14ac:dyDescent="0.2">
      <c r="A18" s="68" t="s">
        <v>385</v>
      </c>
      <c r="B18" s="10">
        <v>53.618367024233983</v>
      </c>
      <c r="C18" s="10">
        <v>14.35880171591506</v>
      </c>
      <c r="D18" s="10">
        <v>7.7160068759022078</v>
      </c>
      <c r="E18" s="10">
        <v>0.2425948879605401</v>
      </c>
      <c r="F18" s="10">
        <v>11.206598417726362</v>
      </c>
      <c r="G18" s="10">
        <v>1.6141027406693293</v>
      </c>
      <c r="H18" s="10">
        <v>2.9332762041755296</v>
      </c>
      <c r="I18" s="10">
        <v>3.2345304952383866</v>
      </c>
      <c r="J18" s="10">
        <v>3.9472167388432364</v>
      </c>
      <c r="K18" s="10">
        <v>0.93763230245808415</v>
      </c>
    </row>
    <row r="19" spans="1:11" x14ac:dyDescent="0.2">
      <c r="A19" s="68" t="s">
        <v>386</v>
      </c>
      <c r="B19" s="10">
        <v>48.375437598593962</v>
      </c>
      <c r="C19" s="10">
        <v>14.146480694510657</v>
      </c>
      <c r="D19" s="10">
        <v>10.6917280310672</v>
      </c>
      <c r="E19" s="10">
        <v>0.21964329192813462</v>
      </c>
      <c r="F19" s="10">
        <v>12.992202509682924</v>
      </c>
      <c r="G19" s="10">
        <v>0.69514493183589876</v>
      </c>
      <c r="H19" s="10">
        <v>3.5302518480931857</v>
      </c>
      <c r="I19" s="10">
        <v>3.05853539765973</v>
      </c>
      <c r="J19" s="10">
        <v>5.8172224075032686</v>
      </c>
      <c r="K19" s="10">
        <v>0.47325098670682386</v>
      </c>
    </row>
    <row r="20" spans="1:11" x14ac:dyDescent="0.2">
      <c r="A20" s="68" t="s">
        <v>387</v>
      </c>
      <c r="B20" s="10">
        <v>48.937750322589288</v>
      </c>
      <c r="C20" s="10">
        <v>14.041376009670975</v>
      </c>
      <c r="D20" s="10">
        <v>10.291501074266193</v>
      </c>
      <c r="E20" s="10">
        <v>0.23960829253047194</v>
      </c>
      <c r="F20" s="10">
        <v>12.953597682926956</v>
      </c>
      <c r="G20" s="10">
        <v>0.75760779536647282</v>
      </c>
      <c r="H20" s="10">
        <v>3.4471412554319292</v>
      </c>
      <c r="I20" s="10">
        <v>3.0485848876584711</v>
      </c>
      <c r="J20" s="10">
        <v>5.6923214980108279</v>
      </c>
      <c r="K20" s="10">
        <v>0.54461118577739642</v>
      </c>
    </row>
    <row r="21" spans="1:11" x14ac:dyDescent="0.2">
      <c r="A21" s="68" t="s">
        <v>388</v>
      </c>
      <c r="B21" s="10">
        <v>50.441178877423262</v>
      </c>
      <c r="C21" s="10">
        <v>14.669888135121646</v>
      </c>
      <c r="D21" s="10">
        <v>9.9626844297509827</v>
      </c>
      <c r="E21" s="10">
        <v>0.16386936277117209</v>
      </c>
      <c r="F21" s="10">
        <v>11.672776818520306</v>
      </c>
      <c r="G21" s="10">
        <v>0.91028305824011269</v>
      </c>
      <c r="H21" s="10">
        <v>3.0821147126455593</v>
      </c>
      <c r="I21" s="10">
        <v>3.1613898413269941</v>
      </c>
      <c r="J21" s="10">
        <v>5.5114115269105817</v>
      </c>
      <c r="K21" s="10">
        <v>0.4245055277780051</v>
      </c>
    </row>
    <row r="22" spans="1:11" x14ac:dyDescent="0.2">
      <c r="A22" s="68" t="s">
        <v>389</v>
      </c>
      <c r="B22" s="10">
        <v>50.154607676008425</v>
      </c>
      <c r="C22" s="10">
        <v>14.53301952718922</v>
      </c>
      <c r="D22" s="10">
        <v>9.9143766265431434</v>
      </c>
      <c r="E22" s="10">
        <v>0.21464503485431377</v>
      </c>
      <c r="F22" s="10">
        <v>11.946975331123632</v>
      </c>
      <c r="G22" s="10">
        <v>0.95182422775225639</v>
      </c>
      <c r="H22" s="10">
        <v>3.0157423361826852</v>
      </c>
      <c r="I22" s="10">
        <v>3.2658894965737386</v>
      </c>
      <c r="J22" s="10">
        <v>5.5921968776492701</v>
      </c>
      <c r="K22" s="10">
        <v>0.35706160740974241</v>
      </c>
    </row>
    <row r="23" spans="1:11" x14ac:dyDescent="0.2">
      <c r="A23" s="68" t="s">
        <v>390</v>
      </c>
      <c r="B23" s="10">
        <v>52.417880470264237</v>
      </c>
      <c r="C23" s="10">
        <v>14.092547495444736</v>
      </c>
      <c r="D23" s="10">
        <v>8.4292510625555721</v>
      </c>
      <c r="E23" s="10">
        <v>0.22376559713433372</v>
      </c>
      <c r="F23" s="10">
        <v>11.592117176988708</v>
      </c>
      <c r="G23" s="10">
        <v>1.4053335044422104</v>
      </c>
      <c r="H23" s="10">
        <v>3.2031989211992697</v>
      </c>
      <c r="I23" s="10">
        <v>3.5208706997436425</v>
      </c>
      <c r="J23" s="10">
        <v>4.3071567306389804</v>
      </c>
      <c r="K23" s="10">
        <v>0.80594318166772094</v>
      </c>
    </row>
    <row r="24" spans="1:11" x14ac:dyDescent="0.2">
      <c r="A24" s="68" t="s">
        <v>391</v>
      </c>
      <c r="B24" s="10">
        <v>51.68695373891066</v>
      </c>
      <c r="C24" s="10">
        <v>13.998438851068236</v>
      </c>
      <c r="D24" s="10">
        <v>8.737407979912259</v>
      </c>
      <c r="E24" s="10">
        <v>0.25878966851741114</v>
      </c>
      <c r="F24" s="10">
        <v>11.848935762106342</v>
      </c>
      <c r="G24" s="10">
        <v>1.4082137768828922</v>
      </c>
      <c r="H24" s="10">
        <v>3.268360680792227</v>
      </c>
      <c r="I24" s="10">
        <v>3.7688104599029875</v>
      </c>
      <c r="J24" s="10">
        <v>4.1463787396543106</v>
      </c>
      <c r="K24" s="10">
        <v>0.82929626237148979</v>
      </c>
    </row>
    <row r="25" spans="1:11" x14ac:dyDescent="0.2">
      <c r="A25" s="68" t="s">
        <v>392</v>
      </c>
      <c r="B25" s="10">
        <v>48.073652228346333</v>
      </c>
      <c r="C25" s="10">
        <v>14.19189682988025</v>
      </c>
      <c r="D25" s="10">
        <v>10.785837519275692</v>
      </c>
      <c r="E25" s="10">
        <v>0.17476627428228264</v>
      </c>
      <c r="F25" s="10">
        <v>13.08853840633922</v>
      </c>
      <c r="G25" s="10">
        <v>0.67891150230799369</v>
      </c>
      <c r="H25" s="10">
        <v>3.5424523260607357</v>
      </c>
      <c r="I25" s="10">
        <v>3.06456784280196</v>
      </c>
      <c r="J25" s="10">
        <v>5.9225104457710529</v>
      </c>
      <c r="K25" s="10">
        <v>0.44225944190828076</v>
      </c>
    </row>
    <row r="26" spans="1:11" x14ac:dyDescent="0.2">
      <c r="A26" s="68" t="s">
        <v>393</v>
      </c>
      <c r="B26" s="10">
        <v>48.499031584238992</v>
      </c>
      <c r="C26" s="10">
        <v>15.106171002662508</v>
      </c>
      <c r="D26" s="10">
        <v>10.71835064251928</v>
      </c>
      <c r="E26" s="10">
        <v>0.20817644930437243</v>
      </c>
      <c r="F26" s="10">
        <v>12.563560202419671</v>
      </c>
      <c r="G26" s="10">
        <v>0.64925916954421103</v>
      </c>
      <c r="H26" s="10">
        <v>3.2969717117191988</v>
      </c>
      <c r="I26" s="10">
        <v>3.1548765890684054</v>
      </c>
      <c r="J26" s="10">
        <v>5.3584658591636654</v>
      </c>
      <c r="K26" s="10">
        <v>0.42567725758440311</v>
      </c>
    </row>
    <row r="27" spans="1:11" x14ac:dyDescent="0.2">
      <c r="A27" s="68" t="s">
        <v>394</v>
      </c>
      <c r="B27" s="10">
        <v>48.39527977716881</v>
      </c>
      <c r="C27" s="10">
        <v>14.035213386244145</v>
      </c>
      <c r="D27" s="10">
        <v>10.694280434119698</v>
      </c>
      <c r="E27" s="10">
        <v>0.1971875952936939</v>
      </c>
      <c r="F27" s="10">
        <v>12.993506214427953</v>
      </c>
      <c r="G27" s="10">
        <v>0.68222610162068353</v>
      </c>
      <c r="H27" s="10">
        <v>3.4834769688572536</v>
      </c>
      <c r="I27" s="10">
        <v>3.0526727258959401</v>
      </c>
      <c r="J27" s="10">
        <v>5.9422333464996395</v>
      </c>
      <c r="K27" s="10">
        <v>0.52382112107338819</v>
      </c>
    </row>
    <row r="28" spans="1:11" x14ac:dyDescent="0.2">
      <c r="A28" s="68" t="s">
        <v>395</v>
      </c>
      <c r="B28" s="10">
        <v>48.613226150184339</v>
      </c>
      <c r="C28" s="10">
        <v>14.033902318536454</v>
      </c>
      <c r="D28" s="10">
        <v>10.631524583671853</v>
      </c>
      <c r="E28" s="10">
        <v>0.2309758756261763</v>
      </c>
      <c r="F28" s="10">
        <v>12.947305247428954</v>
      </c>
      <c r="G28" s="10">
        <v>0.70874789233237667</v>
      </c>
      <c r="H28" s="10">
        <v>3.458514160668575</v>
      </c>
      <c r="I28" s="10">
        <v>2.967575600455624</v>
      </c>
      <c r="J28" s="10">
        <v>5.9553603142006795</v>
      </c>
      <c r="K28" s="10">
        <v>0.4527657906662475</v>
      </c>
    </row>
    <row r="29" spans="1:11" x14ac:dyDescent="0.2">
      <c r="A29" s="68" t="s">
        <v>396</v>
      </c>
      <c r="B29" s="10">
        <v>52.571635724935149</v>
      </c>
      <c r="C29" s="10">
        <v>14.078896309458161</v>
      </c>
      <c r="D29" s="10">
        <v>8.5941425157772198</v>
      </c>
      <c r="E29" s="10">
        <v>0.25018891816269428</v>
      </c>
      <c r="F29" s="10">
        <v>12.020607397422543</v>
      </c>
      <c r="G29" s="10">
        <v>1.2966934215632213</v>
      </c>
      <c r="H29" s="10">
        <v>3.2180421951269329</v>
      </c>
      <c r="I29" s="10">
        <v>2.8845250495271939</v>
      </c>
      <c r="J29" s="10">
        <v>4.2408553397463393</v>
      </c>
      <c r="K29" s="10">
        <v>0.82398954312439998</v>
      </c>
    </row>
    <row r="30" spans="1:11" x14ac:dyDescent="0.2">
      <c r="A30" s="68" t="s">
        <v>397</v>
      </c>
      <c r="B30" s="10">
        <v>52.088211498918902</v>
      </c>
      <c r="C30" s="10">
        <v>14.206542804565657</v>
      </c>
      <c r="D30" s="10">
        <v>8.5654983523772827</v>
      </c>
      <c r="E30" s="10">
        <v>0.24933412402920685</v>
      </c>
      <c r="F30" s="10">
        <v>11.965083033256096</v>
      </c>
      <c r="G30" s="10">
        <v>1.3708791600690431</v>
      </c>
      <c r="H30" s="10">
        <v>3.200586093126855</v>
      </c>
      <c r="I30" s="10">
        <v>3.2070054024091772</v>
      </c>
      <c r="J30" s="10">
        <v>4.3017523695402753</v>
      </c>
      <c r="K30" s="10">
        <v>0.80210797889575647</v>
      </c>
    </row>
    <row r="31" spans="1:11" x14ac:dyDescent="0.2">
      <c r="A31" s="68" t="s">
        <v>398</v>
      </c>
      <c r="B31" s="10">
        <v>48.457189502035085</v>
      </c>
      <c r="C31" s="10">
        <v>14.101794293979433</v>
      </c>
      <c r="D31" s="10">
        <v>10.677690955084856</v>
      </c>
      <c r="E31" s="10">
        <v>0.21010659789954778</v>
      </c>
      <c r="F31" s="10">
        <v>12.857725918295742</v>
      </c>
      <c r="G31" s="10">
        <v>0.75020535004638922</v>
      </c>
      <c r="H31" s="10">
        <v>3.4421066306328054</v>
      </c>
      <c r="I31" s="10">
        <v>3.124900905176867</v>
      </c>
      <c r="J31" s="10">
        <v>5.8549568892766874</v>
      </c>
      <c r="K31" s="10">
        <v>0.49611343710457961</v>
      </c>
    </row>
    <row r="32" spans="1:11" x14ac:dyDescent="0.2">
      <c r="A32" s="68" t="s">
        <v>399</v>
      </c>
      <c r="B32" s="10">
        <v>48.170567469953276</v>
      </c>
      <c r="C32" s="10">
        <v>13.994021262268658</v>
      </c>
      <c r="D32" s="10">
        <v>10.73734364478544</v>
      </c>
      <c r="E32" s="10">
        <v>0.25322913053237295</v>
      </c>
      <c r="F32" s="10">
        <v>13.061297365682453</v>
      </c>
      <c r="G32" s="10">
        <v>0.72071336747811543</v>
      </c>
      <c r="H32" s="10">
        <v>3.4353255657355071</v>
      </c>
      <c r="I32" s="10">
        <v>3.146693329524354</v>
      </c>
      <c r="J32" s="10">
        <v>5.9543534597098375</v>
      </c>
      <c r="K32" s="10">
        <v>0.4841145142530659</v>
      </c>
    </row>
    <row r="33" spans="1:11" x14ac:dyDescent="0.2">
      <c r="A33" s="68" t="s">
        <v>400</v>
      </c>
      <c r="B33" s="10">
        <v>48.487545390968897</v>
      </c>
      <c r="C33" s="10">
        <v>14.055144037956127</v>
      </c>
      <c r="D33" s="10">
        <v>10.501140763485783</v>
      </c>
      <c r="E33" s="10">
        <v>0.2228515621017777</v>
      </c>
      <c r="F33" s="10">
        <v>13.117760637441101</v>
      </c>
      <c r="G33" s="10">
        <v>0.74501336497703174</v>
      </c>
      <c r="H33" s="10">
        <v>3.5667463875822945</v>
      </c>
      <c r="I33" s="10">
        <v>3.0997367782555596</v>
      </c>
      <c r="J33" s="10">
        <v>5.672724232915562</v>
      </c>
      <c r="K33" s="10">
        <v>0.52399681116337482</v>
      </c>
    </row>
    <row r="34" spans="1:11" x14ac:dyDescent="0.2">
      <c r="A34" s="68" t="s">
        <v>401</v>
      </c>
      <c r="B34" s="10">
        <v>49.524346179790626</v>
      </c>
      <c r="C34" s="10">
        <v>14.072953965106494</v>
      </c>
      <c r="D34" s="10">
        <v>10.147179601094777</v>
      </c>
      <c r="E34" s="10">
        <v>0.19767960822754757</v>
      </c>
      <c r="F34" s="10">
        <v>12.677886173228476</v>
      </c>
      <c r="G34" s="10">
        <v>0.94763935902896523</v>
      </c>
      <c r="H34" s="10">
        <v>3.3216287984544306</v>
      </c>
      <c r="I34" s="10">
        <v>3.2087272490131302</v>
      </c>
      <c r="J34" s="10">
        <v>5.2506353259573704</v>
      </c>
      <c r="K34" s="10">
        <v>0.5997640072305902</v>
      </c>
    </row>
    <row r="35" spans="1:11" x14ac:dyDescent="0.2">
      <c r="A35" s="68" t="s">
        <v>402</v>
      </c>
      <c r="B35" s="10">
        <v>48.714740545132415</v>
      </c>
      <c r="C35" s="10">
        <v>13.926812197898702</v>
      </c>
      <c r="D35" s="10">
        <v>10.736745457656887</v>
      </c>
      <c r="E35" s="10">
        <v>0.21047820771760259</v>
      </c>
      <c r="F35" s="10">
        <v>12.904752975028513</v>
      </c>
      <c r="G35" s="10">
        <v>0.7149495887272217</v>
      </c>
      <c r="H35" s="10">
        <v>3.5364232845872361</v>
      </c>
      <c r="I35" s="10">
        <v>3.1161841756048174</v>
      </c>
      <c r="J35" s="10">
        <v>5.6369015230465438</v>
      </c>
      <c r="K35" s="10">
        <v>0.48653871968995971</v>
      </c>
    </row>
    <row r="36" spans="1:11" x14ac:dyDescent="0.2">
      <c r="A36" s="68" t="s">
        <v>403</v>
      </c>
      <c r="B36" s="10">
        <v>48.454106529121091</v>
      </c>
      <c r="C36" s="10">
        <v>13.891760147164153</v>
      </c>
      <c r="D36" s="10">
        <v>10.816359130000155</v>
      </c>
      <c r="E36" s="10">
        <v>0.1817910124749445</v>
      </c>
      <c r="F36" s="10">
        <v>13.386269831863926</v>
      </c>
      <c r="G36" s="10">
        <v>0.71830122276097674</v>
      </c>
      <c r="H36" s="10">
        <v>3.6355110811103271</v>
      </c>
      <c r="I36" s="10">
        <v>2.9920286083815553</v>
      </c>
      <c r="J36" s="10">
        <v>5.5108234700029382</v>
      </c>
      <c r="K36" s="10">
        <v>0.41191534969521154</v>
      </c>
    </row>
    <row r="37" spans="1:11" x14ac:dyDescent="0.2">
      <c r="A37" s="68" t="s">
        <v>404</v>
      </c>
      <c r="B37" s="10">
        <v>47.912888073251999</v>
      </c>
      <c r="C37" s="10">
        <v>13.911627151307565</v>
      </c>
      <c r="D37" s="10">
        <v>10.945088586408405</v>
      </c>
      <c r="E37" s="10">
        <v>0.2262302418946936</v>
      </c>
      <c r="F37" s="10">
        <v>13.110522771698536</v>
      </c>
      <c r="G37" s="10">
        <v>0.64670785950836307</v>
      </c>
      <c r="H37" s="10">
        <v>3.5099407448431457</v>
      </c>
      <c r="I37" s="10">
        <v>3.0778144155872025</v>
      </c>
      <c r="J37" s="10">
        <v>6.0012323110737347</v>
      </c>
      <c r="K37" s="10">
        <v>0.47688190556573395</v>
      </c>
    </row>
    <row r="38" spans="1:11" x14ac:dyDescent="0.2">
      <c r="A38" s="68" t="s">
        <v>405</v>
      </c>
      <c r="B38" s="10">
        <v>48.158285101118388</v>
      </c>
      <c r="C38" s="10">
        <v>13.978793555177585</v>
      </c>
      <c r="D38" s="10">
        <v>10.923596478449896</v>
      </c>
      <c r="E38" s="10">
        <v>0.22425158853423993</v>
      </c>
      <c r="F38" s="10">
        <v>13.096764663037883</v>
      </c>
      <c r="G38" s="10">
        <v>0.64167140269060874</v>
      </c>
      <c r="H38" s="10">
        <v>3.4531256732164</v>
      </c>
      <c r="I38" s="10">
        <v>2.9349670393250706</v>
      </c>
      <c r="J38" s="10">
        <v>6.0559213293420786</v>
      </c>
      <c r="K38" s="10">
        <v>0.51159317109801206</v>
      </c>
    </row>
    <row r="39" spans="1:11" x14ac:dyDescent="0.2">
      <c r="A39" s="68" t="s">
        <v>406</v>
      </c>
      <c r="B39" s="10">
        <v>48.27203521778285</v>
      </c>
      <c r="C39" s="10">
        <v>13.993878735786625</v>
      </c>
      <c r="D39" s="10">
        <v>10.816934403597267</v>
      </c>
      <c r="E39" s="10">
        <v>0.18923814466615108</v>
      </c>
      <c r="F39" s="10">
        <v>12.986352288602015</v>
      </c>
      <c r="G39" s="10">
        <v>0.6691542849875175</v>
      </c>
      <c r="H39" s="10">
        <v>3.5022903456750112</v>
      </c>
      <c r="I39" s="10">
        <v>3.0152970064474305</v>
      </c>
      <c r="J39" s="10">
        <v>6.0799292690381774</v>
      </c>
      <c r="K39" s="10">
        <v>0.47499287151704372</v>
      </c>
    </row>
    <row r="40" spans="1:11" x14ac:dyDescent="0.2">
      <c r="A40" s="68" t="s">
        <v>407</v>
      </c>
      <c r="B40" s="10">
        <v>48.604935572750826</v>
      </c>
      <c r="C40" s="10">
        <v>13.630776591707777</v>
      </c>
      <c r="D40" s="10">
        <v>10.715876656052533</v>
      </c>
      <c r="E40" s="10">
        <v>0.24479879889788983</v>
      </c>
      <c r="F40" s="10">
        <v>12.916900397617596</v>
      </c>
      <c r="G40" s="10">
        <v>0.778324066588573</v>
      </c>
      <c r="H40" s="10">
        <v>3.5526760818993255</v>
      </c>
      <c r="I40" s="10">
        <v>2.8754062793882302</v>
      </c>
      <c r="J40" s="10">
        <v>6.1255382686311073</v>
      </c>
      <c r="K40" s="10">
        <v>0.5138299978551748</v>
      </c>
    </row>
    <row r="41" spans="1:11" x14ac:dyDescent="0.2">
      <c r="A41" s="68" t="s">
        <v>408</v>
      </c>
      <c r="B41" s="10">
        <v>48.326548424173261</v>
      </c>
      <c r="C41" s="10">
        <v>14.048040025159139</v>
      </c>
      <c r="D41" s="10">
        <v>10.697858809694054</v>
      </c>
      <c r="E41" s="10">
        <v>0.18459596839126971</v>
      </c>
      <c r="F41" s="10">
        <v>13.112869883403366</v>
      </c>
      <c r="G41" s="10">
        <v>0.68183727281481188</v>
      </c>
      <c r="H41" s="10">
        <v>3.4480109323428114</v>
      </c>
      <c r="I41" s="10">
        <v>2.9174767923326086</v>
      </c>
      <c r="J41" s="10">
        <v>6.0155544127860878</v>
      </c>
      <c r="K41" s="10">
        <v>0.52776827366915724</v>
      </c>
    </row>
    <row r="42" spans="1:11" x14ac:dyDescent="0.2">
      <c r="A42" s="68" t="s">
        <v>409</v>
      </c>
      <c r="B42" s="10">
        <v>48.256289146729642</v>
      </c>
      <c r="C42" s="10">
        <v>14.048054215011806</v>
      </c>
      <c r="D42" s="10">
        <v>10.797720505185337</v>
      </c>
      <c r="E42" s="10">
        <v>0.24735599137488451</v>
      </c>
      <c r="F42" s="10">
        <v>12.987165006674195</v>
      </c>
      <c r="G42" s="10">
        <v>0.6661874935825034</v>
      </c>
      <c r="H42" s="10">
        <v>3.5404045589896294</v>
      </c>
      <c r="I42" s="10">
        <v>3.0121162336995586</v>
      </c>
      <c r="J42" s="10">
        <v>5.9351062737447373</v>
      </c>
      <c r="K42" s="10">
        <v>0.50097545949276101</v>
      </c>
    </row>
    <row r="43" spans="1:11" x14ac:dyDescent="0.2">
      <c r="A43" s="68" t="s">
        <v>410</v>
      </c>
      <c r="B43" s="10">
        <v>48.777578151594085</v>
      </c>
      <c r="C43" s="10">
        <v>13.857336639334905</v>
      </c>
      <c r="D43" s="10">
        <v>10.554797387422315</v>
      </c>
      <c r="E43" s="10">
        <v>0.17462434682986877</v>
      </c>
      <c r="F43" s="10">
        <v>12.968788726136987</v>
      </c>
      <c r="G43" s="10">
        <v>0.73624010539165519</v>
      </c>
      <c r="H43" s="10">
        <v>3.5232364535008687</v>
      </c>
      <c r="I43" s="10">
        <v>3.1175279445233466</v>
      </c>
      <c r="J43" s="10">
        <v>5.7451204424639517</v>
      </c>
      <c r="K43" s="10">
        <v>0.48972976419542702</v>
      </c>
    </row>
    <row r="44" spans="1:11" x14ac:dyDescent="0.2">
      <c r="A44" s="68" t="s">
        <v>411</v>
      </c>
      <c r="B44" s="10">
        <v>48.068301039310192</v>
      </c>
      <c r="C44" s="10">
        <v>13.897187797121404</v>
      </c>
      <c r="D44" s="10">
        <v>10.854049867217467</v>
      </c>
      <c r="E44" s="10">
        <v>0.23472591062588111</v>
      </c>
      <c r="F44" s="10">
        <v>13.26923707419429</v>
      </c>
      <c r="G44" s="10">
        <v>0.69434198878725284</v>
      </c>
      <c r="H44" s="10">
        <v>3.5496786990590472</v>
      </c>
      <c r="I44" s="10">
        <v>2.971009147241074</v>
      </c>
      <c r="J44" s="10">
        <v>5.9114865086390616</v>
      </c>
      <c r="K44" s="10">
        <v>0.50705304744106749</v>
      </c>
    </row>
    <row r="45" spans="1:11" x14ac:dyDescent="0.2">
      <c r="A45" s="68" t="s">
        <v>412</v>
      </c>
      <c r="B45" s="10">
        <v>48.523909078960337</v>
      </c>
      <c r="C45" s="10">
        <v>13.959661387309827</v>
      </c>
      <c r="D45" s="10">
        <v>10.861462064206618</v>
      </c>
      <c r="E45" s="10">
        <v>0.2369960240528374</v>
      </c>
      <c r="F45" s="10">
        <v>12.831773896756809</v>
      </c>
      <c r="G45" s="10">
        <v>0.71560887852002764</v>
      </c>
      <c r="H45" s="10">
        <v>3.4531799362534086</v>
      </c>
      <c r="I45" s="10">
        <v>2.9393462688528897</v>
      </c>
      <c r="J45" s="10">
        <v>5.9791180626293832</v>
      </c>
      <c r="K45" s="10">
        <v>0.49904708704366968</v>
      </c>
    </row>
    <row r="46" spans="1:11" x14ac:dyDescent="0.2">
      <c r="A46" s="68" t="s">
        <v>413</v>
      </c>
      <c r="B46" s="10">
        <v>48.353125012783124</v>
      </c>
      <c r="C46" s="10">
        <v>13.947713968985081</v>
      </c>
      <c r="D46" s="10">
        <v>10.80275951780024</v>
      </c>
      <c r="E46" s="10">
        <v>0.20309821936243933</v>
      </c>
      <c r="F46" s="10">
        <v>13.027840613917032</v>
      </c>
      <c r="G46" s="10">
        <v>0.66922192724461371</v>
      </c>
      <c r="H46" s="10">
        <v>3.4911213557879925</v>
      </c>
      <c r="I46" s="10">
        <v>2.9627182845665807</v>
      </c>
      <c r="J46" s="10">
        <v>5.9879204624012621</v>
      </c>
      <c r="K46" s="10">
        <v>0.49342845338558383</v>
      </c>
    </row>
    <row r="47" spans="1:11" x14ac:dyDescent="0.2">
      <c r="A47" s="68" t="s">
        <v>531</v>
      </c>
      <c r="B47" s="10">
        <v>47.94912585692262</v>
      </c>
      <c r="C47" s="10">
        <v>14.191192147472693</v>
      </c>
      <c r="D47" s="10">
        <v>10.899112736576244</v>
      </c>
      <c r="E47" s="10">
        <v>0.25615426247252926</v>
      </c>
      <c r="F47" s="10">
        <v>12.978072621117196</v>
      </c>
      <c r="G47" s="10">
        <v>0.7060386394200806</v>
      </c>
      <c r="H47" s="10">
        <v>3.4711516384032541</v>
      </c>
      <c r="I47" s="10">
        <v>3.0111194935546299</v>
      </c>
      <c r="J47" s="10">
        <v>5.9838004723324696</v>
      </c>
      <c r="K47" s="10">
        <v>0.49836815691934272</v>
      </c>
    </row>
    <row r="48" spans="1:11" x14ac:dyDescent="0.2">
      <c r="A48" s="68" t="s">
        <v>532</v>
      </c>
      <c r="B48" s="10">
        <v>47.959903995482136</v>
      </c>
      <c r="C48" s="10">
        <v>14.101021633754632</v>
      </c>
      <c r="D48" s="10">
        <v>10.819741900897636</v>
      </c>
      <c r="E48" s="10">
        <v>0.25310654005201272</v>
      </c>
      <c r="F48" s="10">
        <v>13.239088489074677</v>
      </c>
      <c r="G48" s="10">
        <v>0.6446339162763669</v>
      </c>
      <c r="H48" s="10">
        <v>3.5853349620544801</v>
      </c>
      <c r="I48" s="10">
        <v>2.8939469274257408</v>
      </c>
      <c r="J48" s="10">
        <v>6.046115725138983</v>
      </c>
      <c r="K48" s="10">
        <v>0.45710590984332761</v>
      </c>
    </row>
    <row r="49" spans="1:11" x14ac:dyDescent="0.2">
      <c r="A49" s="68" t="s">
        <v>414</v>
      </c>
      <c r="B49" s="10">
        <v>48.096741026441109</v>
      </c>
      <c r="C49" s="10">
        <v>14.097119560491276</v>
      </c>
      <c r="D49" s="10">
        <v>10.727552675059208</v>
      </c>
      <c r="E49" s="10">
        <v>0.18169634407722093</v>
      </c>
      <c r="F49" s="10">
        <v>13.056457842048994</v>
      </c>
      <c r="G49" s="10">
        <v>0.70837020630105729</v>
      </c>
      <c r="H49" s="10">
        <v>3.5348941895023298</v>
      </c>
      <c r="I49" s="10">
        <v>3.0379915187911459</v>
      </c>
      <c r="J49" s="10">
        <v>5.9806333795417688</v>
      </c>
      <c r="K49" s="10">
        <v>0.55644505373648911</v>
      </c>
    </row>
    <row r="50" spans="1:11" x14ac:dyDescent="0.2">
      <c r="A50" s="68" t="s">
        <v>415</v>
      </c>
      <c r="B50" s="10">
        <v>48.354126807655398</v>
      </c>
      <c r="C50" s="10">
        <v>13.883882608490151</v>
      </c>
      <c r="D50" s="10">
        <v>10.839767288450117</v>
      </c>
      <c r="E50" s="10">
        <v>0.23530088715627062</v>
      </c>
      <c r="F50" s="10">
        <v>13.158148911553583</v>
      </c>
      <c r="G50" s="10">
        <v>0.65391041304039577</v>
      </c>
      <c r="H50" s="10">
        <v>3.4578955264061024</v>
      </c>
      <c r="I50" s="10">
        <v>2.9159842255929274</v>
      </c>
      <c r="J50" s="10">
        <v>5.9798278296216072</v>
      </c>
      <c r="K50" s="10">
        <v>0.52115550203345173</v>
      </c>
    </row>
    <row r="51" spans="1:11" x14ac:dyDescent="0.2">
      <c r="A51" s="68" t="s">
        <v>416</v>
      </c>
      <c r="B51" s="10">
        <v>51.139991277802011</v>
      </c>
      <c r="C51" s="10">
        <v>13.513352658987712</v>
      </c>
      <c r="D51" s="10">
        <v>8.9727816115543462</v>
      </c>
      <c r="E51" s="10">
        <v>0.27500577204279009</v>
      </c>
      <c r="F51" s="10">
        <v>12.794027859726533</v>
      </c>
      <c r="G51" s="10">
        <v>1.2717990816038585</v>
      </c>
      <c r="H51" s="10">
        <v>3.3427567276365409</v>
      </c>
      <c r="I51" s="10">
        <v>2.9692414253097663</v>
      </c>
      <c r="J51" s="10">
        <v>4.7991585644288248</v>
      </c>
      <c r="K51" s="10">
        <v>0.8134219235011928</v>
      </c>
    </row>
    <row r="52" spans="1:11" x14ac:dyDescent="0.2">
      <c r="A52" s="68" t="s">
        <v>417</v>
      </c>
      <c r="B52" s="10">
        <v>51.15200586610532</v>
      </c>
      <c r="C52" s="10">
        <v>13.564441679831759</v>
      </c>
      <c r="D52" s="10">
        <v>8.9122370499751806</v>
      </c>
      <c r="E52" s="10">
        <v>0.21771324878836501</v>
      </c>
      <c r="F52" s="10">
        <v>12.898428633514659</v>
      </c>
      <c r="G52" s="10">
        <v>1.3049406695351811</v>
      </c>
      <c r="H52" s="10">
        <v>3.307717182868831</v>
      </c>
      <c r="I52" s="10">
        <v>3.104833975625179</v>
      </c>
      <c r="J52" s="10">
        <v>4.7158502248193113</v>
      </c>
      <c r="K52" s="10">
        <v>0.82183146893621239</v>
      </c>
    </row>
    <row r="53" spans="1:11" x14ac:dyDescent="0.2">
      <c r="A53" s="68" t="s">
        <v>418</v>
      </c>
      <c r="B53" s="10">
        <v>48.897364316969636</v>
      </c>
      <c r="C53" s="10">
        <v>13.93772436461578</v>
      </c>
      <c r="D53" s="10">
        <v>10.443469326773119</v>
      </c>
      <c r="E53" s="10">
        <v>0.21561516326171404</v>
      </c>
      <c r="F53" s="10">
        <v>12.873872804450247</v>
      </c>
      <c r="G53" s="10">
        <v>0.82940716575044726</v>
      </c>
      <c r="H53" s="10">
        <v>3.4963016934028106</v>
      </c>
      <c r="I53" s="10">
        <v>3.0676296863295689</v>
      </c>
      <c r="J53" s="10">
        <v>5.5689497791658651</v>
      </c>
      <c r="K53" s="10">
        <v>0.57531487795792891</v>
      </c>
    </row>
    <row r="54" spans="1:11" x14ac:dyDescent="0.2">
      <c r="A54" s="68" t="s">
        <v>419</v>
      </c>
      <c r="B54" s="10">
        <v>48.745521587907639</v>
      </c>
      <c r="C54" s="10">
        <v>13.826930620570621</v>
      </c>
      <c r="D54" s="10">
        <v>10.448599597269803</v>
      </c>
      <c r="E54" s="10">
        <v>0.2206124637150553</v>
      </c>
      <c r="F54" s="10">
        <v>13.210491906169095</v>
      </c>
      <c r="G54" s="10">
        <v>0.86299327911294743</v>
      </c>
      <c r="H54" s="10">
        <v>3.5715369125761653</v>
      </c>
      <c r="I54" s="10">
        <v>3.0649337064253777</v>
      </c>
      <c r="J54" s="10">
        <v>5.4259787128324488</v>
      </c>
      <c r="K54" s="10">
        <v>0.61235910980935704</v>
      </c>
    </row>
    <row r="55" spans="1:11" x14ac:dyDescent="0.2">
      <c r="A55" s="68" t="s">
        <v>420</v>
      </c>
      <c r="B55" s="10">
        <v>52.079546647719219</v>
      </c>
      <c r="C55" s="10">
        <v>14.107623254386779</v>
      </c>
      <c r="D55" s="10">
        <v>8.6462329210497089</v>
      </c>
      <c r="E55" s="10">
        <v>0.20357629625703008</v>
      </c>
      <c r="F55" s="10">
        <v>11.814051351789423</v>
      </c>
      <c r="G55" s="10">
        <v>1.378854773746915</v>
      </c>
      <c r="H55" s="10">
        <v>3.161192261858039</v>
      </c>
      <c r="I55" s="10">
        <v>3.291778759356915</v>
      </c>
      <c r="J55" s="10">
        <v>4.307111714149114</v>
      </c>
      <c r="K55" s="10">
        <v>0.91543071626846784</v>
      </c>
    </row>
    <row r="56" spans="1:11" x14ac:dyDescent="0.2">
      <c r="A56" s="68" t="s">
        <v>421</v>
      </c>
      <c r="B56" s="10">
        <v>51.443040038311253</v>
      </c>
      <c r="C56" s="10">
        <v>14.132876858885204</v>
      </c>
      <c r="D56" s="10">
        <v>8.0437318823966937</v>
      </c>
      <c r="E56" s="10">
        <v>0.2704203538695889</v>
      </c>
      <c r="F56" s="10">
        <v>12.295057747074436</v>
      </c>
      <c r="G56" s="10">
        <v>1.3114470138114087</v>
      </c>
      <c r="H56" s="10">
        <v>2.8627468961265898</v>
      </c>
      <c r="I56" s="10">
        <v>2.9800241483134386</v>
      </c>
      <c r="J56" s="10">
        <v>5.7864249797490412</v>
      </c>
      <c r="K56" s="10">
        <v>0.86363335320219881</v>
      </c>
    </row>
    <row r="57" spans="1:11" x14ac:dyDescent="0.2">
      <c r="A57" s="68" t="s">
        <v>422</v>
      </c>
      <c r="B57" s="10">
        <v>52.229469002344764</v>
      </c>
      <c r="C57" s="10">
        <v>14.157376572265035</v>
      </c>
      <c r="D57" s="10">
        <v>8.5172486911236103</v>
      </c>
      <c r="E57" s="10">
        <v>0.26571906508682991</v>
      </c>
      <c r="F57" s="10">
        <v>11.767851271077493</v>
      </c>
      <c r="G57" s="10">
        <v>1.4197633932549971</v>
      </c>
      <c r="H57" s="10">
        <v>3.2363639716088297</v>
      </c>
      <c r="I57" s="10">
        <v>3.2078867549187229</v>
      </c>
      <c r="J57" s="10">
        <v>4.3837499577451364</v>
      </c>
      <c r="K57" s="10">
        <v>0.81477619263710299</v>
      </c>
    </row>
    <row r="58" spans="1:11" x14ac:dyDescent="0.2">
      <c r="A58" s="68" t="s">
        <v>423</v>
      </c>
      <c r="B58" s="10">
        <v>52.225441110742068</v>
      </c>
      <c r="C58" s="10">
        <v>14.317698146166242</v>
      </c>
      <c r="D58" s="10">
        <v>8.5318998003058972</v>
      </c>
      <c r="E58" s="10">
        <v>0.20902272904339556</v>
      </c>
      <c r="F58" s="10">
        <v>11.804709828476296</v>
      </c>
      <c r="G58" s="10">
        <v>1.4089300578579835</v>
      </c>
      <c r="H58" s="10">
        <v>3.1233469879814497</v>
      </c>
      <c r="I58" s="10">
        <v>3.1032545628257333</v>
      </c>
      <c r="J58" s="10">
        <v>4.3312502819090266</v>
      </c>
      <c r="K58" s="10">
        <v>0.87299537054122434</v>
      </c>
    </row>
    <row r="59" spans="1:11" x14ac:dyDescent="0.2">
      <c r="A59" s="68" t="s">
        <v>424</v>
      </c>
      <c r="B59" s="10">
        <v>51.048452747856658</v>
      </c>
      <c r="C59" s="10">
        <v>14.471231629520723</v>
      </c>
      <c r="D59" s="10">
        <v>9.3820424015371024</v>
      </c>
      <c r="E59" s="10">
        <v>0.19408576683870887</v>
      </c>
      <c r="F59" s="10">
        <v>11.542720399613675</v>
      </c>
      <c r="G59" s="10">
        <v>1.0998193454193503</v>
      </c>
      <c r="H59" s="10">
        <v>3.0029466587104832</v>
      </c>
      <c r="I59" s="10">
        <v>3.4213639933479749</v>
      </c>
      <c r="J59" s="10">
        <v>5.2440067176436571</v>
      </c>
      <c r="K59" s="10">
        <v>0.59322781137283132</v>
      </c>
    </row>
    <row r="60" spans="1:11" x14ac:dyDescent="0.2">
      <c r="A60" s="68" t="s">
        <v>425</v>
      </c>
      <c r="B60" s="10">
        <v>50.820371420456112</v>
      </c>
      <c r="C60" s="10">
        <v>14.320021246291894</v>
      </c>
      <c r="D60" s="10">
        <v>9.4310156896482766</v>
      </c>
      <c r="E60" s="10">
        <v>0.19759461623885261</v>
      </c>
      <c r="F60" s="10">
        <v>11.689562143865697</v>
      </c>
      <c r="G60" s="10">
        <v>1.0546240934180586</v>
      </c>
      <c r="H60" s="10">
        <v>3.0456436385710433</v>
      </c>
      <c r="I60" s="10">
        <v>3.395510182736567</v>
      </c>
      <c r="J60" s="10">
        <v>5.236103520301385</v>
      </c>
      <c r="K60" s="10">
        <v>0.70527024934656368</v>
      </c>
    </row>
    <row r="61" spans="1:11" x14ac:dyDescent="0.2">
      <c r="A61" s="68" t="s">
        <v>426</v>
      </c>
      <c r="B61" s="10">
        <v>53.76101618198539</v>
      </c>
      <c r="C61" s="10">
        <v>14.223086517606434</v>
      </c>
      <c r="D61" s="10">
        <v>7.5877761597840498</v>
      </c>
      <c r="E61" s="10">
        <v>0.25642128460509689</v>
      </c>
      <c r="F61" s="10">
        <v>10.959757014207625</v>
      </c>
      <c r="G61" s="10">
        <v>1.7168142317909145</v>
      </c>
      <c r="H61" s="10">
        <v>2.8827937631461995</v>
      </c>
      <c r="I61" s="10">
        <v>3.3932810250297494</v>
      </c>
      <c r="J61" s="10">
        <v>3.9633678027440356</v>
      </c>
      <c r="K61" s="10">
        <v>1.1550222320530701</v>
      </c>
    </row>
    <row r="62" spans="1:11" x14ac:dyDescent="0.2">
      <c r="A62" s="68" t="s">
        <v>427</v>
      </c>
      <c r="B62" s="10">
        <v>53.609012495625507</v>
      </c>
      <c r="C62" s="10">
        <v>14.432550383926552</v>
      </c>
      <c r="D62" s="10">
        <v>7.754287008254936</v>
      </c>
      <c r="E62" s="10">
        <v>0.22387137945941493</v>
      </c>
      <c r="F62" s="10">
        <v>10.953846470551907</v>
      </c>
      <c r="G62" s="10">
        <v>1.618152623669638</v>
      </c>
      <c r="H62" s="10">
        <v>2.8272639314902115</v>
      </c>
      <c r="I62" s="10">
        <v>3.3602322086584189</v>
      </c>
      <c r="J62" s="10">
        <v>4.0023056178850078</v>
      </c>
      <c r="K62" s="10">
        <v>1.2110669658480353</v>
      </c>
    </row>
    <row r="63" spans="1:11" x14ac:dyDescent="0.2">
      <c r="A63" s="68" t="s">
        <v>428</v>
      </c>
      <c r="B63" s="10">
        <v>51.257246439998816</v>
      </c>
      <c r="C63" s="10">
        <v>13.569603267989278</v>
      </c>
      <c r="D63" s="10">
        <v>8.7971858525280862</v>
      </c>
      <c r="E63" s="10">
        <v>0.25779938017355553</v>
      </c>
      <c r="F63" s="10">
        <v>12.557897144920593</v>
      </c>
      <c r="G63" s="10">
        <v>1.287458106318393</v>
      </c>
      <c r="H63" s="10">
        <v>3.3859635264657282</v>
      </c>
      <c r="I63" s="10">
        <v>3.1700193580354314</v>
      </c>
      <c r="J63" s="10">
        <v>4.6892199234911347</v>
      </c>
      <c r="K63" s="10">
        <v>0.84777321040758569</v>
      </c>
    </row>
    <row r="64" spans="1:11" x14ac:dyDescent="0.2">
      <c r="A64" s="68" t="s">
        <v>429</v>
      </c>
      <c r="B64" s="10">
        <v>51.870252872620668</v>
      </c>
      <c r="C64" s="10">
        <v>14.174499533615556</v>
      </c>
      <c r="D64" s="10">
        <v>8.7238491579454482</v>
      </c>
      <c r="E64" s="10">
        <v>0.22078947098678753</v>
      </c>
      <c r="F64" s="10">
        <v>11.771543373753317</v>
      </c>
      <c r="G64" s="10">
        <v>1.3428796933137896</v>
      </c>
      <c r="H64" s="10">
        <v>3.08879754815035</v>
      </c>
      <c r="I64" s="10">
        <v>3.3479227954366078</v>
      </c>
      <c r="J64" s="10">
        <v>4.5700550436146337</v>
      </c>
      <c r="K64" s="10">
        <v>0.88121034450947633</v>
      </c>
    </row>
    <row r="65" spans="1:11" x14ac:dyDescent="0.2">
      <c r="A65" s="68" t="s">
        <v>430</v>
      </c>
      <c r="B65" s="10">
        <v>53.366366508137538</v>
      </c>
      <c r="C65" s="10">
        <v>14.222772775135626</v>
      </c>
      <c r="D65" s="10">
        <v>7.9412012225285169</v>
      </c>
      <c r="E65" s="10">
        <v>0.25144349089774565</v>
      </c>
      <c r="F65" s="10">
        <v>11.2363425132444</v>
      </c>
      <c r="G65" s="10">
        <v>1.5193344650000924</v>
      </c>
      <c r="H65" s="10">
        <v>2.9231075541835065</v>
      </c>
      <c r="I65" s="10">
        <v>3.1985664642118938</v>
      </c>
      <c r="J65" s="10">
        <v>4.232050526799771</v>
      </c>
      <c r="K65" s="10">
        <v>1.0214763530225559</v>
      </c>
    </row>
    <row r="66" spans="1:11" x14ac:dyDescent="0.2">
      <c r="A66" s="68" t="s">
        <v>431</v>
      </c>
      <c r="B66" s="10">
        <v>53.096071338886418</v>
      </c>
      <c r="C66" s="10">
        <v>14.351554527337134</v>
      </c>
      <c r="D66" s="10">
        <v>7.9094692861302702</v>
      </c>
      <c r="E66" s="10">
        <v>0.26671938363886022</v>
      </c>
      <c r="F66" s="10">
        <v>11.277442656935397</v>
      </c>
      <c r="G66" s="10">
        <v>1.5199585388137613</v>
      </c>
      <c r="H66" s="10">
        <v>2.9100837238129329</v>
      </c>
      <c r="I66" s="10">
        <v>3.4596581589309854</v>
      </c>
      <c r="J66" s="10">
        <v>4.2196374283378653</v>
      </c>
      <c r="K66" s="10">
        <v>0.97786421461506812</v>
      </c>
    </row>
    <row r="67" spans="1:11" x14ac:dyDescent="0.2">
      <c r="A67" s="68" t="s">
        <v>432</v>
      </c>
      <c r="B67" s="10">
        <v>47.976898389867046</v>
      </c>
      <c r="C67" s="10">
        <v>10.971440041422319</v>
      </c>
      <c r="D67" s="10">
        <v>6.5080483838224872</v>
      </c>
      <c r="E67" s="10">
        <v>4.7900257977103677E-2</v>
      </c>
      <c r="F67" s="10">
        <v>21.967514501232866</v>
      </c>
      <c r="G67" s="10">
        <v>1.3502170337879296</v>
      </c>
      <c r="H67" s="10">
        <v>5.973846459144502</v>
      </c>
      <c r="I67" s="10">
        <v>0.3731658192882934</v>
      </c>
      <c r="J67" s="10">
        <v>3.8032804833820322</v>
      </c>
      <c r="K67" s="10">
        <v>1.0276886300754315</v>
      </c>
    </row>
    <row r="68" spans="1:11" x14ac:dyDescent="0.2">
      <c r="A68" s="68" t="s">
        <v>433</v>
      </c>
      <c r="B68" s="10">
        <v>53.233706940811054</v>
      </c>
      <c r="C68" s="10">
        <v>14.295410864455096</v>
      </c>
      <c r="D68" s="10">
        <v>7.7536905689033775</v>
      </c>
      <c r="E68" s="10">
        <v>0.25068207776247875</v>
      </c>
      <c r="F68" s="10">
        <v>11.204345700383882</v>
      </c>
      <c r="G68" s="10">
        <v>1.5495132827818361</v>
      </c>
      <c r="H68" s="10">
        <v>2.8740659387768224</v>
      </c>
      <c r="I68" s="10">
        <v>3.5906941423478176</v>
      </c>
      <c r="J68" s="10">
        <v>4.0783810183857332</v>
      </c>
      <c r="K68" s="10">
        <v>1.1379700671717734</v>
      </c>
    </row>
    <row r="69" spans="1:11" x14ac:dyDescent="0.2">
      <c r="A69" s="68" t="s">
        <v>434</v>
      </c>
      <c r="B69" s="10">
        <v>53.130204201242215</v>
      </c>
      <c r="C69" s="10">
        <v>14.293780638099527</v>
      </c>
      <c r="D69" s="10">
        <v>7.6495568100945794</v>
      </c>
      <c r="E69" s="10">
        <v>0.24638111779222913</v>
      </c>
      <c r="F69" s="10">
        <v>11.261648987060141</v>
      </c>
      <c r="G69" s="10">
        <v>1.5939724947594234</v>
      </c>
      <c r="H69" s="10">
        <v>2.8486476607067548</v>
      </c>
      <c r="I69" s="10">
        <v>3.6339428024141878</v>
      </c>
      <c r="J69" s="10">
        <v>4.1067944213515322</v>
      </c>
      <c r="K69" s="10">
        <v>1.1858559063567962</v>
      </c>
    </row>
    <row r="70" spans="1:11" x14ac:dyDescent="0.2">
      <c r="A70" s="68" t="s">
        <v>435</v>
      </c>
      <c r="B70" s="10">
        <v>48.489785456130015</v>
      </c>
      <c r="C70" s="10">
        <v>14.070386794145543</v>
      </c>
      <c r="D70" s="10">
        <v>10.730679517084049</v>
      </c>
      <c r="E70" s="10">
        <v>0.20444467228872429</v>
      </c>
      <c r="F70" s="10">
        <v>12.93886653166893</v>
      </c>
      <c r="G70" s="10">
        <v>0.74611027093532933</v>
      </c>
      <c r="H70" s="10">
        <v>3.4895034988337224</v>
      </c>
      <c r="I70" s="10">
        <v>2.9378924973726708</v>
      </c>
      <c r="J70" s="10">
        <v>5.8915746033373493</v>
      </c>
      <c r="K70" s="10">
        <v>0.4901955758336965</v>
      </c>
    </row>
    <row r="71" spans="1:11" x14ac:dyDescent="0.2">
      <c r="A71" s="68" t="s">
        <v>436</v>
      </c>
      <c r="B71" s="10">
        <v>48.150652740978508</v>
      </c>
      <c r="C71" s="10">
        <v>14.147167898401857</v>
      </c>
      <c r="D71" s="10">
        <v>10.893827231438289</v>
      </c>
      <c r="E71" s="10">
        <v>0.20174324221708231</v>
      </c>
      <c r="F71" s="10">
        <v>12.960412762979399</v>
      </c>
      <c r="G71" s="10">
        <v>0.66556799034587777</v>
      </c>
      <c r="H71" s="10">
        <v>3.5225026834108775</v>
      </c>
      <c r="I71" s="10">
        <v>2.9045485610145039</v>
      </c>
      <c r="J71" s="10">
        <v>6.0547600527857197</v>
      </c>
      <c r="K71" s="10">
        <v>0.4866055211563603</v>
      </c>
    </row>
    <row r="72" spans="1:11" x14ac:dyDescent="0.2">
      <c r="A72" s="68" t="s">
        <v>437</v>
      </c>
      <c r="B72" s="10">
        <v>51.951703249678403</v>
      </c>
      <c r="C72" s="10">
        <v>14.256766106177002</v>
      </c>
      <c r="D72" s="10">
        <v>8.5025649961307259</v>
      </c>
      <c r="E72" s="10">
        <v>0.26229071322779524</v>
      </c>
      <c r="F72" s="10">
        <v>11.627299143634657</v>
      </c>
      <c r="G72" s="10">
        <v>1.3712095199536711</v>
      </c>
      <c r="H72" s="10">
        <v>2.991795087302116</v>
      </c>
      <c r="I72" s="10">
        <v>3.5797198747482413</v>
      </c>
      <c r="J72" s="10">
        <v>4.4844639644949194</v>
      </c>
      <c r="K72" s="10">
        <v>0.91919621579791622</v>
      </c>
    </row>
    <row r="73" spans="1:11" x14ac:dyDescent="0.2">
      <c r="A73" s="68" t="s">
        <v>438</v>
      </c>
      <c r="B73" s="10">
        <v>51.948324658975331</v>
      </c>
      <c r="C73" s="10">
        <v>14.219323143992979</v>
      </c>
      <c r="D73" s="10">
        <v>8.537063802370092</v>
      </c>
      <c r="E73" s="10">
        <v>0.25423841663346136</v>
      </c>
      <c r="F73" s="10">
        <v>11.55022950087529</v>
      </c>
      <c r="G73" s="10">
        <v>1.4284265592077432</v>
      </c>
      <c r="H73" s="10">
        <v>3.0083513529847408</v>
      </c>
      <c r="I73" s="10">
        <v>3.5532942927470348</v>
      </c>
      <c r="J73" s="10">
        <v>4.4883016525497084</v>
      </c>
      <c r="K73" s="10">
        <v>0.89946314925802751</v>
      </c>
    </row>
    <row r="74" spans="1:11" x14ac:dyDescent="0.2">
      <c r="A74" s="68" t="s">
        <v>439</v>
      </c>
      <c r="B74" s="10">
        <v>52.481658244336074</v>
      </c>
      <c r="C74" s="10">
        <v>14.329679158907908</v>
      </c>
      <c r="D74" s="10">
        <v>8.3743347622771136</v>
      </c>
      <c r="E74" s="10">
        <v>0.22781797927604511</v>
      </c>
      <c r="F74" s="10">
        <v>11.443369861413291</v>
      </c>
      <c r="G74" s="10">
        <v>1.4103603377404106</v>
      </c>
      <c r="H74" s="10">
        <v>3.0083656237734164</v>
      </c>
      <c r="I74" s="10">
        <v>3.3368211449518794</v>
      </c>
      <c r="J74" s="10">
        <v>4.4156514948569292</v>
      </c>
      <c r="K74" s="10">
        <v>0.95954104361745851</v>
      </c>
    </row>
    <row r="75" spans="1:11" x14ac:dyDescent="0.2">
      <c r="A75" s="68" t="s">
        <v>440</v>
      </c>
      <c r="B75" s="10">
        <v>52.393345659224991</v>
      </c>
      <c r="C75" s="10">
        <v>14.404988602139291</v>
      </c>
      <c r="D75" s="10">
        <v>8.4016025710046218</v>
      </c>
      <c r="E75" s="10">
        <v>0.23134119442197004</v>
      </c>
      <c r="F75" s="10">
        <v>11.486869643954007</v>
      </c>
      <c r="G75" s="10">
        <v>1.3772799566850531</v>
      </c>
      <c r="H75" s="10">
        <v>2.9585216313245821</v>
      </c>
      <c r="I75" s="10">
        <v>3.2493388420429805</v>
      </c>
      <c r="J75" s="10">
        <v>4.5515559643677133</v>
      </c>
      <c r="K75" s="10">
        <v>0.90157437116930883</v>
      </c>
    </row>
    <row r="76" spans="1:11" x14ac:dyDescent="0.2">
      <c r="A76" s="68" t="s">
        <v>441</v>
      </c>
      <c r="B76" s="10">
        <v>50.240955989317136</v>
      </c>
      <c r="C76" s="10">
        <v>14.549987656361257</v>
      </c>
      <c r="D76" s="10">
        <v>9.7361725742709595</v>
      </c>
      <c r="E76" s="10">
        <v>0.22422576821298795</v>
      </c>
      <c r="F76" s="10">
        <v>11.869479792137202</v>
      </c>
      <c r="G76" s="10">
        <v>1.038293843890715</v>
      </c>
      <c r="H76" s="10">
        <v>3.0018505256757888</v>
      </c>
      <c r="I76" s="10">
        <v>3.3327824601994163</v>
      </c>
      <c r="J76" s="10">
        <v>5.4219178138089612</v>
      </c>
      <c r="K76" s="10">
        <v>0.5555657569098873</v>
      </c>
    </row>
    <row r="77" spans="1:11" x14ac:dyDescent="0.2">
      <c r="A77" s="68" t="s">
        <v>442</v>
      </c>
      <c r="B77" s="10">
        <v>50.065574876491283</v>
      </c>
      <c r="C77" s="10">
        <v>14.605359864495625</v>
      </c>
      <c r="D77" s="10">
        <v>9.841444753038779</v>
      </c>
      <c r="E77" s="10">
        <v>0.20290900987558663</v>
      </c>
      <c r="F77" s="10">
        <v>11.937591935159071</v>
      </c>
      <c r="G77" s="10">
        <v>0.95750564005270522</v>
      </c>
      <c r="H77" s="10">
        <v>3.0890213448011847</v>
      </c>
      <c r="I77" s="10">
        <v>3.2414330998261214</v>
      </c>
      <c r="J77" s="10">
        <v>5.4573834857621257</v>
      </c>
      <c r="K77" s="10">
        <v>0.47481730522523924</v>
      </c>
    </row>
    <row r="78" spans="1:11" x14ac:dyDescent="0.2">
      <c r="A78" s="68" t="s">
        <v>443</v>
      </c>
      <c r="B78" s="10">
        <v>48.047368873286111</v>
      </c>
      <c r="C78" s="10">
        <v>13.99503275354847</v>
      </c>
      <c r="D78" s="10">
        <v>10.902369466573377</v>
      </c>
      <c r="E78" s="10">
        <v>0.19036337821858337</v>
      </c>
      <c r="F78" s="10">
        <v>13.125048588180899</v>
      </c>
      <c r="G78" s="10">
        <v>0.66100384204647278</v>
      </c>
      <c r="H78" s="10">
        <v>3.5200346970757073</v>
      </c>
      <c r="I78" s="10">
        <v>3.0113420157855328</v>
      </c>
      <c r="J78" s="10">
        <v>6.0503025765033689</v>
      </c>
      <c r="K78" s="10">
        <v>0.446704391553226</v>
      </c>
    </row>
    <row r="79" spans="1:11" x14ac:dyDescent="0.2">
      <c r="A79" s="68" t="s">
        <v>444</v>
      </c>
      <c r="B79" s="10">
        <v>52.771680879101069</v>
      </c>
      <c r="C79" s="10">
        <v>14.737894838232371</v>
      </c>
      <c r="D79" s="10">
        <v>8.7753328701739726</v>
      </c>
      <c r="E79" s="10">
        <v>0.21559453471953244</v>
      </c>
      <c r="F79" s="10">
        <v>10.729312044397719</v>
      </c>
      <c r="G79" s="10">
        <v>1.3484905308503075</v>
      </c>
      <c r="H79" s="10">
        <v>2.7091748590540483</v>
      </c>
      <c r="I79" s="10">
        <v>3.5252370617661946</v>
      </c>
      <c r="J79" s="10">
        <v>4.6929724789067802</v>
      </c>
      <c r="K79" s="10">
        <v>0.49420743391269245</v>
      </c>
    </row>
    <row r="80" spans="1:11" x14ac:dyDescent="0.2">
      <c r="A80" s="68" t="s">
        <v>445</v>
      </c>
      <c r="B80" s="10">
        <v>52.62883802560615</v>
      </c>
      <c r="C80" s="10">
        <v>14.913646666372793</v>
      </c>
      <c r="D80" s="10">
        <v>8.8230379437993438</v>
      </c>
      <c r="E80" s="10">
        <v>0.2237897872715586</v>
      </c>
      <c r="F80" s="10">
        <v>10.682041151487132</v>
      </c>
      <c r="G80" s="10">
        <v>1.3601662379839852</v>
      </c>
      <c r="H80" s="10">
        <v>2.6506224185494363</v>
      </c>
      <c r="I80" s="10">
        <v>3.5294817159745722</v>
      </c>
      <c r="J80" s="10">
        <v>4.7168080174767217</v>
      </c>
      <c r="K80" s="10">
        <v>0.39826996039853652</v>
      </c>
    </row>
    <row r="81" spans="1:11" x14ac:dyDescent="0.2">
      <c r="A81" s="68" t="s">
        <v>446</v>
      </c>
      <c r="B81" s="10">
        <v>51.749440024716144</v>
      </c>
      <c r="C81" s="10">
        <v>14.902705903555521</v>
      </c>
      <c r="D81" s="10">
        <v>9.1884349012641273</v>
      </c>
      <c r="E81" s="10">
        <v>0.19196210190262866</v>
      </c>
      <c r="F81" s="10">
        <v>10.998069050745345</v>
      </c>
      <c r="G81" s="10">
        <v>1.2909039417110784</v>
      </c>
      <c r="H81" s="10">
        <v>2.7572925516850746</v>
      </c>
      <c r="I81" s="10">
        <v>3.3682963878375944</v>
      </c>
      <c r="J81" s="10">
        <v>5.112947658402204</v>
      </c>
      <c r="K81" s="10">
        <v>0.43994747818027341</v>
      </c>
    </row>
    <row r="82" spans="1:11" x14ac:dyDescent="0.2">
      <c r="A82" s="68" t="s">
        <v>447</v>
      </c>
      <c r="B82" s="10">
        <v>52.119157949940799</v>
      </c>
      <c r="C82" s="10">
        <v>14.886856693339231</v>
      </c>
      <c r="D82" s="10">
        <v>9.0895681994173838</v>
      </c>
      <c r="E82" s="10">
        <v>0.1618381536520111</v>
      </c>
      <c r="F82" s="10">
        <v>10.901336086630529</v>
      </c>
      <c r="G82" s="10">
        <v>1.2917347820920961</v>
      </c>
      <c r="H82" s="10">
        <v>2.7633352590025031</v>
      </c>
      <c r="I82" s="10">
        <v>3.2830610764900374</v>
      </c>
      <c r="J82" s="10">
        <v>5.0538572792343217</v>
      </c>
      <c r="K82" s="10">
        <v>0.43921645750621746</v>
      </c>
    </row>
    <row r="83" spans="1:11" x14ac:dyDescent="0.2">
      <c r="A83" s="68" t="s">
        <v>448</v>
      </c>
      <c r="B83" s="10">
        <v>52.555776165469801</v>
      </c>
      <c r="C83" s="10">
        <v>14.234493906424284</v>
      </c>
      <c r="D83" s="10">
        <v>8.1122595197301557</v>
      </c>
      <c r="E83" s="10">
        <v>0.228547747614011</v>
      </c>
      <c r="F83" s="10">
        <v>11.405944921745334</v>
      </c>
      <c r="G83" s="10">
        <v>1.5573616703675526</v>
      </c>
      <c r="H83" s="10">
        <v>2.8387547704316738</v>
      </c>
      <c r="I83" s="10">
        <v>3.4896571062164572</v>
      </c>
      <c r="J83" s="10">
        <v>4.297048156876329</v>
      </c>
      <c r="K83" s="10">
        <v>1.2801560351243972</v>
      </c>
    </row>
    <row r="84" spans="1:11" x14ac:dyDescent="0.2">
      <c r="A84" s="68" t="s">
        <v>449</v>
      </c>
      <c r="B84" s="10">
        <v>52.400068583655127</v>
      </c>
      <c r="C84" s="10">
        <v>14.375462657329161</v>
      </c>
      <c r="D84" s="10">
        <v>8.1222349647276726</v>
      </c>
      <c r="E84" s="10">
        <v>0.22187017771174944</v>
      </c>
      <c r="F84" s="10">
        <v>11.384065388560288</v>
      </c>
      <c r="G84" s="10">
        <v>1.4956986343844361</v>
      </c>
      <c r="H84" s="10">
        <v>2.8263036798005734</v>
      </c>
      <c r="I84" s="10">
        <v>3.5461240481194425</v>
      </c>
      <c r="J84" s="10">
        <v>4.416150834759593</v>
      </c>
      <c r="K84" s="10">
        <v>1.1944644366027273</v>
      </c>
    </row>
    <row r="85" spans="1:11" x14ac:dyDescent="0.2">
      <c r="A85" s="68" t="s">
        <v>450</v>
      </c>
      <c r="B85" s="10">
        <v>52.447536676401938</v>
      </c>
      <c r="C85" s="10">
        <v>14.226579230356817</v>
      </c>
      <c r="D85" s="10">
        <v>8.060351146243276</v>
      </c>
      <c r="E85" s="10">
        <v>0.25064300952033386</v>
      </c>
      <c r="F85" s="10">
        <v>11.16863200173041</v>
      </c>
      <c r="G85" s="10">
        <v>1.5658781065125156</v>
      </c>
      <c r="H85" s="10">
        <v>2.9046910735209241</v>
      </c>
      <c r="I85" s="10">
        <v>3.6979326308494902</v>
      </c>
      <c r="J85" s="10">
        <v>4.3668265519620375</v>
      </c>
      <c r="K85" s="10">
        <v>1.2695145316563659</v>
      </c>
    </row>
    <row r="86" spans="1:11" x14ac:dyDescent="0.2">
      <c r="A86" s="68" t="s">
        <v>451</v>
      </c>
      <c r="B86" s="10">
        <v>52.255237444803761</v>
      </c>
      <c r="C86" s="10">
        <v>14.20385011363857</v>
      </c>
      <c r="D86" s="10">
        <v>8.1822838336736172</v>
      </c>
      <c r="E86" s="10">
        <v>0.23606969014447382</v>
      </c>
      <c r="F86" s="10">
        <v>11.441763171696993</v>
      </c>
      <c r="G86" s="10">
        <v>1.4716271632479672</v>
      </c>
      <c r="H86" s="10">
        <v>2.9064483115751849</v>
      </c>
      <c r="I86" s="10">
        <v>3.6200760453163832</v>
      </c>
      <c r="J86" s="10">
        <v>4.4242874713347602</v>
      </c>
      <c r="K86" s="10">
        <v>1.2224708900205601</v>
      </c>
    </row>
    <row r="87" spans="1:11" x14ac:dyDescent="0.2">
      <c r="A87" s="68" t="s">
        <v>452</v>
      </c>
      <c r="B87" s="10">
        <v>52.474402467152792</v>
      </c>
      <c r="C87" s="10">
        <v>14.259345143281399</v>
      </c>
      <c r="D87" s="10">
        <v>7.9709437023950684</v>
      </c>
      <c r="E87" s="10">
        <v>0.24268425236282942</v>
      </c>
      <c r="F87" s="10">
        <v>11.386724554401892</v>
      </c>
      <c r="G87" s="10">
        <v>1.5638737753957244</v>
      </c>
      <c r="H87" s="10">
        <v>2.9239339117308014</v>
      </c>
      <c r="I87" s="10">
        <v>3.5141913729861578</v>
      </c>
      <c r="J87" s="10">
        <v>4.3013727085105051</v>
      </c>
      <c r="K87" s="10">
        <v>1.3181045537231981</v>
      </c>
    </row>
    <row r="88" spans="1:11" x14ac:dyDescent="0.2">
      <c r="A88" s="68" t="s">
        <v>453</v>
      </c>
      <c r="B88" s="10">
        <v>52.437694576101336</v>
      </c>
      <c r="C88" s="10">
        <v>14.075501688037523</v>
      </c>
      <c r="D88" s="10">
        <v>8.1373881829159096</v>
      </c>
      <c r="E88" s="10">
        <v>0.24745562227388102</v>
      </c>
      <c r="F88" s="10">
        <v>11.461918530626997</v>
      </c>
      <c r="G88" s="10">
        <v>1.5630775675831081</v>
      </c>
      <c r="H88" s="10">
        <v>2.8608334223215239</v>
      </c>
      <c r="I88" s="10">
        <v>3.608231544533798</v>
      </c>
      <c r="J88" s="10">
        <v>4.3792457634776039</v>
      </c>
      <c r="K88" s="10">
        <v>1.2269075645438194</v>
      </c>
    </row>
    <row r="89" spans="1:11" x14ac:dyDescent="0.2">
      <c r="A89" s="68" t="s">
        <v>454</v>
      </c>
      <c r="B89" s="10">
        <v>51.405148010706078</v>
      </c>
      <c r="C89" s="10">
        <v>14.311111933706997</v>
      </c>
      <c r="D89" s="10">
        <v>8.7391558726662701</v>
      </c>
      <c r="E89" s="10">
        <v>0.26518434887936737</v>
      </c>
      <c r="F89" s="10">
        <v>11.685077390849239</v>
      </c>
      <c r="G89" s="10">
        <v>1.3026834106059342</v>
      </c>
      <c r="H89" s="10">
        <v>2.938004032776333</v>
      </c>
      <c r="I89" s="10">
        <v>3.4704292202510771</v>
      </c>
      <c r="J89" s="10">
        <v>4.7945001239035046</v>
      </c>
      <c r="K89" s="10">
        <v>1.0885000066835915</v>
      </c>
    </row>
    <row r="90" spans="1:11" x14ac:dyDescent="0.2">
      <c r="A90" s="68" t="s">
        <v>455</v>
      </c>
      <c r="B90" s="10">
        <v>51.401152773829963</v>
      </c>
      <c r="C90" s="10">
        <v>14.2160388868765</v>
      </c>
      <c r="D90" s="10">
        <v>8.7653498802999223</v>
      </c>
      <c r="E90" s="10">
        <v>0.21928766909624134</v>
      </c>
      <c r="F90" s="10">
        <v>11.774526715230797</v>
      </c>
      <c r="G90" s="10">
        <v>1.342303228567119</v>
      </c>
      <c r="H90" s="10">
        <v>2.9086144036186057</v>
      </c>
      <c r="I90" s="10">
        <v>3.6304063850987003</v>
      </c>
      <c r="J90" s="10">
        <v>4.6793341125211514</v>
      </c>
      <c r="K90" s="10">
        <v>1.0629859448610033</v>
      </c>
    </row>
    <row r="91" spans="1:11" x14ac:dyDescent="0.2">
      <c r="A91" s="68" t="s">
        <v>456</v>
      </c>
      <c r="B91" s="10">
        <v>51.408059234355278</v>
      </c>
      <c r="C91" s="10">
        <v>14.282088615203772</v>
      </c>
      <c r="D91" s="10">
        <v>8.6867395724908789</v>
      </c>
      <c r="E91" s="10">
        <v>0.25389968753178882</v>
      </c>
      <c r="F91" s="10">
        <v>11.801146504538032</v>
      </c>
      <c r="G91" s="10">
        <v>1.3044340482460783</v>
      </c>
      <c r="H91" s="10">
        <v>3.0077505679605516</v>
      </c>
      <c r="I91" s="10">
        <v>3.4501998008670194</v>
      </c>
      <c r="J91" s="10">
        <v>4.7184652169758294</v>
      </c>
      <c r="K91" s="10">
        <v>1.0290592353827863</v>
      </c>
    </row>
    <row r="92" spans="1:11" x14ac:dyDescent="0.2">
      <c r="A92" s="68" t="s">
        <v>457</v>
      </c>
      <c r="B92" s="10">
        <v>51.138013831576835</v>
      </c>
      <c r="C92" s="10">
        <v>14.224608047126775</v>
      </c>
      <c r="D92" s="10">
        <v>8.705841756408967</v>
      </c>
      <c r="E92" s="10">
        <v>0.25017612974651698</v>
      </c>
      <c r="F92" s="10">
        <v>11.890760531326448</v>
      </c>
      <c r="G92" s="10">
        <v>1.3716553320584894</v>
      </c>
      <c r="H92" s="10">
        <v>3.0209075765573878</v>
      </c>
      <c r="I92" s="10">
        <v>3.5654206471304719</v>
      </c>
      <c r="J92" s="10">
        <v>4.7262337811718851</v>
      </c>
      <c r="K92" s="10">
        <v>1.0895396389494245</v>
      </c>
    </row>
    <row r="93" spans="1:11" x14ac:dyDescent="0.2">
      <c r="A93" s="68" t="s">
        <v>458</v>
      </c>
      <c r="B93" s="10">
        <v>51.580003602027425</v>
      </c>
      <c r="C93" s="10">
        <v>14.150616203977668</v>
      </c>
      <c r="D93" s="10">
        <v>8.8164252450665082</v>
      </c>
      <c r="E93" s="10">
        <v>0.18637919057297966</v>
      </c>
      <c r="F93" s="10">
        <v>11.722952633339338</v>
      </c>
      <c r="G93" s="10">
        <v>1.3226644711451871</v>
      </c>
      <c r="H93" s="10">
        <v>3.027143849538168</v>
      </c>
      <c r="I93" s="10">
        <v>3.2942084544729457</v>
      </c>
      <c r="J93" s="10">
        <v>4.7220521264826205</v>
      </c>
      <c r="K93" s="10">
        <v>1.10427869400777</v>
      </c>
    </row>
    <row r="94" spans="1:11" x14ac:dyDescent="0.2">
      <c r="A94" s="68" t="s">
        <v>459</v>
      </c>
      <c r="B94" s="10">
        <v>47.742582683575122</v>
      </c>
      <c r="C94" s="10">
        <v>14.966503105066572</v>
      </c>
      <c r="D94" s="10">
        <v>10.679229458355518</v>
      </c>
      <c r="E94" s="10">
        <v>0.20422930418140742</v>
      </c>
      <c r="F94" s="10">
        <v>12.397859652224323</v>
      </c>
      <c r="G94" s="10">
        <v>0.64023368683743676</v>
      </c>
      <c r="H94" s="10">
        <v>3.0099925379730839</v>
      </c>
      <c r="I94" s="10">
        <v>2.9707295313312629</v>
      </c>
      <c r="J94" s="10">
        <v>6.790958407936472</v>
      </c>
      <c r="K94" s="10">
        <v>0.59778441525871451</v>
      </c>
    </row>
    <row r="95" spans="1:11" x14ac:dyDescent="0.2">
      <c r="A95" s="68" t="s">
        <v>460</v>
      </c>
      <c r="B95" s="10">
        <v>47.322771790856898</v>
      </c>
      <c r="C95" s="10">
        <v>15.034335247101204</v>
      </c>
      <c r="D95" s="10">
        <v>10.791092280453983</v>
      </c>
      <c r="E95" s="10">
        <v>0.18001698852762685</v>
      </c>
      <c r="F95" s="10">
        <v>12.500997820146756</v>
      </c>
      <c r="G95" s="10">
        <v>0.59377974271591305</v>
      </c>
      <c r="H95" s="10">
        <v>3.070420517229028</v>
      </c>
      <c r="I95" s="10">
        <v>3.0481102821528356</v>
      </c>
      <c r="J95" s="10">
        <v>6.8516983410600432</v>
      </c>
      <c r="K95" s="10">
        <v>0.60677698975571315</v>
      </c>
    </row>
    <row r="96" spans="1:11" x14ac:dyDescent="0.2">
      <c r="A96" s="68" t="s">
        <v>461</v>
      </c>
      <c r="B96" s="10">
        <v>47.409384919844335</v>
      </c>
      <c r="C96" s="10">
        <v>14.899523183381813</v>
      </c>
      <c r="D96" s="10">
        <v>10.762651169871157</v>
      </c>
      <c r="E96" s="10">
        <v>0.18563869621764989</v>
      </c>
      <c r="F96" s="10">
        <v>12.409083525153175</v>
      </c>
      <c r="G96" s="10">
        <v>0.61923838072381721</v>
      </c>
      <c r="H96" s="10">
        <v>3.1379784896141434</v>
      </c>
      <c r="I96" s="10">
        <v>3.0601267083715187</v>
      </c>
      <c r="J96" s="10">
        <v>6.8448266878358126</v>
      </c>
      <c r="K96" s="10">
        <v>0.63660688835012458</v>
      </c>
    </row>
    <row r="97" spans="1:11" x14ac:dyDescent="0.2">
      <c r="A97" s="68" t="s">
        <v>462</v>
      </c>
      <c r="B97" s="10">
        <v>47.378960743444715</v>
      </c>
      <c r="C97" s="10">
        <v>15.204184585441249</v>
      </c>
      <c r="D97" s="10">
        <v>10.674495556893536</v>
      </c>
      <c r="E97" s="10">
        <v>0.19514299412117672</v>
      </c>
      <c r="F97" s="10">
        <v>12.499169441159122</v>
      </c>
      <c r="G97" s="10">
        <v>0.56815335847328463</v>
      </c>
      <c r="H97" s="10">
        <v>3.0249719654446632</v>
      </c>
      <c r="I97" s="10">
        <v>2.8819625108739322</v>
      </c>
      <c r="J97" s="10">
        <v>6.9598275299844525</v>
      </c>
      <c r="K97" s="10">
        <v>0.60413572302574881</v>
      </c>
    </row>
    <row r="98" spans="1:11" x14ac:dyDescent="0.2">
      <c r="A98" s="68" t="s">
        <v>463</v>
      </c>
      <c r="B98" s="10">
        <v>47.51328851515332</v>
      </c>
      <c r="C98" s="10">
        <v>14.955657081429722</v>
      </c>
      <c r="D98" s="10">
        <v>10.707024911221847</v>
      </c>
      <c r="E98" s="10">
        <v>0.21622686177687603</v>
      </c>
      <c r="F98" s="10">
        <v>12.283901356238882</v>
      </c>
      <c r="G98" s="10">
        <v>0.59821397432767609</v>
      </c>
      <c r="H98" s="10">
        <v>3.1036965766815534</v>
      </c>
      <c r="I98" s="10">
        <v>2.9689137985151328</v>
      </c>
      <c r="J98" s="10">
        <v>7.0213211174046215</v>
      </c>
      <c r="K98" s="10">
        <v>0.63185838166297748</v>
      </c>
    </row>
    <row r="99" spans="1:11" x14ac:dyDescent="0.2">
      <c r="A99" s="68" t="s">
        <v>464</v>
      </c>
      <c r="B99" s="10">
        <v>52.372410118525359</v>
      </c>
      <c r="C99" s="10">
        <v>14.470935417410258</v>
      </c>
      <c r="D99" s="10">
        <v>8.7176775900357644</v>
      </c>
      <c r="E99" s="10">
        <v>0.21302266927382005</v>
      </c>
      <c r="F99" s="10">
        <v>11.071315792992573</v>
      </c>
      <c r="G99" s="10">
        <v>1.3828473035814759</v>
      </c>
      <c r="H99" s="10">
        <v>2.7272250377238358</v>
      </c>
      <c r="I99" s="10">
        <v>3.4665813615964667</v>
      </c>
      <c r="J99" s="10">
        <v>4.7737238440357253</v>
      </c>
      <c r="K99" s="10">
        <v>0.80415800501338719</v>
      </c>
    </row>
    <row r="100" spans="1:11" x14ac:dyDescent="0.2">
      <c r="A100" s="68" t="s">
        <v>465</v>
      </c>
      <c r="B100" s="10">
        <v>52.339429638028498</v>
      </c>
      <c r="C100" s="10">
        <v>14.632666260064427</v>
      </c>
      <c r="D100" s="10">
        <v>8.6529527099766277</v>
      </c>
      <c r="E100" s="10">
        <v>0.1979115926664238</v>
      </c>
      <c r="F100" s="10">
        <v>10.968334145173372</v>
      </c>
      <c r="G100" s="10">
        <v>1.3801621769865862</v>
      </c>
      <c r="H100" s="10">
        <v>2.7250195455605994</v>
      </c>
      <c r="I100" s="10">
        <v>3.530276175701287</v>
      </c>
      <c r="J100" s="10">
        <v>4.7781220707242298</v>
      </c>
      <c r="K100" s="10">
        <v>0.78018509952885984</v>
      </c>
    </row>
    <row r="101" spans="1:11" x14ac:dyDescent="0.2">
      <c r="A101" s="68" t="s">
        <v>466</v>
      </c>
      <c r="B101" s="10">
        <v>52.394266631661424</v>
      </c>
      <c r="C101" s="10">
        <v>14.56633510436704</v>
      </c>
      <c r="D101" s="10">
        <v>8.7220260271467698</v>
      </c>
      <c r="E101" s="10">
        <v>0.23791987136595016</v>
      </c>
      <c r="F101" s="10">
        <v>10.988138739259638</v>
      </c>
      <c r="G101" s="10">
        <v>1.3517199389928092</v>
      </c>
      <c r="H101" s="10">
        <v>2.7913956569663325</v>
      </c>
      <c r="I101" s="10">
        <v>3.3437497765351138</v>
      </c>
      <c r="J101" s="10">
        <v>4.7522681047419502</v>
      </c>
      <c r="K101" s="10">
        <v>0.82929734467530414</v>
      </c>
    </row>
    <row r="102" spans="1:11" x14ac:dyDescent="0.2">
      <c r="A102" s="69" t="s">
        <v>467</v>
      </c>
      <c r="B102" s="10">
        <v>52.777080980576251</v>
      </c>
      <c r="C102" s="10">
        <v>14.252204637904924</v>
      </c>
      <c r="D102" s="10">
        <v>8.0329397936501934</v>
      </c>
      <c r="E102" s="10">
        <v>0.2500279003287631</v>
      </c>
      <c r="F102" s="10">
        <v>11.372174003855877</v>
      </c>
      <c r="G102" s="10">
        <v>1.5054915014062789</v>
      </c>
      <c r="H102" s="10">
        <v>2.8161414408446479</v>
      </c>
      <c r="I102" s="10">
        <v>3.2497483851084938</v>
      </c>
      <c r="J102" s="10">
        <v>4.3519393544119884</v>
      </c>
      <c r="K102" s="10">
        <v>1.2891487686484262</v>
      </c>
    </row>
    <row r="103" spans="1:11" x14ac:dyDescent="0.2">
      <c r="A103" s="69" t="s">
        <v>468</v>
      </c>
      <c r="B103" s="10">
        <v>52.394510463424396</v>
      </c>
      <c r="C103" s="10">
        <v>14.251649787516435</v>
      </c>
      <c r="D103" s="10">
        <v>8.173816089395606</v>
      </c>
      <c r="E103" s="10">
        <v>0.27451804770678506</v>
      </c>
      <c r="F103" s="10">
        <v>11.333040678958151</v>
      </c>
      <c r="G103" s="10">
        <v>1.5088187892352651</v>
      </c>
      <c r="H103" s="10">
        <v>2.9259254679378581</v>
      </c>
      <c r="I103" s="10">
        <v>3.3077157707733083</v>
      </c>
      <c r="J103" s="10">
        <v>4.4943056053617578</v>
      </c>
      <c r="K103" s="10">
        <v>1.301899780303124</v>
      </c>
    </row>
    <row r="104" spans="1:11" x14ac:dyDescent="0.2">
      <c r="A104" s="69" t="s">
        <v>469</v>
      </c>
      <c r="B104" s="10">
        <v>52.460416347284635</v>
      </c>
      <c r="C104" s="10">
        <v>14.107820632988624</v>
      </c>
      <c r="D104" s="10">
        <v>8.2416513963468532</v>
      </c>
      <c r="E104" s="10">
        <v>0.23952366890997184</v>
      </c>
      <c r="F104" s="10">
        <v>11.620704804569058</v>
      </c>
      <c r="G104" s="10">
        <v>1.5678099943514392</v>
      </c>
      <c r="H104" s="10">
        <v>2.8963020961407673</v>
      </c>
      <c r="I104" s="10">
        <v>3.2199882913258064</v>
      </c>
      <c r="J104" s="10">
        <v>4.418018188571387</v>
      </c>
      <c r="K104" s="10">
        <v>1.2278674676853969</v>
      </c>
    </row>
    <row r="105" spans="1:11" x14ac:dyDescent="0.2">
      <c r="A105" s="69" t="s">
        <v>470</v>
      </c>
      <c r="B105" s="10">
        <v>47.68782957614394</v>
      </c>
      <c r="C105" s="10">
        <v>14.822099345587972</v>
      </c>
      <c r="D105" s="10">
        <v>10.743118936951987</v>
      </c>
      <c r="E105" s="10">
        <v>0.19145523401507658</v>
      </c>
      <c r="F105" s="10">
        <v>12.578444887438057</v>
      </c>
      <c r="G105" s="10">
        <v>0.63350364103168544</v>
      </c>
      <c r="H105" s="10">
        <v>3.2142546006139279</v>
      </c>
      <c r="I105" s="10">
        <v>2.9464427556024742</v>
      </c>
      <c r="J105" s="10">
        <v>6.5403280771970467</v>
      </c>
      <c r="K105" s="10">
        <v>0.64262543751313173</v>
      </c>
    </row>
    <row r="106" spans="1:11" x14ac:dyDescent="0.2">
      <c r="A106" s="69" t="s">
        <v>471</v>
      </c>
      <c r="B106" s="10">
        <v>47.608565752312273</v>
      </c>
      <c r="C106" s="10">
        <v>14.828884133542386</v>
      </c>
      <c r="D106" s="10">
        <v>10.798608805789492</v>
      </c>
      <c r="E106" s="10">
        <v>0.20949627942370647</v>
      </c>
      <c r="F106" s="10">
        <v>12.676414559531773</v>
      </c>
      <c r="G106" s="10">
        <v>0.63655817326598674</v>
      </c>
      <c r="H106" s="10">
        <v>3.2902458082869006</v>
      </c>
      <c r="I106" s="10">
        <v>2.8578724534353404</v>
      </c>
      <c r="J106" s="10">
        <v>6.5114426234531644</v>
      </c>
      <c r="K106" s="10">
        <v>0.58191141095897403</v>
      </c>
    </row>
    <row r="107" spans="1:11" x14ac:dyDescent="0.2">
      <c r="A107" s="69" t="s">
        <v>472</v>
      </c>
      <c r="B107" s="10">
        <v>47.255594408451053</v>
      </c>
      <c r="C107" s="10">
        <v>14.630327862155736</v>
      </c>
      <c r="D107" s="10">
        <v>10.836281342167828</v>
      </c>
      <c r="E107" s="10">
        <v>0.22324528795169893</v>
      </c>
      <c r="F107" s="10">
        <v>12.753576418107993</v>
      </c>
      <c r="G107" s="10">
        <v>0.58252109902858684</v>
      </c>
      <c r="H107" s="10">
        <v>3.230724924223237</v>
      </c>
      <c r="I107" s="10">
        <v>2.989199258163874</v>
      </c>
      <c r="J107" s="10">
        <v>6.7391277706517201</v>
      </c>
      <c r="K107" s="10">
        <v>0.63654523321268963</v>
      </c>
    </row>
    <row r="108" spans="1:11" x14ac:dyDescent="0.2">
      <c r="A108" s="69" t="s">
        <v>473</v>
      </c>
      <c r="B108" s="10">
        <v>49.793474771822929</v>
      </c>
      <c r="C108" s="10">
        <v>25.081106070791918</v>
      </c>
      <c r="D108" s="10">
        <v>12.839489723199666</v>
      </c>
      <c r="E108" s="10">
        <v>6.3390930251807337E-2</v>
      </c>
      <c r="F108" s="10">
        <v>4.8159947026178029</v>
      </c>
      <c r="G108" s="10">
        <v>0.26931051259844263</v>
      </c>
      <c r="H108" s="10">
        <v>1.2985046604446651</v>
      </c>
      <c r="I108" s="10">
        <v>3.5091119415188379</v>
      </c>
      <c r="J108" s="10">
        <v>2.0464772610272961</v>
      </c>
      <c r="K108" s="10">
        <v>0.28324036669836211</v>
      </c>
    </row>
    <row r="109" spans="1:11" x14ac:dyDescent="0.2">
      <c r="A109" s="69" t="s">
        <v>474</v>
      </c>
      <c r="B109" s="10">
        <v>48.241155128275963</v>
      </c>
      <c r="C109" s="10">
        <v>14.014074851690189</v>
      </c>
      <c r="D109" s="10">
        <v>10.811012681281758</v>
      </c>
      <c r="E109" s="10">
        <v>0.19737124825803756</v>
      </c>
      <c r="F109" s="10">
        <v>13.003787809025665</v>
      </c>
      <c r="G109" s="10">
        <v>0.74374888729272948</v>
      </c>
      <c r="H109" s="10">
        <v>3.458754627327477</v>
      </c>
      <c r="I109" s="10">
        <v>2.97448395962126</v>
      </c>
      <c r="J109" s="10">
        <v>5.8565748465742944</v>
      </c>
      <c r="K109" s="10">
        <v>0.69903596065262452</v>
      </c>
    </row>
    <row r="110" spans="1:11" x14ac:dyDescent="0.2">
      <c r="A110" s="69" t="s">
        <v>475</v>
      </c>
      <c r="B110" s="10">
        <v>47.780054888444788</v>
      </c>
      <c r="C110" s="10">
        <v>13.884962543171403</v>
      </c>
      <c r="D110" s="10">
        <v>10.804646664553744</v>
      </c>
      <c r="E110" s="10">
        <v>0.2103411623591229</v>
      </c>
      <c r="F110" s="10">
        <v>13.306626256161703</v>
      </c>
      <c r="G110" s="10">
        <v>0.64569845189312147</v>
      </c>
      <c r="H110" s="10">
        <v>3.5542968602708953</v>
      </c>
      <c r="I110" s="10">
        <v>2.9838076030585072</v>
      </c>
      <c r="J110" s="10">
        <v>6.1260844442315676</v>
      </c>
      <c r="K110" s="10">
        <v>0.66923954128505803</v>
      </c>
    </row>
    <row r="111" spans="1:11" x14ac:dyDescent="0.2">
      <c r="A111" s="69" t="s">
        <v>470</v>
      </c>
      <c r="B111" s="10">
        <v>51.460972577756323</v>
      </c>
      <c r="C111" s="10">
        <v>14.014643461761795</v>
      </c>
      <c r="D111" s="10">
        <v>8.9389112886737045</v>
      </c>
      <c r="E111" s="10">
        <v>0.2188749764870413</v>
      </c>
      <c r="F111" s="10">
        <v>12.141682955354002</v>
      </c>
      <c r="G111" s="10">
        <v>1.3137610101984902</v>
      </c>
      <c r="H111" s="10">
        <v>2.971629059563436</v>
      </c>
      <c r="I111" s="10">
        <v>3.0741660055776827</v>
      </c>
      <c r="J111" s="10">
        <v>4.7453239881249338</v>
      </c>
      <c r="K111" s="10">
        <v>1.0938637311589641</v>
      </c>
    </row>
    <row r="112" spans="1:11" x14ac:dyDescent="0.2">
      <c r="A112" s="69" t="s">
        <v>471</v>
      </c>
      <c r="B112" s="10">
        <v>51.057992446275982</v>
      </c>
      <c r="C112" s="10">
        <v>14.005726738708329</v>
      </c>
      <c r="D112" s="10">
        <v>9.0513604076716998</v>
      </c>
      <c r="E112" s="10">
        <v>0.21905390016303591</v>
      </c>
      <c r="F112" s="10">
        <v>12.217554625222228</v>
      </c>
      <c r="G112" s="10">
        <v>1.2439680810100031</v>
      </c>
      <c r="H112" s="10">
        <v>3.1343448660074227</v>
      </c>
      <c r="I112" s="10">
        <v>2.9842125529457069</v>
      </c>
      <c r="J112" s="10">
        <v>4.917601323949893</v>
      </c>
      <c r="K112" s="10">
        <v>1.107865868145733</v>
      </c>
    </row>
    <row r="113" spans="1:11" x14ac:dyDescent="0.2">
      <c r="A113" s="69" t="s">
        <v>473</v>
      </c>
      <c r="B113" s="10">
        <v>51.751739033764252</v>
      </c>
      <c r="C113" s="10">
        <v>14.949696354304884</v>
      </c>
      <c r="D113" s="10">
        <v>9.1622411685569176</v>
      </c>
      <c r="E113" s="10">
        <v>0.16906205397075535</v>
      </c>
      <c r="F113" s="10">
        <v>10.985549805168789</v>
      </c>
      <c r="G113" s="10">
        <v>1.2342554558374053</v>
      </c>
      <c r="H113" s="10">
        <v>2.732862486974537</v>
      </c>
      <c r="I113" s="10">
        <v>3.4478412824944953</v>
      </c>
      <c r="J113" s="10">
        <v>5.109772503952466</v>
      </c>
      <c r="K113" s="10">
        <v>0.4475533646934905</v>
      </c>
    </row>
    <row r="114" spans="1:11" x14ac:dyDescent="0.2">
      <c r="A114" s="69" t="s">
        <v>474</v>
      </c>
      <c r="B114" s="10">
        <v>51.622865908198321</v>
      </c>
      <c r="C114" s="10">
        <v>14.893457336669883</v>
      </c>
      <c r="D114" s="10">
        <v>9.1449033682820957</v>
      </c>
      <c r="E114" s="10">
        <v>0.21076180625952284</v>
      </c>
      <c r="F114" s="10">
        <v>10.997859482533503</v>
      </c>
      <c r="G114" s="10">
        <v>1.1779014703977333</v>
      </c>
      <c r="H114" s="10">
        <v>2.7047422434514763</v>
      </c>
      <c r="I114" s="10">
        <v>3.4508390376101872</v>
      </c>
      <c r="J114" s="10">
        <v>5.206947531619412</v>
      </c>
      <c r="K114" s="10">
        <v>0.54890599200955736</v>
      </c>
    </row>
    <row r="115" spans="1:11" x14ac:dyDescent="0.2">
      <c r="A115" s="69" t="s">
        <v>476</v>
      </c>
      <c r="B115" s="10">
        <v>47.523094830200741</v>
      </c>
      <c r="C115" s="10">
        <v>14.971782093002286</v>
      </c>
      <c r="D115" s="10">
        <v>10.616552046361795</v>
      </c>
      <c r="E115" s="10">
        <v>0.19713599514742164</v>
      </c>
      <c r="F115" s="10">
        <v>12.499077846176545</v>
      </c>
      <c r="G115" s="10">
        <v>0.55093567874619864</v>
      </c>
      <c r="H115" s="10">
        <v>2.9919793109666633</v>
      </c>
      <c r="I115" s="10">
        <v>2.9980245415870881</v>
      </c>
      <c r="J115" s="10">
        <v>6.9933072124724385</v>
      </c>
      <c r="K115" s="10">
        <v>0.6583153684106986</v>
      </c>
    </row>
    <row r="116" spans="1:11" x14ac:dyDescent="0.2">
      <c r="A116" s="69" t="s">
        <v>477</v>
      </c>
      <c r="B116" s="10">
        <v>47.371994861442467</v>
      </c>
      <c r="C116" s="10">
        <v>14.951367223343734</v>
      </c>
      <c r="D116" s="10">
        <v>10.737240268346895</v>
      </c>
      <c r="E116" s="10">
        <v>0.21940825023959548</v>
      </c>
      <c r="F116" s="10">
        <v>12.442650027527987</v>
      </c>
      <c r="G116" s="10">
        <v>0.56218266348565493</v>
      </c>
      <c r="H116" s="10">
        <v>3.0895577170122963</v>
      </c>
      <c r="I116" s="10">
        <v>3.0657001284639387</v>
      </c>
      <c r="J116" s="10">
        <v>6.9814033155930755</v>
      </c>
      <c r="K116" s="10">
        <v>0.57849554454436092</v>
      </c>
    </row>
    <row r="117" spans="1:11" x14ac:dyDescent="0.2">
      <c r="A117" s="69" t="s">
        <v>478</v>
      </c>
      <c r="B117" s="10">
        <v>47.356094110045852</v>
      </c>
      <c r="C117" s="10">
        <v>14.960937420131796</v>
      </c>
      <c r="D117" s="10">
        <v>10.698812276752397</v>
      </c>
      <c r="E117" s="10">
        <v>0.18135832684164577</v>
      </c>
      <c r="F117" s="10">
        <v>12.454021472662328</v>
      </c>
      <c r="G117" s="10">
        <v>0.62872249722442008</v>
      </c>
      <c r="H117" s="10">
        <v>3.033202681731471</v>
      </c>
      <c r="I117" s="10">
        <v>2.9057202501804378</v>
      </c>
      <c r="J117" s="10">
        <v>7.0648984740956102</v>
      </c>
      <c r="K117" s="10">
        <v>0.63966124636312149</v>
      </c>
    </row>
    <row r="118" spans="1:11" x14ac:dyDescent="0.2">
      <c r="A118" s="69" t="s">
        <v>479</v>
      </c>
      <c r="B118" s="10">
        <v>52.089547219762423</v>
      </c>
      <c r="C118" s="10">
        <v>14.679564716300311</v>
      </c>
      <c r="D118" s="10">
        <v>9.1829819929341294</v>
      </c>
      <c r="E118" s="10">
        <v>0.1543812166462693</v>
      </c>
      <c r="F118" s="10">
        <v>11.064190996568964</v>
      </c>
      <c r="G118" s="10">
        <v>1.1750295769954664</v>
      </c>
      <c r="H118" s="10">
        <v>2.7307642532585645</v>
      </c>
      <c r="I118" s="10">
        <v>3.2623859082048261</v>
      </c>
      <c r="J118" s="10">
        <v>5.1041589178844777</v>
      </c>
      <c r="K118" s="10">
        <v>0.52469233301098406</v>
      </c>
    </row>
    <row r="121" spans="1:11" ht="19" x14ac:dyDescent="0.25">
      <c r="A121" s="19" t="s">
        <v>72</v>
      </c>
      <c r="B121" s="19"/>
    </row>
    <row r="122" spans="1:11" x14ac:dyDescent="0.2">
      <c r="A122" s="18" t="s">
        <v>70</v>
      </c>
      <c r="B122" s="11" t="s">
        <v>25</v>
      </c>
      <c r="C122" s="11" t="s">
        <v>26</v>
      </c>
      <c r="D122" s="11" t="s">
        <v>27</v>
      </c>
      <c r="E122" s="11" t="s">
        <v>28</v>
      </c>
      <c r="F122" s="11" t="s">
        <v>29</v>
      </c>
      <c r="G122" s="11" t="s">
        <v>30</v>
      </c>
      <c r="H122" s="11" t="s">
        <v>31</v>
      </c>
      <c r="I122" s="11" t="s">
        <v>32</v>
      </c>
      <c r="J122" s="11" t="s">
        <v>33</v>
      </c>
      <c r="K122" s="11" t="s">
        <v>34</v>
      </c>
    </row>
    <row r="123" spans="1:11" x14ac:dyDescent="0.2">
      <c r="A123" t="s">
        <v>538</v>
      </c>
      <c r="B123" s="10">
        <v>48.400314177248333</v>
      </c>
      <c r="C123" s="10">
        <v>0.15688722849345968</v>
      </c>
      <c r="D123" s="10">
        <v>17.018538471608245</v>
      </c>
      <c r="E123" s="10">
        <v>2.2075986587048244</v>
      </c>
      <c r="F123" s="10">
        <v>30.061324982126138</v>
      </c>
      <c r="G123" s="10">
        <v>0</v>
      </c>
      <c r="H123" s="10">
        <v>0.33683426143172185</v>
      </c>
      <c r="I123" s="10">
        <v>1.2734248341003152</v>
      </c>
      <c r="J123" s="10">
        <v>0.47871751236065929</v>
      </c>
      <c r="K123" s="10">
        <v>1.2083740320420514E-2</v>
      </c>
    </row>
    <row r="124" spans="1:11" x14ac:dyDescent="0.2">
      <c r="A124" t="s">
        <v>537</v>
      </c>
      <c r="B124" s="10">
        <v>48.476847004130875</v>
      </c>
      <c r="C124" s="10">
        <v>0.12510766428332695</v>
      </c>
      <c r="D124" s="10">
        <v>17.051599085976935</v>
      </c>
      <c r="E124" s="10">
        <v>2.1605558455773584</v>
      </c>
      <c r="F124" s="10">
        <v>30.092280786431424</v>
      </c>
      <c r="G124" s="10">
        <v>-1.504523162083593E-2</v>
      </c>
      <c r="H124" s="10">
        <v>0.30554946902449343</v>
      </c>
      <c r="I124" s="10">
        <v>1.3501328322295114</v>
      </c>
      <c r="J124" s="10">
        <v>0.43792731234607662</v>
      </c>
      <c r="K124" s="10">
        <v>-2.9282665570754493E-3</v>
      </c>
    </row>
    <row r="125" spans="1:11" x14ac:dyDescent="0.2">
      <c r="A125" t="s">
        <v>539</v>
      </c>
      <c r="B125" s="10">
        <v>48.294187617185138</v>
      </c>
      <c r="C125" s="10">
        <v>0.14525916816193221</v>
      </c>
      <c r="D125" s="10">
        <v>17.891776375476301</v>
      </c>
      <c r="E125" s="10">
        <v>2.1403802342694704</v>
      </c>
      <c r="F125" s="10">
        <v>29.350416322251565</v>
      </c>
      <c r="G125" s="10">
        <v>7.0563093486018422E-4</v>
      </c>
      <c r="H125" s="10">
        <v>0.33013447309530053</v>
      </c>
      <c r="I125" s="10">
        <v>1.1901977782705995</v>
      </c>
      <c r="J125" s="10">
        <v>0.53688433700933447</v>
      </c>
      <c r="K125" s="10">
        <v>2.7620410878812927E-2</v>
      </c>
    </row>
    <row r="128" spans="1:11" ht="19" x14ac:dyDescent="0.25">
      <c r="A128" s="19" t="s">
        <v>541</v>
      </c>
      <c r="B128" s="19"/>
    </row>
    <row r="129" spans="1:18" ht="19" x14ac:dyDescent="0.25">
      <c r="A129" s="72" t="s">
        <v>646</v>
      </c>
      <c r="B129" s="19"/>
    </row>
    <row r="130" spans="1:18" x14ac:dyDescent="0.2">
      <c r="A130" s="18">
        <v>5</v>
      </c>
      <c r="B130" s="73" t="s">
        <v>513</v>
      </c>
      <c r="C130" s="73" t="s">
        <v>514</v>
      </c>
      <c r="D130" s="73" t="s">
        <v>25</v>
      </c>
      <c r="E130" s="73" t="s">
        <v>26</v>
      </c>
      <c r="F130" s="73" t="s">
        <v>27</v>
      </c>
      <c r="G130" s="73" t="s">
        <v>28</v>
      </c>
      <c r="H130" s="73" t="s">
        <v>64</v>
      </c>
      <c r="I130" s="73" t="s">
        <v>30</v>
      </c>
      <c r="J130" s="73" t="s">
        <v>31</v>
      </c>
      <c r="K130" s="73" t="s">
        <v>32</v>
      </c>
      <c r="L130" s="73" t="s">
        <v>33</v>
      </c>
      <c r="M130" s="73" t="s">
        <v>34</v>
      </c>
      <c r="R130" s="68"/>
    </row>
    <row r="131" spans="1:18" x14ac:dyDescent="0.2">
      <c r="A131" t="s">
        <v>495</v>
      </c>
      <c r="B131" s="68" t="s">
        <v>515</v>
      </c>
      <c r="C131" s="68" t="s">
        <v>61</v>
      </c>
      <c r="D131" s="70">
        <v>39.090499999999999</v>
      </c>
      <c r="E131" s="70">
        <v>3.15E-2</v>
      </c>
      <c r="F131" s="70">
        <v>0.31190000000000001</v>
      </c>
      <c r="G131" s="70">
        <v>0.2581</v>
      </c>
      <c r="H131" s="70">
        <v>19.8992</v>
      </c>
      <c r="I131" s="70">
        <v>6.9999999999999999E-4</v>
      </c>
      <c r="J131" s="70">
        <v>5.3199999999999997E-2</v>
      </c>
      <c r="K131" s="70">
        <v>0</v>
      </c>
      <c r="L131" s="70">
        <v>40.7498</v>
      </c>
      <c r="M131" s="70">
        <v>7.9399999999999998E-2</v>
      </c>
      <c r="R131" s="68"/>
    </row>
    <row r="132" spans="1:18" x14ac:dyDescent="0.2">
      <c r="A132" t="s">
        <v>495</v>
      </c>
      <c r="B132" s="68" t="s">
        <v>515</v>
      </c>
      <c r="C132" s="68" t="s">
        <v>59</v>
      </c>
      <c r="D132" s="70">
        <v>39.045200000000001</v>
      </c>
      <c r="E132" s="70">
        <v>6.7599999999999993E-2</v>
      </c>
      <c r="F132" s="70">
        <v>0.27239999999999998</v>
      </c>
      <c r="G132" s="70">
        <v>0.2772</v>
      </c>
      <c r="H132" s="70">
        <v>18.128499999999999</v>
      </c>
      <c r="I132" s="70">
        <v>-6.9999999999999999E-4</v>
      </c>
      <c r="J132" s="70">
        <v>4.2700000000000002E-2</v>
      </c>
      <c r="K132" s="70">
        <v>0</v>
      </c>
      <c r="L132" s="70">
        <v>41.973599999999998</v>
      </c>
      <c r="M132" s="70">
        <v>0.2089</v>
      </c>
      <c r="R132" s="68"/>
    </row>
    <row r="133" spans="1:18" x14ac:dyDescent="0.2">
      <c r="A133" t="s">
        <v>496</v>
      </c>
      <c r="B133" s="68" t="s">
        <v>516</v>
      </c>
      <c r="C133" s="68" t="s">
        <v>61</v>
      </c>
      <c r="D133" s="70">
        <v>39.1143</v>
      </c>
      <c r="E133" s="70">
        <v>4.99E-2</v>
      </c>
      <c r="F133" s="70">
        <v>0.26950000000000002</v>
      </c>
      <c r="G133" s="70">
        <v>0.29389999999999999</v>
      </c>
      <c r="H133" s="70">
        <v>19.366700000000002</v>
      </c>
      <c r="I133" s="70">
        <v>2.0199999999999999E-2</v>
      </c>
      <c r="J133" s="70">
        <v>3.49E-2</v>
      </c>
      <c r="K133" s="70">
        <v>2.8E-3</v>
      </c>
      <c r="L133" s="70">
        <v>41.104799999999997</v>
      </c>
      <c r="M133" s="70">
        <v>3.5400000000000001E-2</v>
      </c>
      <c r="R133" s="68"/>
    </row>
    <row r="134" spans="1:18" x14ac:dyDescent="0.2">
      <c r="A134" t="s">
        <v>496</v>
      </c>
      <c r="B134" s="68" t="s">
        <v>516</v>
      </c>
      <c r="C134" s="68" t="s">
        <v>59</v>
      </c>
      <c r="D134" s="70">
        <v>39.326700000000002</v>
      </c>
      <c r="E134" s="70">
        <v>3.56E-2</v>
      </c>
      <c r="F134" s="70">
        <v>0.28310000000000002</v>
      </c>
      <c r="G134" s="70">
        <v>0.25330000000000003</v>
      </c>
      <c r="H134" s="70">
        <v>18.717099999999999</v>
      </c>
      <c r="I134" s="70">
        <v>6.7000000000000002E-3</v>
      </c>
      <c r="J134" s="70">
        <v>3.6700000000000003E-2</v>
      </c>
      <c r="K134" s="70">
        <v>0</v>
      </c>
      <c r="L134" s="70">
        <v>41.664700000000003</v>
      </c>
      <c r="M134" s="70">
        <v>3.4500000000000003E-2</v>
      </c>
      <c r="R134" s="68"/>
    </row>
    <row r="135" spans="1:18" x14ac:dyDescent="0.2">
      <c r="A135" t="s">
        <v>497</v>
      </c>
      <c r="B135" s="68" t="s">
        <v>517</v>
      </c>
      <c r="C135" s="68" t="s">
        <v>61</v>
      </c>
      <c r="D135" s="70">
        <v>38.912100000000002</v>
      </c>
      <c r="E135" s="70">
        <v>3.39E-2</v>
      </c>
      <c r="F135" s="70">
        <v>0.31540000000000001</v>
      </c>
      <c r="G135" s="70">
        <v>0.29360000000000003</v>
      </c>
      <c r="H135" s="70">
        <v>19.8108</v>
      </c>
      <c r="I135" s="70">
        <v>1.12E-2</v>
      </c>
      <c r="J135" s="70">
        <v>3.9E-2</v>
      </c>
      <c r="K135" s="70">
        <v>8.3999999999999995E-3</v>
      </c>
      <c r="L135" s="70">
        <v>40.633600000000001</v>
      </c>
      <c r="M135" s="70">
        <v>7.51E-2</v>
      </c>
      <c r="R135" s="68"/>
    </row>
    <row r="136" spans="1:18" x14ac:dyDescent="0.2">
      <c r="A136" t="s">
        <v>497</v>
      </c>
      <c r="B136" s="68" t="s">
        <v>517</v>
      </c>
      <c r="C136" s="68" t="s">
        <v>59</v>
      </c>
      <c r="D136" s="70">
        <v>39.051600000000001</v>
      </c>
      <c r="E136" s="70">
        <v>7.6799999999999993E-2</v>
      </c>
      <c r="F136" s="70">
        <v>0.27579999999999999</v>
      </c>
      <c r="G136" s="70">
        <v>0.29020000000000001</v>
      </c>
      <c r="H136" s="70">
        <v>18.547499999999999</v>
      </c>
      <c r="I136" s="70">
        <v>0</v>
      </c>
      <c r="J136" s="70">
        <v>4.7100000000000003E-2</v>
      </c>
      <c r="K136" s="70">
        <v>0</v>
      </c>
      <c r="L136" s="70">
        <v>41.773600000000002</v>
      </c>
      <c r="M136" s="70">
        <v>0.24210000000000001</v>
      </c>
      <c r="R136" s="68"/>
    </row>
    <row r="137" spans="1:18" x14ac:dyDescent="0.2">
      <c r="A137" t="s">
        <v>498</v>
      </c>
      <c r="B137" s="68" t="s">
        <v>518</v>
      </c>
      <c r="C137" s="68" t="s">
        <v>61</v>
      </c>
      <c r="D137" s="70">
        <v>38.980499999999999</v>
      </c>
      <c r="E137" s="70">
        <v>4.7500000000000001E-2</v>
      </c>
      <c r="F137" s="70">
        <v>0.29720000000000002</v>
      </c>
      <c r="G137" s="70">
        <v>0.32619999999999999</v>
      </c>
      <c r="H137" s="70">
        <v>19.929200000000002</v>
      </c>
      <c r="I137" s="70">
        <v>0</v>
      </c>
      <c r="J137" s="70">
        <v>3.4599999999999999E-2</v>
      </c>
      <c r="K137" s="70">
        <v>3.6299999999999999E-2</v>
      </c>
      <c r="L137" s="70">
        <v>40.315899999999999</v>
      </c>
      <c r="M137" s="70">
        <v>-1.52E-2</v>
      </c>
      <c r="R137" s="68"/>
    </row>
    <row r="138" spans="1:18" x14ac:dyDescent="0.2">
      <c r="A138" t="s">
        <v>498</v>
      </c>
      <c r="B138" s="68" t="s">
        <v>518</v>
      </c>
      <c r="C138" s="68" t="s">
        <v>59</v>
      </c>
      <c r="D138" s="70">
        <v>38.662300000000002</v>
      </c>
      <c r="E138" s="70">
        <v>4.2099999999999999E-2</v>
      </c>
      <c r="F138" s="70">
        <v>0.2697</v>
      </c>
      <c r="G138" s="70">
        <v>0.33379999999999999</v>
      </c>
      <c r="H138" s="70">
        <v>20.722899999999999</v>
      </c>
      <c r="I138" s="70">
        <v>1.1900000000000001E-2</v>
      </c>
      <c r="J138" s="70">
        <v>5.8200000000000002E-2</v>
      </c>
      <c r="K138" s="70">
        <v>2.81E-2</v>
      </c>
      <c r="L138" s="70">
        <v>39.557400000000001</v>
      </c>
      <c r="M138" s="70">
        <v>2.6800000000000001E-2</v>
      </c>
      <c r="R138" s="68"/>
    </row>
    <row r="139" spans="1:18" x14ac:dyDescent="0.2">
      <c r="A139" t="s">
        <v>499</v>
      </c>
      <c r="B139" s="68" t="s">
        <v>519</v>
      </c>
      <c r="C139" s="68" t="s">
        <v>61</v>
      </c>
      <c r="D139" s="70">
        <v>38.863300000000002</v>
      </c>
      <c r="E139" s="70">
        <v>1.3100000000000001E-2</v>
      </c>
      <c r="F139" s="70">
        <v>0.31530000000000002</v>
      </c>
      <c r="G139" s="70">
        <v>0.3019</v>
      </c>
      <c r="H139" s="70">
        <v>20.035299999999999</v>
      </c>
      <c r="I139" s="70">
        <v>0</v>
      </c>
      <c r="J139" s="70">
        <v>1.43E-2</v>
      </c>
      <c r="K139" s="70">
        <v>0</v>
      </c>
      <c r="L139" s="70">
        <v>40.562800000000003</v>
      </c>
      <c r="M139" s="70">
        <v>3.5200000000000002E-2</v>
      </c>
      <c r="R139" s="68"/>
    </row>
    <row r="140" spans="1:18" x14ac:dyDescent="0.2">
      <c r="A140" t="s">
        <v>499</v>
      </c>
      <c r="B140" s="68" t="s">
        <v>519</v>
      </c>
      <c r="C140" s="68" t="s">
        <v>59</v>
      </c>
      <c r="D140" s="70">
        <v>38.914900000000003</v>
      </c>
      <c r="E140" s="70">
        <v>4.5999999999999999E-2</v>
      </c>
      <c r="F140" s="70">
        <v>0.28610000000000002</v>
      </c>
      <c r="G140" s="70">
        <v>0.32369999999999999</v>
      </c>
      <c r="H140" s="70">
        <v>19.9175</v>
      </c>
      <c r="I140" s="70">
        <v>2.2000000000000001E-3</v>
      </c>
      <c r="J140" s="70">
        <v>5.7700000000000001E-2</v>
      </c>
      <c r="K140" s="70">
        <v>2.8E-3</v>
      </c>
      <c r="L140" s="70">
        <v>40.219200000000001</v>
      </c>
      <c r="M140" s="70">
        <v>0.10009999999999999</v>
      </c>
      <c r="R140" s="68"/>
    </row>
    <row r="141" spans="1:18" x14ac:dyDescent="0.2">
      <c r="A141" t="s">
        <v>500</v>
      </c>
      <c r="B141" s="68" t="s">
        <v>520</v>
      </c>
      <c r="C141" s="68" t="s">
        <v>61</v>
      </c>
      <c r="D141" s="70">
        <v>38.915199999999999</v>
      </c>
      <c r="E141" s="70">
        <v>6.54E-2</v>
      </c>
      <c r="F141" s="70">
        <v>0.27739999999999998</v>
      </c>
      <c r="G141" s="70">
        <v>0.28820000000000001</v>
      </c>
      <c r="H141" s="70">
        <v>20.452300000000001</v>
      </c>
      <c r="I141" s="70">
        <v>6.7000000000000002E-3</v>
      </c>
      <c r="J141" s="70">
        <v>2.7199999999999998E-2</v>
      </c>
      <c r="K141" s="70">
        <v>0</v>
      </c>
      <c r="L141" s="70">
        <v>40.030500000000004</v>
      </c>
      <c r="M141" s="70">
        <v>5.4000000000000003E-3</v>
      </c>
      <c r="R141" s="68"/>
    </row>
    <row r="142" spans="1:18" x14ac:dyDescent="0.2">
      <c r="A142" t="s">
        <v>500</v>
      </c>
      <c r="B142" s="68" t="s">
        <v>520</v>
      </c>
      <c r="C142" s="68" t="s">
        <v>59</v>
      </c>
      <c r="D142" s="70">
        <v>38.819899999999997</v>
      </c>
      <c r="E142" s="70">
        <v>3.6999999999999998E-2</v>
      </c>
      <c r="F142" s="70">
        <v>0.2397</v>
      </c>
      <c r="G142" s="70">
        <v>0.29520000000000002</v>
      </c>
      <c r="H142" s="70">
        <v>19.836500000000001</v>
      </c>
      <c r="I142" s="70">
        <v>6.7000000000000002E-3</v>
      </c>
      <c r="J142" s="70">
        <v>1.3599999999999999E-2</v>
      </c>
      <c r="K142" s="70">
        <v>0</v>
      </c>
      <c r="L142" s="70">
        <v>40.320700000000002</v>
      </c>
      <c r="M142" s="70">
        <v>0.14360000000000001</v>
      </c>
      <c r="R142" s="68"/>
    </row>
    <row r="143" spans="1:18" x14ac:dyDescent="0.2">
      <c r="A143" t="s">
        <v>501</v>
      </c>
      <c r="B143" s="68" t="s">
        <v>521</v>
      </c>
      <c r="C143" s="68" t="s">
        <v>61</v>
      </c>
      <c r="D143" s="70">
        <v>38.649799999999999</v>
      </c>
      <c r="E143" s="70">
        <v>5.21E-2</v>
      </c>
      <c r="F143" s="70">
        <v>0.31909999999999999</v>
      </c>
      <c r="G143" s="70">
        <v>0.33550000000000002</v>
      </c>
      <c r="H143" s="70">
        <v>22.0059</v>
      </c>
      <c r="I143" s="70">
        <v>2.3900000000000001E-2</v>
      </c>
      <c r="J143" s="70">
        <v>7.8299999999999995E-2</v>
      </c>
      <c r="K143" s="70">
        <v>0</v>
      </c>
      <c r="L143" s="70">
        <v>38.993699999999997</v>
      </c>
      <c r="M143" s="70">
        <v>-3.3E-3</v>
      </c>
      <c r="R143" s="68"/>
    </row>
    <row r="144" spans="1:18" x14ac:dyDescent="0.2">
      <c r="A144" t="s">
        <v>501</v>
      </c>
      <c r="B144" s="68" t="s">
        <v>521</v>
      </c>
      <c r="C144" s="68" t="s">
        <v>59</v>
      </c>
      <c r="D144" s="70">
        <v>39.362099999999998</v>
      </c>
      <c r="E144" s="70">
        <v>4.8300000000000003E-2</v>
      </c>
      <c r="F144" s="70">
        <v>0.26300000000000001</v>
      </c>
      <c r="G144" s="70">
        <v>0.2681</v>
      </c>
      <c r="H144" s="70">
        <v>18.2456</v>
      </c>
      <c r="I144" s="70">
        <v>1.0500000000000001E-2</v>
      </c>
      <c r="J144" s="70">
        <v>2.52E-2</v>
      </c>
      <c r="K144" s="70">
        <v>3.85E-2</v>
      </c>
      <c r="L144" s="70">
        <v>41.803699999999999</v>
      </c>
      <c r="M144" s="70">
        <v>-5.9999999999999995E-4</v>
      </c>
      <c r="R144" s="68"/>
    </row>
    <row r="145" spans="1:18" x14ac:dyDescent="0.2">
      <c r="A145" t="s">
        <v>502</v>
      </c>
      <c r="B145" s="68" t="s">
        <v>522</v>
      </c>
      <c r="C145" s="68" t="s">
        <v>61</v>
      </c>
      <c r="D145" s="70">
        <v>38.891500000000001</v>
      </c>
      <c r="E145" s="70">
        <v>4.6399999999999997E-2</v>
      </c>
      <c r="F145" s="70">
        <v>0.29899999999999999</v>
      </c>
      <c r="G145" s="70">
        <v>0.2702</v>
      </c>
      <c r="H145" s="70">
        <v>19.509499999999999</v>
      </c>
      <c r="I145" s="70">
        <v>0</v>
      </c>
      <c r="J145" s="70">
        <v>2.8199999999999999E-2</v>
      </c>
      <c r="K145" s="70">
        <v>1.3899999999999999E-2</v>
      </c>
      <c r="L145" s="70">
        <v>41.180100000000003</v>
      </c>
      <c r="M145" s="70">
        <v>-2.24E-2</v>
      </c>
      <c r="R145" s="68"/>
    </row>
    <row r="146" spans="1:18" x14ac:dyDescent="0.2">
      <c r="A146" t="s">
        <v>502</v>
      </c>
      <c r="B146" s="68" t="s">
        <v>522</v>
      </c>
      <c r="C146" s="68" t="s">
        <v>59</v>
      </c>
      <c r="D146" s="70">
        <v>38.877499999999998</v>
      </c>
      <c r="E146" s="70">
        <v>0.02</v>
      </c>
      <c r="F146" s="70">
        <v>0.29260000000000003</v>
      </c>
      <c r="G146" s="70">
        <v>0.28160000000000002</v>
      </c>
      <c r="H146" s="70">
        <v>19.516500000000001</v>
      </c>
      <c r="I146" s="70">
        <v>1.35E-2</v>
      </c>
      <c r="J146" s="70">
        <v>1.6899999999999998E-2</v>
      </c>
      <c r="K146" s="70">
        <v>0</v>
      </c>
      <c r="L146" s="70">
        <v>40.830199999999998</v>
      </c>
      <c r="M146" s="70">
        <v>7.3400000000000007E-2</v>
      </c>
      <c r="R146" s="68"/>
    </row>
    <row r="147" spans="1:18" x14ac:dyDescent="0.2">
      <c r="A147" t="s">
        <v>503</v>
      </c>
      <c r="B147" s="68" t="s">
        <v>523</v>
      </c>
      <c r="C147" s="68" t="s">
        <v>61</v>
      </c>
      <c r="D147" s="70">
        <v>39.043199999999999</v>
      </c>
      <c r="E147" s="70">
        <v>4.5199999999999997E-2</v>
      </c>
      <c r="F147" s="70">
        <v>0.2903</v>
      </c>
      <c r="G147" s="70">
        <v>0.2626</v>
      </c>
      <c r="H147" s="70">
        <v>19.0459</v>
      </c>
      <c r="I147" s="70">
        <v>1.12E-2</v>
      </c>
      <c r="J147" s="70">
        <v>2.0799999999999999E-2</v>
      </c>
      <c r="K147" s="70">
        <v>8.3000000000000001E-3</v>
      </c>
      <c r="L147" s="70">
        <v>41.069699999999997</v>
      </c>
      <c r="M147" s="70">
        <v>6.4100000000000004E-2</v>
      </c>
      <c r="R147" s="68"/>
    </row>
    <row r="148" spans="1:18" x14ac:dyDescent="0.2">
      <c r="A148" t="s">
        <v>503</v>
      </c>
      <c r="B148" s="68" t="s">
        <v>523</v>
      </c>
      <c r="C148" s="68" t="s">
        <v>59</v>
      </c>
      <c r="D148" s="70">
        <v>39.056199999999997</v>
      </c>
      <c r="E148" s="70">
        <v>8.14E-2</v>
      </c>
      <c r="F148" s="70">
        <v>0.25159999999999999</v>
      </c>
      <c r="G148" s="70">
        <v>0.28139999999999998</v>
      </c>
      <c r="H148" s="70">
        <v>18.838799999999999</v>
      </c>
      <c r="I148" s="70">
        <v>8.0000000000000004E-4</v>
      </c>
      <c r="J148" s="70">
        <v>4.5100000000000001E-2</v>
      </c>
      <c r="K148" s="70">
        <v>2.6200000000000001E-2</v>
      </c>
      <c r="L148" s="70">
        <v>41.542099999999998</v>
      </c>
      <c r="M148" s="70">
        <v>0.2767</v>
      </c>
      <c r="R148" s="68"/>
    </row>
    <row r="149" spans="1:18" x14ac:dyDescent="0.2">
      <c r="A149" t="s">
        <v>504</v>
      </c>
      <c r="B149" s="68" t="s">
        <v>524</v>
      </c>
      <c r="C149" s="68" t="s">
        <v>61</v>
      </c>
      <c r="D149" s="70">
        <v>38.8947</v>
      </c>
      <c r="E149" s="70">
        <v>2.8899999999999999E-2</v>
      </c>
      <c r="F149" s="70">
        <v>0.30909999999999999</v>
      </c>
      <c r="G149" s="70">
        <v>0.27979999999999999</v>
      </c>
      <c r="H149" s="70">
        <v>20.7973</v>
      </c>
      <c r="I149" s="70">
        <v>1.5E-3</v>
      </c>
      <c r="J149" s="70">
        <v>3.0499999999999999E-2</v>
      </c>
      <c r="K149" s="70">
        <v>2.6800000000000001E-2</v>
      </c>
      <c r="L149" s="70">
        <v>39.407200000000003</v>
      </c>
      <c r="M149" s="70">
        <v>3.6799999999999999E-2</v>
      </c>
      <c r="R149" s="68"/>
    </row>
    <row r="150" spans="1:18" x14ac:dyDescent="0.2">
      <c r="A150" t="s">
        <v>504</v>
      </c>
      <c r="B150" s="68" t="s">
        <v>524</v>
      </c>
      <c r="C150" s="68" t="s">
        <v>59</v>
      </c>
      <c r="D150" s="70">
        <v>38.626899999999999</v>
      </c>
      <c r="E150" s="70">
        <v>4.5600000000000002E-2</v>
      </c>
      <c r="F150" s="70">
        <v>0.2414</v>
      </c>
      <c r="G150" s="70">
        <v>0.3115</v>
      </c>
      <c r="H150" s="70">
        <v>21.0932</v>
      </c>
      <c r="I150" s="70">
        <v>7.4999999999999997E-3</v>
      </c>
      <c r="J150" s="70">
        <v>2.6800000000000001E-2</v>
      </c>
      <c r="K150" s="70">
        <v>-5.7000000000000002E-3</v>
      </c>
      <c r="L150" s="70">
        <v>39.406700000000001</v>
      </c>
      <c r="M150" s="70">
        <v>3.1199999999999999E-2</v>
      </c>
      <c r="R150" s="68"/>
    </row>
    <row r="151" spans="1:18" x14ac:dyDescent="0.2">
      <c r="A151" t="s">
        <v>505</v>
      </c>
      <c r="B151" s="68" t="s">
        <v>524</v>
      </c>
      <c r="C151" s="68" t="s">
        <v>61</v>
      </c>
      <c r="D151" s="70">
        <v>37.732300000000002</v>
      </c>
      <c r="E151" s="70">
        <v>4.4499999999999998E-2</v>
      </c>
      <c r="F151" s="70">
        <v>0.25130000000000002</v>
      </c>
      <c r="G151" s="70">
        <v>0.39539999999999997</v>
      </c>
      <c r="H151" s="70">
        <v>23.813600000000001</v>
      </c>
      <c r="I151" s="70">
        <v>0</v>
      </c>
      <c r="J151" s="70">
        <v>1.7000000000000001E-2</v>
      </c>
      <c r="K151" s="70">
        <v>2.0299999999999999E-2</v>
      </c>
      <c r="L151" s="70">
        <v>36.913699999999999</v>
      </c>
      <c r="M151" s="70">
        <v>4.02E-2</v>
      </c>
      <c r="R151" s="68"/>
    </row>
    <row r="152" spans="1:18" x14ac:dyDescent="0.2">
      <c r="A152" t="s">
        <v>505</v>
      </c>
      <c r="B152" s="68" t="s">
        <v>524</v>
      </c>
      <c r="C152" s="68" t="s">
        <v>59</v>
      </c>
      <c r="D152" s="70">
        <v>38.4587</v>
      </c>
      <c r="E152" s="70">
        <v>6.13E-2</v>
      </c>
      <c r="F152" s="70">
        <v>0.26100000000000001</v>
      </c>
      <c r="G152" s="70">
        <v>0.33650000000000002</v>
      </c>
      <c r="H152" s="70">
        <v>20.613800000000001</v>
      </c>
      <c r="I152" s="70">
        <v>0</v>
      </c>
      <c r="J152" s="70">
        <v>2.5000000000000001E-2</v>
      </c>
      <c r="K152" s="70">
        <v>1.55E-2</v>
      </c>
      <c r="L152" s="70">
        <v>39.917700000000004</v>
      </c>
      <c r="M152" s="70">
        <v>0.1132</v>
      </c>
      <c r="R152" s="68"/>
    </row>
    <row r="153" spans="1:18" x14ac:dyDescent="0.2">
      <c r="A153" t="s">
        <v>506</v>
      </c>
      <c r="B153" s="68" t="s">
        <v>525</v>
      </c>
      <c r="C153" s="68" t="s">
        <v>61</v>
      </c>
      <c r="D153" s="70">
        <v>38.797499999999999</v>
      </c>
      <c r="E153" s="70">
        <v>4.1500000000000002E-2</v>
      </c>
      <c r="F153" s="70">
        <v>0.31040000000000001</v>
      </c>
      <c r="G153" s="70">
        <v>0.28270000000000001</v>
      </c>
      <c r="H153" s="70">
        <v>19.200600000000001</v>
      </c>
      <c r="I153" s="70">
        <v>1.5E-3</v>
      </c>
      <c r="J153" s="70">
        <v>4.1000000000000002E-2</v>
      </c>
      <c r="K153" s="70">
        <v>2.92E-2</v>
      </c>
      <c r="L153" s="70">
        <v>40.904000000000003</v>
      </c>
      <c r="M153" s="70">
        <v>-1.8599999999999998E-2</v>
      </c>
      <c r="R153" s="68"/>
    </row>
    <row r="154" spans="1:18" x14ac:dyDescent="0.2">
      <c r="A154" t="s">
        <v>506</v>
      </c>
      <c r="B154" s="68" t="s">
        <v>525</v>
      </c>
      <c r="C154" s="68" t="s">
        <v>59</v>
      </c>
      <c r="D154" s="70">
        <v>38.529499999999999</v>
      </c>
      <c r="E154" s="70">
        <v>5.5300000000000002E-2</v>
      </c>
      <c r="F154" s="70">
        <v>0.29249999999999998</v>
      </c>
      <c r="G154" s="70">
        <v>0.29720000000000002</v>
      </c>
      <c r="H154" s="70">
        <v>19.637699999999999</v>
      </c>
      <c r="I154" s="70">
        <v>0</v>
      </c>
      <c r="J154" s="70">
        <v>4.7800000000000002E-2</v>
      </c>
      <c r="K154" s="70">
        <v>3.9100000000000003E-2</v>
      </c>
      <c r="L154" s="70">
        <v>40.267400000000002</v>
      </c>
      <c r="M154" s="70">
        <v>0.17949999999999999</v>
      </c>
      <c r="R154" s="68"/>
    </row>
    <row r="155" spans="1:18" x14ac:dyDescent="0.2">
      <c r="A155" t="s">
        <v>507</v>
      </c>
      <c r="B155" s="68" t="s">
        <v>526</v>
      </c>
      <c r="C155" s="68" t="s">
        <v>61</v>
      </c>
      <c r="D155" s="70">
        <v>38.532699999999998</v>
      </c>
      <c r="E155" s="70">
        <v>2.5399999999999999E-2</v>
      </c>
      <c r="F155" s="70">
        <v>0.31780000000000003</v>
      </c>
      <c r="G155" s="70">
        <v>0.30840000000000001</v>
      </c>
      <c r="H155" s="70">
        <v>20.755700000000001</v>
      </c>
      <c r="I155" s="70">
        <v>2.2000000000000001E-3</v>
      </c>
      <c r="J155" s="70">
        <v>4.6899999999999997E-2</v>
      </c>
      <c r="K155" s="70">
        <v>1.83E-2</v>
      </c>
      <c r="L155" s="70">
        <v>39.910899999999998</v>
      </c>
      <c r="M155" s="70">
        <v>8.0699999999999994E-2</v>
      </c>
      <c r="R155" s="68"/>
    </row>
    <row r="156" spans="1:18" x14ac:dyDescent="0.2">
      <c r="A156" t="s">
        <v>507</v>
      </c>
      <c r="B156" s="68" t="s">
        <v>526</v>
      </c>
      <c r="C156" s="68" t="s">
        <v>59</v>
      </c>
      <c r="D156" s="70">
        <v>38.810099999999998</v>
      </c>
      <c r="E156" s="70">
        <v>4.3499999999999997E-2</v>
      </c>
      <c r="F156" s="70">
        <v>0.308</v>
      </c>
      <c r="G156" s="70">
        <v>0.33150000000000002</v>
      </c>
      <c r="H156" s="70">
        <v>20.459499999999998</v>
      </c>
      <c r="I156" s="70">
        <v>0</v>
      </c>
      <c r="J156" s="70">
        <v>4.7500000000000001E-2</v>
      </c>
      <c r="K156" s="70">
        <v>4.6399999999999997E-2</v>
      </c>
      <c r="L156" s="70">
        <v>40.052199999999999</v>
      </c>
      <c r="M156" s="70">
        <v>6.1499999999999999E-2</v>
      </c>
      <c r="R156" s="68"/>
    </row>
    <row r="157" spans="1:18" x14ac:dyDescent="0.2">
      <c r="A157" t="s">
        <v>508</v>
      </c>
      <c r="B157" s="68" t="s">
        <v>527</v>
      </c>
      <c r="C157" s="68" t="s">
        <v>61</v>
      </c>
      <c r="D157" s="70">
        <v>38.847900000000003</v>
      </c>
      <c r="E157" s="70">
        <v>4.1099999999999998E-2</v>
      </c>
      <c r="F157" s="70">
        <v>0.307</v>
      </c>
      <c r="G157" s="70">
        <v>0.2681</v>
      </c>
      <c r="H157" s="70">
        <v>18.596699999999998</v>
      </c>
      <c r="I157" s="70">
        <v>2.2000000000000001E-3</v>
      </c>
      <c r="J157" s="70">
        <v>1.7999999999999999E-2</v>
      </c>
      <c r="K157" s="70">
        <v>0</v>
      </c>
      <c r="L157" s="70">
        <v>41.136000000000003</v>
      </c>
      <c r="M157" s="70">
        <v>5.6000000000000001E-2</v>
      </c>
      <c r="R157" s="68"/>
    </row>
    <row r="158" spans="1:18" x14ac:dyDescent="0.2">
      <c r="A158" t="s">
        <v>508</v>
      </c>
      <c r="B158" s="68" t="s">
        <v>527</v>
      </c>
      <c r="C158" s="68" t="s">
        <v>59</v>
      </c>
      <c r="D158" s="70">
        <v>39.029000000000003</v>
      </c>
      <c r="E158" s="70">
        <v>6.3200000000000006E-2</v>
      </c>
      <c r="F158" s="70">
        <v>0.26540000000000002</v>
      </c>
      <c r="G158" s="70">
        <v>0.2611</v>
      </c>
      <c r="H158" s="70">
        <v>18.216100000000001</v>
      </c>
      <c r="I158" s="70">
        <v>0</v>
      </c>
      <c r="J158" s="70">
        <v>3.5499999999999997E-2</v>
      </c>
      <c r="K158" s="70">
        <v>0</v>
      </c>
      <c r="L158" s="70">
        <v>41.7288</v>
      </c>
      <c r="M158" s="70">
        <v>5.7099999999999998E-2</v>
      </c>
      <c r="R158" s="68"/>
    </row>
    <row r="159" spans="1:18" x14ac:dyDescent="0.2">
      <c r="A159" t="s">
        <v>509</v>
      </c>
      <c r="B159" s="68" t="s">
        <v>533</v>
      </c>
      <c r="C159" s="68" t="s">
        <v>61</v>
      </c>
      <c r="D159" s="70">
        <v>38.840400000000002</v>
      </c>
      <c r="E159" s="70">
        <v>2.3800000000000002E-2</v>
      </c>
      <c r="F159" s="70">
        <v>0.31359999999999999</v>
      </c>
      <c r="G159" s="70">
        <v>0.31559999999999999</v>
      </c>
      <c r="H159" s="70">
        <v>20.036200000000001</v>
      </c>
      <c r="I159" s="70">
        <v>1.6500000000000001E-2</v>
      </c>
      <c r="J159" s="70">
        <v>2.6800000000000001E-2</v>
      </c>
      <c r="K159" s="70">
        <v>1.26E-2</v>
      </c>
      <c r="L159" s="70">
        <v>40.124699999999997</v>
      </c>
      <c r="M159" s="70">
        <v>1.06E-2</v>
      </c>
      <c r="R159" s="68"/>
    </row>
    <row r="160" spans="1:18" x14ac:dyDescent="0.2">
      <c r="A160" t="s">
        <v>509</v>
      </c>
      <c r="B160" s="68" t="s">
        <v>533</v>
      </c>
      <c r="C160" s="68" t="s">
        <v>59</v>
      </c>
      <c r="D160" s="70">
        <v>39.163200000000003</v>
      </c>
      <c r="E160" s="70">
        <v>5.3499999999999999E-2</v>
      </c>
      <c r="F160" s="70">
        <v>0.28799999999999998</v>
      </c>
      <c r="G160" s="70">
        <v>0.2878</v>
      </c>
      <c r="H160" s="70">
        <v>19.163900000000002</v>
      </c>
      <c r="I160" s="70">
        <v>1.0500000000000001E-2</v>
      </c>
      <c r="J160" s="70">
        <v>4.2599999999999999E-2</v>
      </c>
      <c r="K160" s="70">
        <v>5.4999999999999997E-3</v>
      </c>
      <c r="L160" s="70">
        <v>41.260800000000003</v>
      </c>
      <c r="M160" s="70">
        <v>4.8099999999999997E-2</v>
      </c>
      <c r="R160" s="68"/>
    </row>
    <row r="161" spans="1:18" x14ac:dyDescent="0.2">
      <c r="A161" t="s">
        <v>510</v>
      </c>
      <c r="B161" s="68" t="s">
        <v>528</v>
      </c>
      <c r="C161" s="68" t="s">
        <v>61</v>
      </c>
      <c r="D161" s="70">
        <v>38.593400000000003</v>
      </c>
      <c r="E161" s="70">
        <v>2.53E-2</v>
      </c>
      <c r="F161" s="70">
        <v>0.3155</v>
      </c>
      <c r="G161" s="70">
        <v>0.33050000000000002</v>
      </c>
      <c r="H161" s="70">
        <v>20.527000000000001</v>
      </c>
      <c r="I161" s="70">
        <v>4.4999999999999997E-3</v>
      </c>
      <c r="J161" s="70">
        <v>2.8500000000000001E-2</v>
      </c>
      <c r="K161" s="70">
        <v>2.1100000000000001E-2</v>
      </c>
      <c r="L161" s="70">
        <v>39.979300000000002</v>
      </c>
      <c r="M161" s="70">
        <v>9.0300000000000005E-2</v>
      </c>
      <c r="R161" s="68"/>
    </row>
    <row r="162" spans="1:18" x14ac:dyDescent="0.2">
      <c r="A162" t="s">
        <v>510</v>
      </c>
      <c r="B162" s="68" t="s">
        <v>528</v>
      </c>
      <c r="C162" s="68" t="s">
        <v>59</v>
      </c>
      <c r="D162" s="70">
        <v>38.7836</v>
      </c>
      <c r="E162" s="70">
        <v>4.2999999999999997E-2</v>
      </c>
      <c r="F162" s="70">
        <v>0.28489999999999999</v>
      </c>
      <c r="G162" s="70">
        <v>0.27539999999999998</v>
      </c>
      <c r="H162" s="70">
        <v>19.162400000000002</v>
      </c>
      <c r="I162" s="70">
        <v>0</v>
      </c>
      <c r="J162" s="70">
        <v>1.8599999999999998E-2</v>
      </c>
      <c r="K162" s="70">
        <v>5.5999999999999999E-3</v>
      </c>
      <c r="L162" s="70">
        <v>41.303600000000003</v>
      </c>
      <c r="M162" s="70">
        <v>7.5200000000000003E-2</v>
      </c>
      <c r="R162" s="68"/>
    </row>
    <row r="163" spans="1:18" x14ac:dyDescent="0.2">
      <c r="A163" t="s">
        <v>511</v>
      </c>
      <c r="B163" s="68" t="s">
        <v>529</v>
      </c>
      <c r="C163" s="68" t="s">
        <v>61</v>
      </c>
      <c r="D163" s="70">
        <v>37.912799999999997</v>
      </c>
      <c r="E163" s="70">
        <v>3.9199999999999999E-2</v>
      </c>
      <c r="F163" s="70">
        <v>0.28270000000000001</v>
      </c>
      <c r="G163" s="70">
        <v>0.43099999999999999</v>
      </c>
      <c r="H163" s="70">
        <v>24.335799999999999</v>
      </c>
      <c r="I163" s="70">
        <v>6.9999999999999999E-4</v>
      </c>
      <c r="J163" s="70">
        <v>3.7600000000000001E-2</v>
      </c>
      <c r="K163" s="70">
        <v>2.7699999999999999E-2</v>
      </c>
      <c r="L163" s="70">
        <v>36.9238</v>
      </c>
      <c r="M163" s="70">
        <v>9.6799999999999997E-2</v>
      </c>
      <c r="R163" s="68"/>
    </row>
    <row r="164" spans="1:18" x14ac:dyDescent="0.2">
      <c r="A164" t="s">
        <v>511</v>
      </c>
      <c r="B164" s="68" t="s">
        <v>529</v>
      </c>
      <c r="C164" s="68" t="s">
        <v>59</v>
      </c>
      <c r="D164" s="70">
        <v>38.411099999999998</v>
      </c>
      <c r="E164" s="70">
        <v>2.7199999999999998E-2</v>
      </c>
      <c r="F164" s="70">
        <v>0.31230000000000002</v>
      </c>
      <c r="G164" s="70">
        <v>0.3175</v>
      </c>
      <c r="H164" s="70">
        <v>20.622900000000001</v>
      </c>
      <c r="I164" s="70">
        <v>0</v>
      </c>
      <c r="J164" s="70">
        <v>1.35E-2</v>
      </c>
      <c r="K164" s="70">
        <v>0</v>
      </c>
      <c r="L164" s="70">
        <v>39.701799999999999</v>
      </c>
      <c r="M164" s="70">
        <v>6.4600000000000005E-2</v>
      </c>
      <c r="R164" s="68"/>
    </row>
    <row r="165" spans="1:18" x14ac:dyDescent="0.2">
      <c r="A165" t="s">
        <v>512</v>
      </c>
      <c r="B165" s="68" t="s">
        <v>530</v>
      </c>
      <c r="C165" s="68" t="s">
        <v>61</v>
      </c>
      <c r="D165" s="70">
        <v>38.493899999999996</v>
      </c>
      <c r="E165" s="70">
        <v>3.32E-2</v>
      </c>
      <c r="F165" s="70">
        <v>0.32740000000000002</v>
      </c>
      <c r="G165" s="70">
        <v>0.315</v>
      </c>
      <c r="H165" s="70">
        <v>21.650700000000001</v>
      </c>
      <c r="I165" s="70">
        <v>5.1999999999999998E-3</v>
      </c>
      <c r="J165" s="70">
        <v>2.7199999999999998E-2</v>
      </c>
      <c r="K165" s="70">
        <v>1.8499999999999999E-2</v>
      </c>
      <c r="L165" s="70">
        <v>39.0426</v>
      </c>
      <c r="M165" s="70">
        <v>2.7199999999999998E-2</v>
      </c>
      <c r="R165" s="68"/>
    </row>
    <row r="166" spans="1:18" x14ac:dyDescent="0.2">
      <c r="A166" t="s">
        <v>512</v>
      </c>
      <c r="B166" s="68" t="s">
        <v>530</v>
      </c>
      <c r="C166" s="68" t="s">
        <v>59</v>
      </c>
      <c r="D166" s="70">
        <v>38.531399999999998</v>
      </c>
      <c r="E166" s="70">
        <v>4.4699999999999997E-2</v>
      </c>
      <c r="F166" s="70">
        <v>0.28489999999999999</v>
      </c>
      <c r="G166" s="70">
        <v>0.33250000000000002</v>
      </c>
      <c r="H166" s="70">
        <v>20.303699999999999</v>
      </c>
      <c r="I166" s="70">
        <v>6.9999999999999999E-4</v>
      </c>
      <c r="J166" s="70">
        <v>2.6700000000000002E-2</v>
      </c>
      <c r="K166" s="70">
        <v>0</v>
      </c>
      <c r="L166" s="70">
        <v>40.232300000000002</v>
      </c>
      <c r="M166" s="70">
        <v>0.17760000000000001</v>
      </c>
    </row>
    <row r="168" spans="1:18" ht="19" x14ac:dyDescent="0.25">
      <c r="A168" s="28" t="s">
        <v>98</v>
      </c>
    </row>
    <row r="169" spans="1:18" x14ac:dyDescent="0.2">
      <c r="A169" s="72" t="s">
        <v>573</v>
      </c>
    </row>
    <row r="170" spans="1:18" x14ac:dyDescent="0.2">
      <c r="A170" s="18" t="s">
        <v>572</v>
      </c>
      <c r="B170" s="18" t="s">
        <v>88</v>
      </c>
      <c r="C170" s="18" t="s">
        <v>571</v>
      </c>
      <c r="D170" s="11" t="s">
        <v>25</v>
      </c>
      <c r="E170" s="11" t="s">
        <v>26</v>
      </c>
      <c r="F170" s="11" t="s">
        <v>27</v>
      </c>
      <c r="G170" s="11" t="s">
        <v>28</v>
      </c>
      <c r="H170" s="11" t="s">
        <v>64</v>
      </c>
      <c r="I170" s="11" t="s">
        <v>30</v>
      </c>
      <c r="J170" s="11" t="s">
        <v>31</v>
      </c>
      <c r="K170" s="11" t="s">
        <v>32</v>
      </c>
      <c r="L170" s="11" t="s">
        <v>33</v>
      </c>
      <c r="M170" s="11" t="s">
        <v>34</v>
      </c>
      <c r="N170" s="10"/>
    </row>
    <row r="171" spans="1:18" x14ac:dyDescent="0.2">
      <c r="A171" t="s">
        <v>547</v>
      </c>
      <c r="B171" t="s">
        <v>61</v>
      </c>
      <c r="C171" t="s">
        <v>562</v>
      </c>
      <c r="D171" s="10">
        <v>51.534559384679845</v>
      </c>
      <c r="E171" s="10">
        <v>30.250248153191578</v>
      </c>
      <c r="F171" s="10">
        <v>13.22110324669171</v>
      </c>
      <c r="G171" s="10">
        <v>1.9153934786837655E-2</v>
      </c>
      <c r="H171" s="10">
        <v>0.61472159456507103</v>
      </c>
      <c r="I171" s="10">
        <v>0.12150777380400141</v>
      </c>
      <c r="J171" s="10">
        <v>9.5570153780158734E-2</v>
      </c>
      <c r="K171" s="10">
        <v>3.9698525047261346</v>
      </c>
      <c r="L171" s="10">
        <v>0.16141180460991317</v>
      </c>
      <c r="M171" s="10">
        <v>1.1871449164758758E-2</v>
      </c>
      <c r="N171" s="10"/>
    </row>
    <row r="172" spans="1:18" x14ac:dyDescent="0.2">
      <c r="A172" t="s">
        <v>547</v>
      </c>
      <c r="B172" t="s">
        <v>59</v>
      </c>
      <c r="C172" t="s">
        <v>562</v>
      </c>
      <c r="D172" s="10">
        <v>51.821879286489136</v>
      </c>
      <c r="E172" s="10">
        <v>30.009333775616831</v>
      </c>
      <c r="F172" s="10">
        <v>13.041187152660521</v>
      </c>
      <c r="G172" s="10">
        <v>-1.4842396658568097E-2</v>
      </c>
      <c r="H172" s="10">
        <v>0.6444987005431918</v>
      </c>
      <c r="I172" s="10">
        <v>0.15639303861712692</v>
      </c>
      <c r="J172" s="10">
        <v>7.1024354480262106E-2</v>
      </c>
      <c r="K172" s="10">
        <v>4.062632921631149</v>
      </c>
      <c r="L172" s="10">
        <v>0.17830798670360329</v>
      </c>
      <c r="M172" s="10">
        <v>2.9585179916743122E-2</v>
      </c>
      <c r="N172" s="10"/>
    </row>
    <row r="173" spans="1:18" x14ac:dyDescent="0.2">
      <c r="A173" t="s">
        <v>548</v>
      </c>
      <c r="B173" t="s">
        <v>61</v>
      </c>
      <c r="C173" t="s">
        <v>563</v>
      </c>
      <c r="D173" s="10">
        <v>50.467335210819883</v>
      </c>
      <c r="E173" s="10">
        <v>30.962634044096099</v>
      </c>
      <c r="F173" s="10">
        <v>14.112241907685277</v>
      </c>
      <c r="G173" s="10">
        <v>1.0629156670789189E-2</v>
      </c>
      <c r="H173" s="10">
        <v>0.7139415793734758</v>
      </c>
      <c r="I173" s="10">
        <v>0.10837766287692528</v>
      </c>
      <c r="J173" s="10">
        <v>8.751670118659137E-2</v>
      </c>
      <c r="K173" s="10">
        <v>3.3690453129889288</v>
      </c>
      <c r="L173" s="10">
        <v>0.15158965494975984</v>
      </c>
      <c r="M173" s="10">
        <v>1.6688769352267138E-2</v>
      </c>
      <c r="N173" s="10"/>
    </row>
    <row r="174" spans="1:18" x14ac:dyDescent="0.2">
      <c r="A174" t="s">
        <v>548</v>
      </c>
      <c r="B174" t="s">
        <v>59</v>
      </c>
      <c r="C174" t="s">
        <v>563</v>
      </c>
      <c r="D174" s="10">
        <v>51.613990510513617</v>
      </c>
      <c r="E174" s="10">
        <v>30.192542037547092</v>
      </c>
      <c r="F174" s="10">
        <v>13.221957849767749</v>
      </c>
      <c r="G174" s="10">
        <v>-8.4763171698275016E-3</v>
      </c>
      <c r="H174" s="10">
        <v>0.70024351960622011</v>
      </c>
      <c r="I174" s="10">
        <v>0.11268515766947149</v>
      </c>
      <c r="J174" s="10">
        <v>0.11996481829767629</v>
      </c>
      <c r="K174" s="10">
        <v>3.8658986790906207</v>
      </c>
      <c r="L174" s="10">
        <v>0.19226281768738143</v>
      </c>
      <c r="M174" s="10">
        <v>0</v>
      </c>
      <c r="N174" s="10"/>
    </row>
    <row r="175" spans="1:18" x14ac:dyDescent="0.2">
      <c r="A175" t="s">
        <v>549</v>
      </c>
      <c r="B175" t="s">
        <v>61</v>
      </c>
      <c r="C175" t="s">
        <v>564</v>
      </c>
      <c r="D175" s="10">
        <v>51.810911384924971</v>
      </c>
      <c r="E175" s="10">
        <v>29.757859726736243</v>
      </c>
      <c r="F175" s="10">
        <v>13.207714789941463</v>
      </c>
      <c r="G175" s="10">
        <v>5.6896675637043122E-3</v>
      </c>
      <c r="H175" s="10">
        <v>0.7922612535635285</v>
      </c>
      <c r="I175" s="10">
        <v>0.17258658276569747</v>
      </c>
      <c r="J175" s="10">
        <v>0.12527250513068267</v>
      </c>
      <c r="K175" s="10">
        <v>3.9268688062478532</v>
      </c>
      <c r="L175" s="10">
        <v>0.20203310787609696</v>
      </c>
      <c r="M175" s="10">
        <v>-1.1978247502535393E-3</v>
      </c>
      <c r="N175" s="10"/>
    </row>
    <row r="176" spans="1:18" x14ac:dyDescent="0.2">
      <c r="A176" t="s">
        <v>549</v>
      </c>
      <c r="B176" t="s">
        <v>59</v>
      </c>
      <c r="C176" t="s">
        <v>564</v>
      </c>
      <c r="D176" s="10">
        <v>50.998011746236656</v>
      </c>
      <c r="E176" s="10">
        <v>30.699096320734419</v>
      </c>
      <c r="F176" s="10">
        <v>13.779813845258873</v>
      </c>
      <c r="G176" s="10">
        <v>2.2711515933921442E-2</v>
      </c>
      <c r="H176" s="10">
        <v>0.5926908763457569</v>
      </c>
      <c r="I176" s="10">
        <v>0.13487452883565626</v>
      </c>
      <c r="J176" s="10">
        <v>7.729884370492561E-2</v>
      </c>
      <c r="K176" s="10">
        <v>3.530744220516866</v>
      </c>
      <c r="L176" s="10">
        <v>0.18796767792679719</v>
      </c>
      <c r="M176" s="10">
        <v>0</v>
      </c>
      <c r="N176" s="10"/>
    </row>
    <row r="177" spans="1:14" x14ac:dyDescent="0.2">
      <c r="A177" t="s">
        <v>550</v>
      </c>
      <c r="B177" t="s">
        <v>61</v>
      </c>
      <c r="C177" t="s">
        <v>520</v>
      </c>
      <c r="D177" s="10">
        <v>51.377299818605863</v>
      </c>
      <c r="E177" s="10">
        <v>30.112524169274625</v>
      </c>
      <c r="F177" s="10">
        <v>13.558016225805808</v>
      </c>
      <c r="G177" s="10">
        <v>1.6345406342814998E-2</v>
      </c>
      <c r="H177" s="10">
        <v>0.83810074351665431</v>
      </c>
      <c r="I177" s="10">
        <v>0.16116171985568203</v>
      </c>
      <c r="J177" s="10">
        <v>0.11571351685370861</v>
      </c>
      <c r="K177" s="10">
        <v>3.6196105009269037</v>
      </c>
      <c r="L177" s="10">
        <v>0.18069647377758286</v>
      </c>
      <c r="M177" s="10">
        <v>2.0531425040365179E-2</v>
      </c>
      <c r="N177" s="10"/>
    </row>
    <row r="178" spans="1:14" x14ac:dyDescent="0.2">
      <c r="A178" t="s">
        <v>550</v>
      </c>
      <c r="B178" t="s">
        <v>59</v>
      </c>
      <c r="C178" t="s">
        <v>520</v>
      </c>
      <c r="D178" s="10">
        <v>51.12051842585894</v>
      </c>
      <c r="E178" s="10">
        <v>30.549138954276049</v>
      </c>
      <c r="F178" s="10">
        <v>13.815197886651292</v>
      </c>
      <c r="G178" s="10">
        <v>-6.3943985069079487E-3</v>
      </c>
      <c r="H178" s="10">
        <v>0.65202882275126983</v>
      </c>
      <c r="I178" s="10">
        <v>0.10161098877383411</v>
      </c>
      <c r="J178" s="10">
        <v>8.8722279283347777E-2</v>
      </c>
      <c r="K178" s="10">
        <v>3.5103249553391223</v>
      </c>
      <c r="L178" s="10">
        <v>0.15976005019602826</v>
      </c>
      <c r="M178" s="10">
        <v>9.0920353770097394E-3</v>
      </c>
      <c r="N178" s="10"/>
    </row>
    <row r="179" spans="1:14" x14ac:dyDescent="0.2">
      <c r="A179" t="s">
        <v>551</v>
      </c>
      <c r="B179" t="s">
        <v>61</v>
      </c>
      <c r="C179" t="s">
        <v>565</v>
      </c>
      <c r="D179" s="10">
        <v>50.89348267398023</v>
      </c>
      <c r="E179" s="10">
        <v>28.949217336882487</v>
      </c>
      <c r="F179" s="10">
        <v>13.079498083080784</v>
      </c>
      <c r="G179" s="10">
        <v>2.2024390268209241E-2</v>
      </c>
      <c r="H179" s="10">
        <v>2.0433850590921367</v>
      </c>
      <c r="I179" s="10">
        <v>0.18038075287537886</v>
      </c>
      <c r="J179" s="10">
        <v>0.47247798308407246</v>
      </c>
      <c r="K179" s="10">
        <v>3.5928656920790933</v>
      </c>
      <c r="L179" s="10">
        <v>0.71624114415212581</v>
      </c>
      <c r="M179" s="10">
        <v>5.0426884505492653E-2</v>
      </c>
      <c r="N179" s="10"/>
    </row>
    <row r="180" spans="1:14" x14ac:dyDescent="0.2">
      <c r="A180" t="s">
        <v>551</v>
      </c>
      <c r="B180" t="s">
        <v>59</v>
      </c>
      <c r="C180" t="s">
        <v>565</v>
      </c>
      <c r="D180" s="10">
        <v>52.255478417869675</v>
      </c>
      <c r="E180" s="10">
        <v>29.380637198117803</v>
      </c>
      <c r="F180" s="10">
        <v>13.01229098927085</v>
      </c>
      <c r="G180" s="10">
        <v>1.4979268692130092E-2</v>
      </c>
      <c r="H180" s="10">
        <v>0.83344651003011827</v>
      </c>
      <c r="I180" s="10">
        <v>0.21490257483642639</v>
      </c>
      <c r="J180" s="10">
        <v>9.6067043212194322E-2</v>
      </c>
      <c r="K180" s="10">
        <v>3.9672093822150152</v>
      </c>
      <c r="L180" s="10">
        <v>0.18124915117477414</v>
      </c>
      <c r="M180" s="10">
        <v>4.3739464581019877E-2</v>
      </c>
      <c r="N180" s="10"/>
    </row>
    <row r="181" spans="1:14" x14ac:dyDescent="0.2">
      <c r="A181" t="s">
        <v>552</v>
      </c>
      <c r="B181" t="s">
        <v>61</v>
      </c>
      <c r="C181" t="s">
        <v>521</v>
      </c>
      <c r="D181" s="10">
        <v>51.160856808859187</v>
      </c>
      <c r="E181" s="10">
        <v>30.327327977862019</v>
      </c>
      <c r="F181" s="10">
        <v>13.689095822472815</v>
      </c>
      <c r="G181" s="10">
        <v>-1.7070689625912312E-2</v>
      </c>
      <c r="H181" s="10">
        <v>0.71876587898578148</v>
      </c>
      <c r="I181" s="10">
        <v>0.11061008248836748</v>
      </c>
      <c r="J181" s="10">
        <v>9.8231336794723484E-2</v>
      </c>
      <c r="K181" s="10">
        <v>3.6968525042502023</v>
      </c>
      <c r="L181" s="10">
        <v>0.1857810139989638</v>
      </c>
      <c r="M181" s="10">
        <v>2.9549263913859911E-2</v>
      </c>
      <c r="N181" s="10"/>
    </row>
    <row r="182" spans="1:14" x14ac:dyDescent="0.2">
      <c r="A182" t="s">
        <v>552</v>
      </c>
      <c r="B182" t="s">
        <v>59</v>
      </c>
      <c r="C182" t="s">
        <v>521</v>
      </c>
      <c r="D182" s="10">
        <v>51.8198465320867</v>
      </c>
      <c r="E182" s="10">
        <v>29.970798938252191</v>
      </c>
      <c r="F182" s="10">
        <v>13.265054331157822</v>
      </c>
      <c r="G182" s="10">
        <v>5.6943568923197106E-3</v>
      </c>
      <c r="H182" s="10">
        <v>0.67273332127861285</v>
      </c>
      <c r="I182" s="10">
        <v>0.15424714108318657</v>
      </c>
      <c r="J182" s="10">
        <v>0.10689406797863316</v>
      </c>
      <c r="K182" s="10">
        <v>3.8076266419977802</v>
      </c>
      <c r="L182" s="10">
        <v>0.18831338143899395</v>
      </c>
      <c r="M182" s="10">
        <v>8.791287833756746E-3</v>
      </c>
      <c r="N182" s="10"/>
    </row>
    <row r="183" spans="1:14" x14ac:dyDescent="0.2">
      <c r="A183" t="s">
        <v>553</v>
      </c>
      <c r="B183" t="s">
        <v>61</v>
      </c>
      <c r="C183" t="s">
        <v>521</v>
      </c>
      <c r="D183" s="10">
        <v>52.178132920290054</v>
      </c>
      <c r="E183" s="10">
        <v>29.418027218031423</v>
      </c>
      <c r="F183" s="10">
        <v>12.903199984791042</v>
      </c>
      <c r="G183" s="10">
        <v>2.1012376289634596E-3</v>
      </c>
      <c r="H183" s="10">
        <v>0.86050683852789311</v>
      </c>
      <c r="I183" s="10">
        <v>0.17390242853040444</v>
      </c>
      <c r="J183" s="10">
        <v>0.14778704657042999</v>
      </c>
      <c r="K183" s="10">
        <v>4.0921102529389808</v>
      </c>
      <c r="L183" s="10">
        <v>0.18660991323889772</v>
      </c>
      <c r="M183" s="10">
        <v>3.7622159451917186E-2</v>
      </c>
      <c r="N183" s="10"/>
    </row>
    <row r="184" spans="1:14" x14ac:dyDescent="0.2">
      <c r="A184" t="s">
        <v>553</v>
      </c>
      <c r="B184" t="s">
        <v>59</v>
      </c>
      <c r="C184" t="s">
        <v>521</v>
      </c>
      <c r="D184" s="10">
        <v>51.081907646934653</v>
      </c>
      <c r="E184" s="10">
        <v>30.396857870879384</v>
      </c>
      <c r="F184" s="10">
        <v>13.736910713231698</v>
      </c>
      <c r="G184" s="10">
        <v>9.3039355647438864E-3</v>
      </c>
      <c r="H184" s="10">
        <v>0.72080490047290013</v>
      </c>
      <c r="I184" s="10">
        <v>0.11995073916266583</v>
      </c>
      <c r="J184" s="10">
        <v>0.14586169949888805</v>
      </c>
      <c r="K184" s="10">
        <v>3.5656082522907195</v>
      </c>
      <c r="L184" s="10">
        <v>0.18928006546769285</v>
      </c>
      <c r="M184" s="10">
        <v>3.3514176496658089E-2</v>
      </c>
      <c r="N184" s="10"/>
    </row>
    <row r="185" spans="1:14" x14ac:dyDescent="0.2">
      <c r="A185" t="s">
        <v>554</v>
      </c>
      <c r="B185" t="s">
        <v>61</v>
      </c>
      <c r="C185" t="s">
        <v>566</v>
      </c>
      <c r="D185" s="10">
        <v>50.892015861623776</v>
      </c>
      <c r="E185" s="10">
        <v>30.52660911682511</v>
      </c>
      <c r="F185" s="10">
        <v>13.865589177529101</v>
      </c>
      <c r="G185" s="10">
        <v>2.8567762733203161E-2</v>
      </c>
      <c r="H185" s="10">
        <v>0.83478009839338918</v>
      </c>
      <c r="I185" s="10">
        <v>0.12158840770307168</v>
      </c>
      <c r="J185" s="10">
        <v>9.5225875777343857E-2</v>
      </c>
      <c r="K185" s="10">
        <v>3.4324417518353538</v>
      </c>
      <c r="L185" s="10">
        <v>0.18062845068502489</v>
      </c>
      <c r="M185" s="10">
        <v>2.2553496894634071E-2</v>
      </c>
      <c r="N185" s="10"/>
    </row>
    <row r="186" spans="1:14" x14ac:dyDescent="0.2">
      <c r="A186" t="s">
        <v>554</v>
      </c>
      <c r="B186" t="s">
        <v>59</v>
      </c>
      <c r="C186" t="s">
        <v>566</v>
      </c>
      <c r="D186" s="10">
        <v>51.780239209464128</v>
      </c>
      <c r="E186" s="10">
        <v>29.792232758646609</v>
      </c>
      <c r="F186" s="10">
        <v>13.174261278155925</v>
      </c>
      <c r="G186" s="10">
        <v>-1.363131112164642E-2</v>
      </c>
      <c r="H186" s="10">
        <v>0.7375942540014413</v>
      </c>
      <c r="I186" s="10">
        <v>0.17440059817400566</v>
      </c>
      <c r="J186" s="10">
        <v>0.1088500285155001</v>
      </c>
      <c r="K186" s="10">
        <v>3.9821469916397962</v>
      </c>
      <c r="L186" s="10">
        <v>0.18592707449010376</v>
      </c>
      <c r="M186" s="10">
        <v>7.797911803412437E-2</v>
      </c>
      <c r="N186" s="10"/>
    </row>
    <row r="187" spans="1:14" x14ac:dyDescent="0.2">
      <c r="A187" t="s">
        <v>555</v>
      </c>
      <c r="B187" t="s">
        <v>61</v>
      </c>
      <c r="C187" t="s">
        <v>566</v>
      </c>
      <c r="D187" s="10">
        <v>51.325419354321191</v>
      </c>
      <c r="E187" s="10">
        <v>30.252369631417412</v>
      </c>
      <c r="F187" s="10">
        <v>13.502462130517486</v>
      </c>
      <c r="G187" s="10">
        <v>4.3116111688777884E-3</v>
      </c>
      <c r="H187" s="10">
        <v>0.85139280081258839</v>
      </c>
      <c r="I187" s="10">
        <v>0.1442885691166311</v>
      </c>
      <c r="J187" s="10">
        <v>0.10819135933067753</v>
      </c>
      <c r="K187" s="10">
        <v>3.5472527516602215</v>
      </c>
      <c r="L187" s="10">
        <v>0.18720414075104258</v>
      </c>
      <c r="M187" s="10">
        <v>7.7107650903884162E-2</v>
      </c>
      <c r="N187" s="10"/>
    </row>
    <row r="188" spans="1:14" x14ac:dyDescent="0.2">
      <c r="A188" t="s">
        <v>555</v>
      </c>
      <c r="B188" t="s">
        <v>59</v>
      </c>
      <c r="C188" t="s">
        <v>566</v>
      </c>
      <c r="D188" s="10">
        <v>51.818437439648079</v>
      </c>
      <c r="E188" s="10">
        <v>29.935347782101712</v>
      </c>
      <c r="F188" s="10">
        <v>13.217130786403523</v>
      </c>
      <c r="G188" s="10">
        <v>-9.3060768681949308E-3</v>
      </c>
      <c r="H188" s="10">
        <v>0.74228471191688172</v>
      </c>
      <c r="I188" s="10">
        <v>0.12237991408389678</v>
      </c>
      <c r="J188" s="10">
        <v>0.10927135419428888</v>
      </c>
      <c r="K188" s="10">
        <v>3.8859375171987307</v>
      </c>
      <c r="L188" s="10">
        <v>0.19372650340672457</v>
      </c>
      <c r="M188" s="10">
        <v>0</v>
      </c>
      <c r="N188" s="10"/>
    </row>
    <row r="189" spans="1:14" x14ac:dyDescent="0.2">
      <c r="A189" t="s">
        <v>556</v>
      </c>
      <c r="B189" t="s">
        <v>61</v>
      </c>
      <c r="C189" t="s">
        <v>524</v>
      </c>
      <c r="D189" s="10">
        <v>52.554359868015254</v>
      </c>
      <c r="E189" s="10">
        <v>29.36919996726331</v>
      </c>
      <c r="F189" s="10">
        <v>12.521283837059126</v>
      </c>
      <c r="G189" s="10">
        <v>2.844498739437927E-2</v>
      </c>
      <c r="H189" s="10">
        <v>0.75214535089137613</v>
      </c>
      <c r="I189" s="10">
        <v>0.20540275107941244</v>
      </c>
      <c r="J189" s="10">
        <v>0.13064732806751742</v>
      </c>
      <c r="K189" s="10">
        <v>4.3063714775623954</v>
      </c>
      <c r="L189" s="10">
        <v>0.15260486219651195</v>
      </c>
      <c r="M189" s="10">
        <v>0</v>
      </c>
      <c r="N189" s="10"/>
    </row>
    <row r="190" spans="1:14" x14ac:dyDescent="0.2">
      <c r="A190" t="s">
        <v>556</v>
      </c>
      <c r="B190" t="s">
        <v>59</v>
      </c>
      <c r="C190" t="s">
        <v>524</v>
      </c>
      <c r="D190" s="10">
        <v>51.868146425026765</v>
      </c>
      <c r="E190" s="10">
        <v>29.838760663904239</v>
      </c>
      <c r="F190" s="10">
        <v>13.320534808408487</v>
      </c>
      <c r="G190" s="10">
        <v>8.6304742044157907E-3</v>
      </c>
      <c r="H190" s="10">
        <v>0.69655955177732565</v>
      </c>
      <c r="I190" s="10">
        <v>0.17230842103467339</v>
      </c>
      <c r="J190" s="10">
        <v>6.0112256377268122E-2</v>
      </c>
      <c r="K190" s="10">
        <v>3.8529046061643659</v>
      </c>
      <c r="L190" s="10">
        <v>0.17541940592231164</v>
      </c>
      <c r="M190" s="10">
        <v>6.6233871801330479E-3</v>
      </c>
      <c r="N190" s="10"/>
    </row>
    <row r="191" spans="1:14" x14ac:dyDescent="0.2">
      <c r="A191" t="s">
        <v>557</v>
      </c>
      <c r="B191" t="s">
        <v>61</v>
      </c>
      <c r="C191" t="s">
        <v>567</v>
      </c>
      <c r="D191" s="10">
        <v>51.262824111180159</v>
      </c>
      <c r="E191" s="10">
        <v>30.284164192650092</v>
      </c>
      <c r="F191" s="10">
        <v>13.619648844741828</v>
      </c>
      <c r="G191" s="10">
        <v>2.2113555609588682E-2</v>
      </c>
      <c r="H191" s="10">
        <v>0.77837714519000145</v>
      </c>
      <c r="I191" s="10">
        <v>0.13338176302073171</v>
      </c>
      <c r="J191" s="10">
        <v>0.12467642664953617</v>
      </c>
      <c r="K191" s="10">
        <v>3.5968048413677582</v>
      </c>
      <c r="L191" s="10">
        <v>0.1630999802879165</v>
      </c>
      <c r="M191" s="10">
        <v>1.4909139302392366E-2</v>
      </c>
      <c r="N191" s="10"/>
    </row>
    <row r="192" spans="1:14" x14ac:dyDescent="0.2">
      <c r="A192" t="s">
        <v>557</v>
      </c>
      <c r="B192" t="s">
        <v>59</v>
      </c>
      <c r="C192" t="s">
        <v>567</v>
      </c>
      <c r="D192" s="10">
        <v>50.933651092463897</v>
      </c>
      <c r="E192" s="10">
        <v>30.339454869525163</v>
      </c>
      <c r="F192" s="10">
        <v>13.940279975166723</v>
      </c>
      <c r="G192" s="10">
        <v>-7.0093925860653271E-4</v>
      </c>
      <c r="H192" s="10">
        <v>0.78365009112210338</v>
      </c>
      <c r="I192" s="10">
        <v>0.1235655778743516</v>
      </c>
      <c r="J192" s="10">
        <v>0.11495403841147135</v>
      </c>
      <c r="K192" s="10">
        <v>3.558768750125167</v>
      </c>
      <c r="L192" s="10">
        <v>0.17413333867382289</v>
      </c>
      <c r="M192" s="10">
        <v>3.2243205895900504E-2</v>
      </c>
      <c r="N192" s="10"/>
    </row>
    <row r="193" spans="1:14" x14ac:dyDescent="0.2">
      <c r="A193" t="s">
        <v>558</v>
      </c>
      <c r="B193" t="s">
        <v>61</v>
      </c>
      <c r="C193" t="s">
        <v>568</v>
      </c>
      <c r="D193" s="10">
        <v>51.397094505787969</v>
      </c>
      <c r="E193" s="10">
        <v>30.159125581562197</v>
      </c>
      <c r="F193" s="10">
        <v>13.49473417787109</v>
      </c>
      <c r="G193" s="10">
        <v>1.0662181243130614E-2</v>
      </c>
      <c r="H193" s="10">
        <v>0.80275263639869376</v>
      </c>
      <c r="I193" s="10">
        <v>0.13213133017188033</v>
      </c>
      <c r="J193" s="10">
        <v>0.115789295369325</v>
      </c>
      <c r="K193" s="10">
        <v>3.7317634350957154</v>
      </c>
      <c r="L193" s="10">
        <v>0.15983307209328509</v>
      </c>
      <c r="M193" s="10">
        <v>-3.8862155932905978E-3</v>
      </c>
      <c r="N193" s="10"/>
    </row>
    <row r="194" spans="1:14" x14ac:dyDescent="0.2">
      <c r="A194" t="s">
        <v>558</v>
      </c>
      <c r="B194" t="s">
        <v>59</v>
      </c>
      <c r="C194" t="s">
        <v>568</v>
      </c>
      <c r="D194" s="10">
        <v>50.778827388862943</v>
      </c>
      <c r="E194" s="10">
        <v>30.743627503801353</v>
      </c>
      <c r="F194" s="10">
        <v>14.026874832880365</v>
      </c>
      <c r="G194" s="10">
        <v>-1.9256172950364969E-2</v>
      </c>
      <c r="H194" s="10">
        <v>0.7340293492012181</v>
      </c>
      <c r="I194" s="10">
        <v>0.11583635645271363</v>
      </c>
      <c r="J194" s="10">
        <v>9.1890856410809005E-2</v>
      </c>
      <c r="K194" s="10">
        <v>3.3210413099784888</v>
      </c>
      <c r="L194" s="10">
        <v>0.19784969409623698</v>
      </c>
      <c r="M194" s="10">
        <v>9.2788812662380413E-3</v>
      </c>
      <c r="N194" s="10"/>
    </row>
    <row r="195" spans="1:14" x14ac:dyDescent="0.2">
      <c r="A195" t="s">
        <v>559</v>
      </c>
      <c r="B195" t="s">
        <v>61</v>
      </c>
      <c r="C195" t="s">
        <v>569</v>
      </c>
      <c r="D195" s="10">
        <v>51.723036373432016</v>
      </c>
      <c r="E195" s="10">
        <v>29.850108052786627</v>
      </c>
      <c r="F195" s="10">
        <v>13.26165197589391</v>
      </c>
      <c r="G195" s="10">
        <v>7.8110448173717602E-3</v>
      </c>
      <c r="H195" s="10">
        <v>0.84809921228617224</v>
      </c>
      <c r="I195" s="10">
        <v>0.12768054028396147</v>
      </c>
      <c r="J195" s="10">
        <v>0.11936878746547613</v>
      </c>
      <c r="K195" s="10">
        <v>3.8493429709609375</v>
      </c>
      <c r="L195" s="10">
        <v>0.20168518284854778</v>
      </c>
      <c r="M195" s="10">
        <v>1.1215859224944067E-2</v>
      </c>
      <c r="N195" s="10"/>
    </row>
    <row r="196" spans="1:14" x14ac:dyDescent="0.2">
      <c r="A196" t="s">
        <v>559</v>
      </c>
      <c r="B196" t="s">
        <v>59</v>
      </c>
      <c r="C196" t="s">
        <v>569</v>
      </c>
      <c r="D196" s="10">
        <v>51.404615264520025</v>
      </c>
      <c r="E196" s="10">
        <v>30.124018470665714</v>
      </c>
      <c r="F196" s="10">
        <v>13.378922864754617</v>
      </c>
      <c r="G196" s="10">
        <v>-1.6413031947366211E-2</v>
      </c>
      <c r="H196" s="10">
        <v>0.82985890797293071</v>
      </c>
      <c r="I196" s="10">
        <v>0.1193947994707798</v>
      </c>
      <c r="J196" s="10">
        <v>0.11839400483984283</v>
      </c>
      <c r="K196" s="10">
        <v>3.8134278617222082</v>
      </c>
      <c r="L196" s="10">
        <v>0.20716448860395154</v>
      </c>
      <c r="M196" s="10">
        <v>2.0616369397301458E-2</v>
      </c>
      <c r="N196" s="10"/>
    </row>
    <row r="197" spans="1:14" x14ac:dyDescent="0.2">
      <c r="A197" t="s">
        <v>560</v>
      </c>
      <c r="B197" t="s">
        <v>61</v>
      </c>
      <c r="C197" t="s">
        <v>570</v>
      </c>
      <c r="D197" s="10">
        <v>52.786745531896194</v>
      </c>
      <c r="E197" s="10">
        <v>29.144141941445856</v>
      </c>
      <c r="F197" s="10">
        <v>12.349520531472075</v>
      </c>
      <c r="G197" s="10">
        <v>-1.4270787697583043E-2</v>
      </c>
      <c r="H197" s="10">
        <v>0.79896451962832071</v>
      </c>
      <c r="I197" s="10">
        <v>0.23631626061452207</v>
      </c>
      <c r="J197" s="10">
        <v>0.11466528017148896</v>
      </c>
      <c r="K197" s="10">
        <v>4.4144635930250766</v>
      </c>
      <c r="L197" s="10">
        <v>0.14240848982133569</v>
      </c>
      <c r="M197" s="10">
        <v>2.7044639622692344E-2</v>
      </c>
      <c r="N197" s="10"/>
    </row>
    <row r="198" spans="1:14" x14ac:dyDescent="0.2">
      <c r="A198" t="s">
        <v>560</v>
      </c>
      <c r="B198" t="s">
        <v>59</v>
      </c>
      <c r="C198" t="s">
        <v>570</v>
      </c>
      <c r="D198" s="10">
        <v>51.764341930401145</v>
      </c>
      <c r="E198" s="10">
        <v>30.044842157198222</v>
      </c>
      <c r="F198" s="10">
        <v>13.119116207634708</v>
      </c>
      <c r="G198" s="10">
        <v>3.9788959359556911E-2</v>
      </c>
      <c r="H198" s="10">
        <v>0.71451023769924327</v>
      </c>
      <c r="I198" s="10">
        <v>0.16054845101581211</v>
      </c>
      <c r="J198" s="10">
        <v>9.8975036406897823E-2</v>
      </c>
      <c r="K198" s="10">
        <v>3.8899676117870809</v>
      </c>
      <c r="L198" s="10">
        <v>0.14801492881755168</v>
      </c>
      <c r="M198" s="10">
        <v>1.9894479679778455E-2</v>
      </c>
      <c r="N198" s="10"/>
    </row>
    <row r="199" spans="1:14" x14ac:dyDescent="0.2">
      <c r="A199" t="s">
        <v>561</v>
      </c>
      <c r="B199" t="s">
        <v>61</v>
      </c>
      <c r="C199" t="s">
        <v>529</v>
      </c>
      <c r="D199" s="10">
        <v>51.920791047199458</v>
      </c>
      <c r="E199" s="10">
        <v>30.002425418384675</v>
      </c>
      <c r="F199" s="10">
        <v>13.16891936586334</v>
      </c>
      <c r="G199" s="10">
        <v>-1.934321273725503E-2</v>
      </c>
      <c r="H199" s="10">
        <v>0.71379461717476855</v>
      </c>
      <c r="I199" s="10">
        <v>0.15123786539128417</v>
      </c>
      <c r="J199" s="10">
        <v>9.4511137882028459E-2</v>
      </c>
      <c r="K199" s="10">
        <v>3.7788419328780498</v>
      </c>
      <c r="L199" s="10">
        <v>0.14472331187873713</v>
      </c>
      <c r="M199" s="10">
        <v>4.4098516084933745E-2</v>
      </c>
      <c r="N199" s="10"/>
    </row>
    <row r="200" spans="1:14" x14ac:dyDescent="0.2">
      <c r="A200" t="s">
        <v>561</v>
      </c>
      <c r="B200" t="s">
        <v>59</v>
      </c>
      <c r="C200" t="s">
        <v>529</v>
      </c>
      <c r="D200" s="10">
        <v>51.447759485037523</v>
      </c>
      <c r="E200" s="10">
        <v>30.19261309609746</v>
      </c>
      <c r="F200" s="10">
        <v>13.570934290507743</v>
      </c>
      <c r="G200" s="10">
        <v>-1.4238135302112324E-2</v>
      </c>
      <c r="H200" s="10">
        <v>0.61413159820579588</v>
      </c>
      <c r="I200" s="10">
        <v>0.15303506265277372</v>
      </c>
      <c r="J200" s="10">
        <v>0.14357616157794384</v>
      </c>
      <c r="K200" s="10">
        <v>3.7110753774848284</v>
      </c>
      <c r="L200" s="10">
        <v>0.15114328243780772</v>
      </c>
      <c r="M200" s="10">
        <v>2.9969781300250416E-2</v>
      </c>
      <c r="N200" s="10"/>
    </row>
    <row r="202" spans="1:14" ht="21" x14ac:dyDescent="0.25">
      <c r="A202" s="20" t="s">
        <v>480</v>
      </c>
      <c r="B202" s="19"/>
    </row>
    <row r="203" spans="1:14" ht="19" x14ac:dyDescent="0.25">
      <c r="A203" s="77" t="s">
        <v>574</v>
      </c>
      <c r="B203" s="19"/>
    </row>
    <row r="204" spans="1:14" x14ac:dyDescent="0.2">
      <c r="A204" s="18" t="s">
        <v>53</v>
      </c>
      <c r="B204" s="18" t="s">
        <v>25</v>
      </c>
      <c r="C204" s="18" t="s">
        <v>26</v>
      </c>
      <c r="D204" s="18" t="s">
        <v>27</v>
      </c>
      <c r="E204" s="18" t="s">
        <v>28</v>
      </c>
      <c r="F204" s="18" t="s">
        <v>64</v>
      </c>
      <c r="G204" s="18" t="s">
        <v>30</v>
      </c>
      <c r="H204" s="18" t="s">
        <v>31</v>
      </c>
      <c r="I204" s="18" t="s">
        <v>32</v>
      </c>
      <c r="J204" s="18" t="s">
        <v>33</v>
      </c>
      <c r="K204" s="18" t="s">
        <v>34</v>
      </c>
    </row>
    <row r="205" spans="1:14" x14ac:dyDescent="0.2">
      <c r="A205" t="s">
        <v>481</v>
      </c>
      <c r="B205" s="10">
        <v>76.424047457545498</v>
      </c>
      <c r="C205" s="10">
        <v>11.298660640821355</v>
      </c>
      <c r="D205" s="10">
        <v>0.22857807978358333</v>
      </c>
      <c r="E205" s="10">
        <v>0.1131852827023187</v>
      </c>
      <c r="F205" s="10">
        <v>2.6321598722049857</v>
      </c>
      <c r="G205" s="10">
        <v>4.6438075208008067</v>
      </c>
      <c r="H205" s="10">
        <v>0.1765008087529952</v>
      </c>
      <c r="I205" s="10">
        <v>4.3384681455675116</v>
      </c>
      <c r="J205" s="10">
        <v>6.7228846995171562E-3</v>
      </c>
      <c r="K205" s="10">
        <v>0</v>
      </c>
    </row>
    <row r="206" spans="1:14" x14ac:dyDescent="0.2">
      <c r="A206" t="s">
        <v>482</v>
      </c>
      <c r="B206" s="10">
        <v>76.51101787533014</v>
      </c>
      <c r="C206" s="10">
        <v>11.270637465300503</v>
      </c>
      <c r="D206" s="10">
        <v>0.2200860436894424</v>
      </c>
      <c r="E206" s="10">
        <v>0.13080490764731137</v>
      </c>
      <c r="F206" s="10">
        <v>2.5911637816191457</v>
      </c>
      <c r="G206" s="10">
        <v>4.7358213412077692</v>
      </c>
      <c r="H206" s="10">
        <v>0.1532257334777114</v>
      </c>
      <c r="I206" s="10">
        <v>4.3060050612752123</v>
      </c>
      <c r="J206" s="10">
        <v>0</v>
      </c>
      <c r="K206" s="10">
        <v>1.3975312961549791E-2</v>
      </c>
    </row>
    <row r="207" spans="1:14" x14ac:dyDescent="0.2">
      <c r="A207" t="s">
        <v>483</v>
      </c>
      <c r="B207" s="10">
        <v>76.26416200876082</v>
      </c>
      <c r="C207" s="10">
        <v>11.191225529675696</v>
      </c>
      <c r="D207" s="10">
        <v>0.20556377899935527</v>
      </c>
      <c r="E207" s="10">
        <v>0.11397893950379494</v>
      </c>
      <c r="F207" s="10">
        <v>2.5836565247168601</v>
      </c>
      <c r="G207" s="10">
        <v>4.8326066129877745</v>
      </c>
      <c r="H207" s="10">
        <v>0.14611397090574593</v>
      </c>
      <c r="I207" s="10">
        <v>4.5152731778935076</v>
      </c>
      <c r="J207" s="10">
        <v>9.9417753399785903E-3</v>
      </c>
      <c r="K207" s="10">
        <v>3.6151910327194871E-3</v>
      </c>
    </row>
    <row r="208" spans="1:14" x14ac:dyDescent="0.2">
      <c r="A208" t="s">
        <v>484</v>
      </c>
      <c r="B208" s="10">
        <v>76.416828113364531</v>
      </c>
      <c r="C208" s="10">
        <v>11.150235337981508</v>
      </c>
      <c r="D208" s="10">
        <v>0.21852449739873558</v>
      </c>
      <c r="E208" s="10">
        <v>0.11297035848786328</v>
      </c>
      <c r="F208" s="10">
        <v>2.5649960531488962</v>
      </c>
      <c r="G208" s="10">
        <v>4.7812266020812144</v>
      </c>
      <c r="H208" s="10">
        <v>0.18530389737577577</v>
      </c>
      <c r="I208" s="10">
        <v>4.4837650826095743</v>
      </c>
      <c r="J208" s="10">
        <v>1.0463981046987338E-2</v>
      </c>
      <c r="K208" s="10">
        <v>-4.2668660579948366E-3</v>
      </c>
    </row>
    <row r="209" spans="1:12" x14ac:dyDescent="0.2">
      <c r="A209" t="s">
        <v>485</v>
      </c>
      <c r="B209" s="10">
        <v>75.924446673643232</v>
      </c>
      <c r="C209" s="10">
        <v>11.124733992598236</v>
      </c>
      <c r="D209" s="10">
        <v>0.2358203348339144</v>
      </c>
      <c r="E209" s="10">
        <v>9.1644839095192998E-2</v>
      </c>
      <c r="F209" s="10">
        <v>2.7569822427803894</v>
      </c>
      <c r="G209" s="10">
        <v>5.1501716276660083</v>
      </c>
      <c r="H209" s="10">
        <v>0.17781988486601072</v>
      </c>
      <c r="I209" s="10">
        <v>4.3662367202706411</v>
      </c>
      <c r="J209" s="10">
        <v>0</v>
      </c>
      <c r="K209" s="10">
        <v>0</v>
      </c>
    </row>
    <row r="210" spans="1:12" x14ac:dyDescent="0.2">
      <c r="A210" t="s">
        <v>486</v>
      </c>
      <c r="B210" s="10">
        <v>76.754424459597004</v>
      </c>
      <c r="C210" s="10">
        <v>11.055726551599946</v>
      </c>
      <c r="D210" s="10">
        <v>0.15162658095679094</v>
      </c>
      <c r="E210" s="10">
        <v>6.486752598484137E-2</v>
      </c>
      <c r="F210" s="10">
        <v>2.4104893715113529</v>
      </c>
      <c r="G210" s="10">
        <v>5.217144799853922</v>
      </c>
      <c r="H210" s="10">
        <v>0.19460257795452413</v>
      </c>
      <c r="I210" s="10">
        <v>4.0274360378955478</v>
      </c>
      <c r="J210" s="10">
        <v>0</v>
      </c>
      <c r="K210" s="10">
        <v>0</v>
      </c>
    </row>
    <row r="211" spans="1:12" x14ac:dyDescent="0.2">
      <c r="A211" t="s">
        <v>487</v>
      </c>
      <c r="B211" s="10">
        <v>76.081795740849984</v>
      </c>
      <c r="C211" s="10">
        <v>11.724994810175755</v>
      </c>
      <c r="D211" s="10">
        <v>0.31210883626669739</v>
      </c>
      <c r="E211" s="10">
        <v>8.6120251824659988E-2</v>
      </c>
      <c r="F211" s="10">
        <v>2.4640874439139289</v>
      </c>
      <c r="G211" s="10">
        <v>4.6056864030715534</v>
      </c>
      <c r="H211" s="10">
        <v>0.24972817653212859</v>
      </c>
      <c r="I211" s="10">
        <v>4.3246137434767506</v>
      </c>
      <c r="J211" s="10">
        <v>4.1004749973793955E-2</v>
      </c>
      <c r="K211" s="10">
        <v>0</v>
      </c>
    </row>
    <row r="212" spans="1:12" x14ac:dyDescent="0.2">
      <c r="A212" t="s">
        <v>488</v>
      </c>
      <c r="B212" s="10">
        <v>74.957213273594576</v>
      </c>
      <c r="C212" s="10">
        <v>11.672400071235749</v>
      </c>
      <c r="D212" s="10">
        <v>0.30577039752163987</v>
      </c>
      <c r="E212" s="10">
        <v>8.7132992515215571E-2</v>
      </c>
      <c r="F212" s="10">
        <v>3.7002343334175145</v>
      </c>
      <c r="G212" s="10">
        <v>4.364497632015035</v>
      </c>
      <c r="H212" s="10">
        <v>0.43687234815365583</v>
      </c>
      <c r="I212" s="10">
        <v>4.3529268535632468</v>
      </c>
      <c r="J212" s="10">
        <v>1.2576933099771301E-2</v>
      </c>
      <c r="K212" s="10">
        <v>3.8133261158506584E-2</v>
      </c>
    </row>
    <row r="213" spans="1:12" x14ac:dyDescent="0.2">
      <c r="A213" t="s">
        <v>489</v>
      </c>
      <c r="B213" s="10">
        <v>76.004182633279555</v>
      </c>
      <c r="C213" s="10">
        <v>10.77886367609085</v>
      </c>
      <c r="D213" s="10">
        <v>0.20201406980894496</v>
      </c>
      <c r="E213" s="10">
        <v>0.13439692519931881</v>
      </c>
      <c r="F213" s="10">
        <v>3.6196106466648317</v>
      </c>
      <c r="G213" s="10">
        <v>4.675840687308388</v>
      </c>
      <c r="H213" s="10">
        <v>0.26136224472172825</v>
      </c>
      <c r="I213" s="10">
        <v>4.1469406382179219</v>
      </c>
      <c r="J213" s="10">
        <v>1.5281893363785473E-2</v>
      </c>
      <c r="K213" s="10">
        <v>2.1980805523253077E-3</v>
      </c>
    </row>
    <row r="214" spans="1:12" x14ac:dyDescent="0.2">
      <c r="A214" t="s">
        <v>490</v>
      </c>
      <c r="B214" s="10">
        <v>76.011469929898965</v>
      </c>
      <c r="C214" s="10">
        <v>10.823191936904848</v>
      </c>
      <c r="D214" s="10">
        <v>0.19643466861134179</v>
      </c>
      <c r="E214" s="10">
        <v>0.15438668965430027</v>
      </c>
      <c r="F214" s="10">
        <v>3.6062201501502771</v>
      </c>
      <c r="G214" s="10">
        <v>4.5883934932069863</v>
      </c>
      <c r="H214" s="10">
        <v>0.26651463353974431</v>
      </c>
      <c r="I214" s="10">
        <v>4.2154416197007949</v>
      </c>
      <c r="J214" s="10">
        <v>0</v>
      </c>
      <c r="K214" s="10">
        <v>0</v>
      </c>
    </row>
    <row r="215" spans="1:12" x14ac:dyDescent="0.2">
      <c r="A215" t="s">
        <v>491</v>
      </c>
      <c r="B215" s="10">
        <v>76.218410099107146</v>
      </c>
      <c r="C215" s="10">
        <v>11.14230852836751</v>
      </c>
      <c r="D215" s="10">
        <v>0.22180357301000733</v>
      </c>
      <c r="E215" s="10">
        <v>7.7188448502121434E-2</v>
      </c>
      <c r="F215" s="10">
        <v>2.7959930439823202</v>
      </c>
      <c r="G215" s="10">
        <v>4.6183247590754295</v>
      </c>
      <c r="H215" s="10">
        <v>0.18013992544823643</v>
      </c>
      <c r="I215" s="10">
        <v>4.5098382564870505</v>
      </c>
      <c r="J215" s="10">
        <v>-4.4280205138113992E-3</v>
      </c>
      <c r="K215" s="10">
        <v>4.8808862481784739E-2</v>
      </c>
    </row>
    <row r="216" spans="1:12" x14ac:dyDescent="0.2">
      <c r="A216" t="s">
        <v>492</v>
      </c>
      <c r="B216" s="10">
        <v>75.972134721095614</v>
      </c>
      <c r="C216" s="10">
        <v>11.2876117861837</v>
      </c>
      <c r="D216" s="10">
        <v>0.23308287323955001</v>
      </c>
      <c r="E216" s="10">
        <v>0.10617548845756704</v>
      </c>
      <c r="F216" s="10">
        <v>2.7320815025190259</v>
      </c>
      <c r="G216" s="10">
        <v>4.6762503044368273</v>
      </c>
      <c r="H216" s="10">
        <v>0.17249742864101414</v>
      </c>
      <c r="I216" s="10">
        <v>4.5407884964141871</v>
      </c>
      <c r="J216" s="10">
        <v>3.6230498431018138E-3</v>
      </c>
      <c r="K216" s="10">
        <v>0</v>
      </c>
    </row>
    <row r="217" spans="1:12" x14ac:dyDescent="0.2">
      <c r="A217" s="27" t="s">
        <v>493</v>
      </c>
      <c r="B217" s="10">
        <v>76.23693982399918</v>
      </c>
      <c r="C217" s="10">
        <v>11.236075080115976</v>
      </c>
      <c r="D217" s="10">
        <v>0.20957322345999288</v>
      </c>
      <c r="E217" s="10">
        <v>0.11760516811638434</v>
      </c>
      <c r="F217" s="10">
        <v>2.7441884124319649</v>
      </c>
      <c r="G217" s="10">
        <v>4.6411312884683866</v>
      </c>
      <c r="H217" s="10">
        <v>0.18831069739050815</v>
      </c>
      <c r="I217" s="10">
        <v>4.403377587873238</v>
      </c>
      <c r="J217" s="10">
        <v>-6.10407446970853E-4</v>
      </c>
      <c r="K217" s="10">
        <v>-5.0867287247571087E-4</v>
      </c>
    </row>
    <row r="218" spans="1:12" x14ac:dyDescent="0.2">
      <c r="A218" s="27" t="s">
        <v>494</v>
      </c>
      <c r="B218" s="10">
        <v>76.282997625439819</v>
      </c>
      <c r="C218" s="10">
        <v>11.256905660073352</v>
      </c>
      <c r="D218" s="10">
        <v>0.2180204747911938</v>
      </c>
      <c r="E218" s="10">
        <v>0.10563671041845832</v>
      </c>
      <c r="F218" s="10">
        <v>2.7038566966021031</v>
      </c>
      <c r="G218" s="10">
        <v>4.6546616100686187</v>
      </c>
      <c r="H218" s="10">
        <v>0.16988477643082861</v>
      </c>
      <c r="I218" s="10">
        <v>4.4318074249818231</v>
      </c>
      <c r="J218" s="10">
        <v>-1.0070229782503177E-4</v>
      </c>
      <c r="K218" s="10">
        <v>6.042137869501906E-4</v>
      </c>
    </row>
    <row r="219" spans="1:12" x14ac:dyDescent="0.2">
      <c r="A219" s="27"/>
      <c r="B219" s="10"/>
      <c r="C219" s="10"/>
      <c r="D219" s="10"/>
      <c r="E219" s="10"/>
      <c r="F219" s="10"/>
      <c r="G219" s="10"/>
      <c r="H219" s="10"/>
      <c r="I219" s="10"/>
      <c r="J219" s="10"/>
      <c r="K219" s="10"/>
    </row>
    <row r="220" spans="1:12" s="19" customFormat="1" ht="19" x14ac:dyDescent="0.25">
      <c r="A220" s="78" t="s">
        <v>581</v>
      </c>
      <c r="B220" s="79"/>
      <c r="C220" s="79"/>
      <c r="D220" s="79"/>
      <c r="E220" s="79"/>
      <c r="F220" s="79"/>
      <c r="G220" s="79"/>
      <c r="H220" s="79"/>
      <c r="I220" s="79"/>
      <c r="J220" s="79"/>
      <c r="K220" s="79"/>
    </row>
    <row r="221" spans="1:12" x14ac:dyDescent="0.2">
      <c r="A221" s="74" t="s">
        <v>582</v>
      </c>
    </row>
    <row r="222" spans="1:12" x14ac:dyDescent="0.2">
      <c r="A222" s="80" t="s">
        <v>76</v>
      </c>
      <c r="B222" s="18" t="s">
        <v>88</v>
      </c>
      <c r="C222" s="18" t="s">
        <v>25</v>
      </c>
      <c r="D222" s="18" t="s">
        <v>26</v>
      </c>
      <c r="E222" s="18" t="s">
        <v>27</v>
      </c>
      <c r="F222" s="18" t="s">
        <v>28</v>
      </c>
      <c r="G222" s="18" t="s">
        <v>64</v>
      </c>
      <c r="H222" s="18" t="s">
        <v>30</v>
      </c>
      <c r="I222" s="18" t="s">
        <v>31</v>
      </c>
      <c r="J222" s="18" t="s">
        <v>32</v>
      </c>
      <c r="K222" s="18" t="s">
        <v>33</v>
      </c>
      <c r="L222" s="18" t="s">
        <v>34</v>
      </c>
    </row>
    <row r="223" spans="1:12" x14ac:dyDescent="0.2">
      <c r="A223" s="10" t="s">
        <v>575</v>
      </c>
      <c r="B223" t="s">
        <v>61</v>
      </c>
      <c r="C223" s="10">
        <v>66.759348206134874</v>
      </c>
      <c r="D223" s="10">
        <v>18.506474780080229</v>
      </c>
      <c r="E223" s="10">
        <v>2.2374835172047563E-2</v>
      </c>
      <c r="F223" s="10">
        <v>1.9888742375153392E-2</v>
      </c>
      <c r="G223" s="10">
        <v>0.66030624685509265</v>
      </c>
      <c r="H223" s="10">
        <v>7.0712434640620367</v>
      </c>
      <c r="I223" s="10">
        <v>1.849653040889265E-2</v>
      </c>
      <c r="J223" s="10">
        <v>6.9113379753658029</v>
      </c>
      <c r="K223" s="10">
        <v>1.6805987307004614E-2</v>
      </c>
      <c r="L223" s="10">
        <v>1.3723232238855838E-2</v>
      </c>
    </row>
    <row r="224" spans="1:12" x14ac:dyDescent="0.2">
      <c r="A224" s="10" t="s">
        <v>575</v>
      </c>
      <c r="B224" t="s">
        <v>59</v>
      </c>
      <c r="C224" s="10">
        <v>66.942530119273329</v>
      </c>
      <c r="D224" s="10">
        <v>18.468807367058897</v>
      </c>
      <c r="E224" s="10">
        <v>2.8288543140028287E-2</v>
      </c>
      <c r="F224" s="10">
        <v>2.0062796553211554E-2</v>
      </c>
      <c r="G224" s="10">
        <v>0.69728249420686761</v>
      </c>
      <c r="H224" s="10">
        <v>7.1447631085296974</v>
      </c>
      <c r="I224" s="10">
        <v>1.7454633001294049E-2</v>
      </c>
      <c r="J224" s="10">
        <v>6.6622528514249604</v>
      </c>
      <c r="K224" s="10">
        <v>5.5172690521331762E-3</v>
      </c>
      <c r="L224" s="10">
        <v>1.3040817759587509E-2</v>
      </c>
    </row>
    <row r="225" spans="1:12" x14ac:dyDescent="0.2">
      <c r="A225" s="10" t="s">
        <v>576</v>
      </c>
      <c r="B225" t="s">
        <v>59</v>
      </c>
      <c r="C225" s="10">
        <v>66.971159191924443</v>
      </c>
      <c r="D225" s="10">
        <v>18.590405630523911</v>
      </c>
      <c r="E225" s="10">
        <v>2.8048439655284672E-2</v>
      </c>
      <c r="F225" s="10">
        <v>-5.0086499384436912E-3</v>
      </c>
      <c r="G225" s="10">
        <v>0.51418800268062925</v>
      </c>
      <c r="H225" s="10">
        <v>7.2315889541237706</v>
      </c>
      <c r="I225" s="10">
        <v>2.2438751724227733E-2</v>
      </c>
      <c r="J225" s="10">
        <v>6.6626063211165665</v>
      </c>
      <c r="K225" s="10">
        <v>-4.6079579433681963E-3</v>
      </c>
      <c r="L225" s="10">
        <v>-1.0818683867038374E-2</v>
      </c>
    </row>
    <row r="226" spans="1:12" x14ac:dyDescent="0.2">
      <c r="A226" s="10" t="s">
        <v>576</v>
      </c>
      <c r="B226" t="s">
        <v>61</v>
      </c>
      <c r="C226" s="10">
        <v>66.785446717071721</v>
      </c>
      <c r="D226" s="10">
        <v>18.791156938307864</v>
      </c>
      <c r="E226" s="10">
        <v>1.7457874149676832E-2</v>
      </c>
      <c r="F226" s="10">
        <v>6.3845939747389563E-3</v>
      </c>
      <c r="G226" s="10">
        <v>0.53321335617155807</v>
      </c>
      <c r="H226" s="10">
        <v>7.2683614438360244</v>
      </c>
      <c r="I226" s="10">
        <v>1.5462688532570906E-2</v>
      </c>
      <c r="J226" s="10">
        <v>6.5576763270228948</v>
      </c>
      <c r="K226" s="10">
        <v>2.1947041788165163E-3</v>
      </c>
      <c r="L226" s="10">
        <v>2.2645356754152232E-2</v>
      </c>
    </row>
    <row r="227" spans="1:12" x14ac:dyDescent="0.2">
      <c r="A227" s="10" t="s">
        <v>577</v>
      </c>
      <c r="B227" t="s">
        <v>61</v>
      </c>
      <c r="C227" s="10">
        <v>51.807554469823039</v>
      </c>
      <c r="D227" s="10">
        <v>29.984998343713059</v>
      </c>
      <c r="E227" s="10">
        <v>13.064150845206724</v>
      </c>
      <c r="F227" s="10">
        <v>-1.3610575417099082E-2</v>
      </c>
      <c r="G227" s="10">
        <v>0.70644891080369432</v>
      </c>
      <c r="H227" s="10">
        <v>0.16382729380728825</v>
      </c>
      <c r="I227" s="10">
        <v>0.11188693614938804</v>
      </c>
      <c r="J227" s="10">
        <v>4.0229258133569781</v>
      </c>
      <c r="K227" s="10">
        <v>0.15482029536950209</v>
      </c>
      <c r="L227" s="10">
        <v>-3.0023328125953863E-3</v>
      </c>
    </row>
    <row r="228" spans="1:12" x14ac:dyDescent="0.2">
      <c r="A228" s="10" t="s">
        <v>577</v>
      </c>
      <c r="B228" t="s">
        <v>59</v>
      </c>
      <c r="C228" s="10">
        <v>51.854624317895613</v>
      </c>
      <c r="D228" s="10">
        <v>30.054668292390414</v>
      </c>
      <c r="E228" s="10">
        <v>13.307681544704069</v>
      </c>
      <c r="F228" s="10">
        <v>-1.1393391832737012E-2</v>
      </c>
      <c r="G228" s="10">
        <v>0.58865857802474553</v>
      </c>
      <c r="H228" s="10">
        <v>0.15151212296867816</v>
      </c>
      <c r="I228" s="10">
        <v>0.10224070039377162</v>
      </c>
      <c r="J228" s="10">
        <v>3.7597193627695931</v>
      </c>
      <c r="K228" s="10">
        <v>0.17549821103759819</v>
      </c>
      <c r="L228" s="10">
        <v>1.6790261648244018E-2</v>
      </c>
    </row>
    <row r="229" spans="1:12" x14ac:dyDescent="0.2">
      <c r="A229" s="10" t="s">
        <v>578</v>
      </c>
      <c r="B229" t="s">
        <v>61</v>
      </c>
      <c r="C229" s="10">
        <v>66.807156476903714</v>
      </c>
      <c r="D229" s="10">
        <v>18.919205520619293</v>
      </c>
      <c r="E229" s="10">
        <v>0.12354966696612038</v>
      </c>
      <c r="F229" s="10">
        <v>2.6410617068061363E-2</v>
      </c>
      <c r="G229" s="10">
        <v>0.46408656279824489</v>
      </c>
      <c r="H229" s="10">
        <v>6.397371743440865</v>
      </c>
      <c r="I229" s="10">
        <v>2.2609088853719195E-2</v>
      </c>
      <c r="J229" s="10">
        <v>7.209498218283751</v>
      </c>
      <c r="K229" s="10">
        <v>4.6018499436773583E-3</v>
      </c>
      <c r="L229" s="10">
        <v>2.5510255122559274E-2</v>
      </c>
    </row>
    <row r="230" spans="1:12" x14ac:dyDescent="0.2">
      <c r="A230" s="10" t="s">
        <v>579</v>
      </c>
      <c r="B230" t="s">
        <v>59</v>
      </c>
      <c r="C230" s="10">
        <v>67.227032565240975</v>
      </c>
      <c r="D230" s="10">
        <v>18.91606565281154</v>
      </c>
      <c r="E230" s="10">
        <v>8.045884645519015E-2</v>
      </c>
      <c r="F230" s="10">
        <v>1.0044799807139843E-2</v>
      </c>
      <c r="G230" s="10">
        <v>0.36753922494324687</v>
      </c>
      <c r="H230" s="10">
        <v>6.3213934146292461</v>
      </c>
      <c r="I230" s="10">
        <v>2.5714687506278002E-2</v>
      </c>
      <c r="J230" s="10">
        <v>7.0983586797115121</v>
      </c>
      <c r="K230" s="10">
        <v>-1.4564959720352773E-2</v>
      </c>
      <c r="L230" s="10">
        <v>-3.20429113847761E-2</v>
      </c>
    </row>
    <row r="231" spans="1:12" x14ac:dyDescent="0.2">
      <c r="A231" s="10" t="s">
        <v>580</v>
      </c>
      <c r="B231" t="s">
        <v>61</v>
      </c>
      <c r="C231" s="10">
        <v>66.865877854624031</v>
      </c>
      <c r="D231" s="10">
        <v>18.136752857636299</v>
      </c>
      <c r="E231" s="10">
        <v>1.3555196761211655E-2</v>
      </c>
      <c r="F231" s="10">
        <v>-2.9118570820380594E-3</v>
      </c>
      <c r="G231" s="10">
        <v>0.93460571446931906</v>
      </c>
      <c r="H231" s="10">
        <v>7.3586644817697682</v>
      </c>
      <c r="I231" s="10">
        <v>-1.2551108112233015E-2</v>
      </c>
      <c r="J231" s="10">
        <v>6.6944598404703974</v>
      </c>
      <c r="K231" s="10">
        <v>2.0784635033857874E-2</v>
      </c>
      <c r="L231" s="10">
        <v>-9.2376155706034996E-3</v>
      </c>
    </row>
    <row r="232" spans="1:12" x14ac:dyDescent="0.2">
      <c r="A232" s="10" t="s">
        <v>580</v>
      </c>
      <c r="B232" t="s">
        <v>59</v>
      </c>
      <c r="C232" s="10">
        <v>67.031881778367449</v>
      </c>
      <c r="D232" s="10">
        <v>18.134181032628213</v>
      </c>
      <c r="E232" s="10">
        <v>2.4814615808711325E-2</v>
      </c>
      <c r="F232" s="10">
        <v>7.2042432993032878E-3</v>
      </c>
      <c r="G232" s="10">
        <v>0.91033618801474059</v>
      </c>
      <c r="H232" s="10">
        <v>7.3772451974212796</v>
      </c>
      <c r="I232" s="10">
        <v>1.680990103170767E-2</v>
      </c>
      <c r="J232" s="10">
        <v>6.4947253932566271</v>
      </c>
      <c r="K232" s="10">
        <v>2.0011786942509136E-4</v>
      </c>
      <c r="L232" s="10">
        <v>2.6015323025261874E-3</v>
      </c>
    </row>
  </sheetData>
  <phoneticPr fontId="1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1401A-3420-BF45-891E-C97422EC6905}">
  <dimension ref="A1:AK105"/>
  <sheetViews>
    <sheetView workbookViewId="0">
      <selection activeCell="B4" sqref="B4"/>
    </sheetView>
  </sheetViews>
  <sheetFormatPr baseColWidth="10" defaultRowHeight="16" x14ac:dyDescent="0.2"/>
  <cols>
    <col min="11" max="11" width="8.33203125" bestFit="1" customWidth="1"/>
    <col min="14" max="14" width="13.83203125" bestFit="1" customWidth="1"/>
    <col min="23" max="23" width="8" bestFit="1" customWidth="1"/>
    <col min="26" max="26" width="8.6640625" bestFit="1" customWidth="1"/>
    <col min="29" max="29" width="3.5" customWidth="1"/>
    <col min="32" max="32" width="4.33203125" customWidth="1"/>
    <col min="35" max="35" width="3.33203125" customWidth="1"/>
  </cols>
  <sheetData>
    <row r="1" spans="1:37" ht="21" x14ac:dyDescent="0.25">
      <c r="A1" s="20" t="s">
        <v>544</v>
      </c>
      <c r="Z1" s="10"/>
    </row>
    <row r="2" spans="1:37" x14ac:dyDescent="0.2">
      <c r="A2" s="72" t="s">
        <v>651</v>
      </c>
      <c r="Z2" s="10"/>
    </row>
    <row r="3" spans="1:37" ht="19" x14ac:dyDescent="0.25">
      <c r="A3" s="76"/>
      <c r="Z3" s="10"/>
    </row>
    <row r="4" spans="1:37" ht="21" x14ac:dyDescent="0.25">
      <c r="A4" s="75" t="s">
        <v>545</v>
      </c>
      <c r="Z4" s="10"/>
    </row>
    <row r="5" spans="1:37" x14ac:dyDescent="0.2">
      <c r="A5" s="72" t="s">
        <v>62</v>
      </c>
      <c r="Z5" s="10"/>
    </row>
    <row r="6" spans="1:37" ht="18" x14ac:dyDescent="0.25">
      <c r="A6" s="74" t="s">
        <v>543</v>
      </c>
      <c r="Z6" s="10"/>
    </row>
    <row r="7" spans="1:37" x14ac:dyDescent="0.2">
      <c r="A7" s="72" t="s">
        <v>63</v>
      </c>
      <c r="X7" s="17" t="s">
        <v>35</v>
      </c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</row>
    <row r="8" spans="1:37" ht="19" x14ac:dyDescent="0.25">
      <c r="A8" s="19" t="s">
        <v>42</v>
      </c>
      <c r="X8" s="29">
        <v>0.5</v>
      </c>
      <c r="Y8" s="29"/>
      <c r="Z8" s="15"/>
      <c r="AA8" s="17">
        <v>1</v>
      </c>
      <c r="AB8" s="17"/>
      <c r="AC8" s="15"/>
      <c r="AD8" s="17">
        <v>1.5</v>
      </c>
      <c r="AE8" s="17"/>
      <c r="AG8" s="29">
        <v>2</v>
      </c>
      <c r="AH8" s="29"/>
      <c r="AJ8" s="29">
        <v>2.5</v>
      </c>
      <c r="AK8" s="29"/>
    </row>
    <row r="9" spans="1:37" s="5" customFormat="1" x14ac:dyDescent="0.2">
      <c r="A9" s="5" t="s">
        <v>43</v>
      </c>
      <c r="B9" s="5" t="s">
        <v>44</v>
      </c>
      <c r="C9" s="5" t="s">
        <v>45</v>
      </c>
      <c r="D9" s="5" t="s">
        <v>46</v>
      </c>
      <c r="E9" s="5" t="s">
        <v>47</v>
      </c>
      <c r="F9" s="5" t="s">
        <v>48</v>
      </c>
      <c r="G9" s="5" t="s">
        <v>49</v>
      </c>
      <c r="H9" s="5" t="s">
        <v>50</v>
      </c>
      <c r="I9" s="5" t="s">
        <v>51</v>
      </c>
      <c r="J9" s="5" t="s">
        <v>52</v>
      </c>
      <c r="L9" s="21" t="s">
        <v>53</v>
      </c>
      <c r="M9" s="5" t="s">
        <v>13</v>
      </c>
      <c r="N9" s="5" t="s">
        <v>14</v>
      </c>
      <c r="O9" s="5" t="s">
        <v>15</v>
      </c>
      <c r="P9" s="5" t="s">
        <v>16</v>
      </c>
      <c r="Q9" s="5" t="s">
        <v>17</v>
      </c>
      <c r="R9" s="5" t="s">
        <v>18</v>
      </c>
      <c r="S9" s="5" t="s">
        <v>19</v>
      </c>
      <c r="T9" s="5" t="s">
        <v>20</v>
      </c>
      <c r="U9" s="5" t="s">
        <v>21</v>
      </c>
      <c r="V9" s="5" t="s">
        <v>22</v>
      </c>
      <c r="X9" s="5" t="s">
        <v>23</v>
      </c>
      <c r="Y9" s="5" t="s">
        <v>54</v>
      </c>
      <c r="AA9" s="5" t="s">
        <v>23</v>
      </c>
      <c r="AB9" s="5" t="s">
        <v>54</v>
      </c>
      <c r="AD9" s="5" t="s">
        <v>23</v>
      </c>
      <c r="AE9" s="5" t="s">
        <v>54</v>
      </c>
      <c r="AG9" s="24" t="s">
        <v>23</v>
      </c>
      <c r="AH9" s="24" t="s">
        <v>54</v>
      </c>
      <c r="AI9" s="24"/>
      <c r="AJ9" s="5" t="s">
        <v>23</v>
      </c>
      <c r="AK9" s="5" t="s">
        <v>54</v>
      </c>
    </row>
    <row r="10" spans="1:37" s="23" customFormat="1" x14ac:dyDescent="0.2">
      <c r="A10" s="22" t="str">
        <f>_xlfn.XLOOKUP(B10,'NCW_H Glass and Minerals'!$D$171:$D$200,'NCW_H Glass and Minerals'!$A$171:$A$200,,1)</f>
        <v>Plag_2</v>
      </c>
      <c r="B10" s="13">
        <v>51.604007226407496</v>
      </c>
      <c r="C10" s="13">
        <v>0.1199416144560055</v>
      </c>
      <c r="D10" s="13">
        <v>30.186702134023541</v>
      </c>
      <c r="E10" s="13">
        <v>0.70010807706572764</v>
      </c>
      <c r="F10" s="13">
        <v>0</v>
      </c>
      <c r="G10" s="13">
        <v>0.19222562981810351</v>
      </c>
      <c r="H10" s="13">
        <v>13.21940043151065</v>
      </c>
      <c r="I10" s="13">
        <v>3.8651509290240762</v>
      </c>
      <c r="J10" s="13">
        <v>0.1126633618747183</v>
      </c>
      <c r="L10" s="22">
        <v>7</v>
      </c>
      <c r="M10" s="23">
        <v>48.506688874464707</v>
      </c>
      <c r="N10" s="23">
        <v>3.566413154854486</v>
      </c>
      <c r="O10" s="23">
        <v>14.033062675794721</v>
      </c>
      <c r="P10" s="23">
        <v>12.964006221449299</v>
      </c>
      <c r="Q10" s="23">
        <v>0.20564665923685191</v>
      </c>
      <c r="R10" s="23">
        <v>5.8129115484632132</v>
      </c>
      <c r="S10" s="23">
        <v>10.68219579603117</v>
      </c>
      <c r="T10" s="23">
        <v>2.9403900244530718</v>
      </c>
      <c r="U10" s="23">
        <v>0.73910327850783186</v>
      </c>
      <c r="V10" s="23">
        <v>0.50192072959148271</v>
      </c>
      <c r="X10" s="23">
        <v>1410.667394718985</v>
      </c>
      <c r="Y10" s="23">
        <v>0.51641373040138194</v>
      </c>
      <c r="AA10" s="23">
        <v>1416.7557512305191</v>
      </c>
      <c r="AB10" s="23">
        <v>0.44017642456544331</v>
      </c>
      <c r="AD10" s="23">
        <v>1422.9072411028001</v>
      </c>
      <c r="AE10" s="23">
        <v>0.36365581519872942</v>
      </c>
      <c r="AG10" s="25">
        <v>1429.1220000000001</v>
      </c>
      <c r="AH10" s="25">
        <v>0.28699999999999998</v>
      </c>
      <c r="AI10" s="25"/>
      <c r="AJ10" s="23">
        <v>1435.4009765922649</v>
      </c>
      <c r="AK10" s="23">
        <v>0.20983211372102051</v>
      </c>
    </row>
    <row r="11" spans="1:37" s="23" customFormat="1" x14ac:dyDescent="0.2">
      <c r="A11" s="22" t="str">
        <f>_xlfn.XLOOKUP(B11,'NCW_H Glass and Minerals'!$D$171:$D$200,'NCW_H Glass and Minerals'!$A$171:$A$200,,1)</f>
        <v>Plag_2</v>
      </c>
      <c r="B11" s="13">
        <v>51.604007226407496</v>
      </c>
      <c r="C11" s="13">
        <v>0.1199416144560055</v>
      </c>
      <c r="D11" s="13">
        <v>30.186702134023541</v>
      </c>
      <c r="E11" s="13">
        <v>0.70010807706572764</v>
      </c>
      <c r="F11" s="13">
        <v>0</v>
      </c>
      <c r="G11" s="13">
        <v>0.19222562981810351</v>
      </c>
      <c r="H11" s="13">
        <v>13.21940043151065</v>
      </c>
      <c r="I11" s="13">
        <v>3.8651509290240762</v>
      </c>
      <c r="J11" s="13">
        <v>0.1126633618747183</v>
      </c>
      <c r="L11" s="22">
        <v>8</v>
      </c>
      <c r="M11" s="23">
        <v>48.470581022882278</v>
      </c>
      <c r="N11" s="23">
        <v>3.5250662865725619</v>
      </c>
      <c r="O11" s="23">
        <v>13.92717928282782</v>
      </c>
      <c r="P11" s="23">
        <v>13.0006488165484</v>
      </c>
      <c r="Q11" s="23">
        <v>0.24501765087539151</v>
      </c>
      <c r="R11" s="23">
        <v>5.8727604334298888</v>
      </c>
      <c r="S11" s="23">
        <v>10.742971579791661</v>
      </c>
      <c r="T11" s="23">
        <v>3.038198435687975</v>
      </c>
      <c r="U11" s="23">
        <v>0.687336837964453</v>
      </c>
      <c r="V11" s="23">
        <v>0.41176861260543263</v>
      </c>
      <c r="X11" s="23">
        <v>1412.3080269049569</v>
      </c>
      <c r="Y11" s="23">
        <v>0.46210381467763978</v>
      </c>
      <c r="AA11" s="23">
        <v>1418.4100614986919</v>
      </c>
      <c r="AB11" s="23">
        <v>0.38588090012998311</v>
      </c>
      <c r="AD11" s="23">
        <v>1424.5752937411639</v>
      </c>
      <c r="AE11" s="23">
        <v>0.30937839758968599</v>
      </c>
      <c r="AG11" s="25">
        <v>1430.8040000000001</v>
      </c>
      <c r="AH11" s="25">
        <v>0.23300000000000001</v>
      </c>
      <c r="AI11" s="25"/>
      <c r="AJ11" s="23">
        <v>1437.096701976187</v>
      </c>
      <c r="AK11" s="23">
        <v>0.15560207168947199</v>
      </c>
    </row>
    <row r="12" spans="1:37" s="23" customFormat="1" x14ac:dyDescent="0.2">
      <c r="A12" s="22" t="str">
        <f>_xlfn.XLOOKUP(B12,'NCW_H Glass and Minerals'!$D$171:$D$200,'NCW_H Glass and Minerals'!$A$171:$A$200,,1)</f>
        <v>Plag_3</v>
      </c>
      <c r="B12" s="13">
        <v>50.946856615159263</v>
      </c>
      <c r="C12" s="13">
        <v>7.7221306711884916E-2</v>
      </c>
      <c r="D12" s="13">
        <v>30.66830264383464</v>
      </c>
      <c r="E12" s="13">
        <v>0.59209635945324135</v>
      </c>
      <c r="F12" s="13">
        <v>2.268873444627547E-2</v>
      </c>
      <c r="G12" s="13">
        <v>0.1877791311408851</v>
      </c>
      <c r="H12" s="13">
        <v>13.7659915773049</v>
      </c>
      <c r="I12" s="13">
        <v>3.527202598457166</v>
      </c>
      <c r="J12" s="13">
        <v>0.13473923877305691</v>
      </c>
      <c r="L12" s="22">
        <v>9</v>
      </c>
      <c r="M12" s="23">
        <v>48.729052736709043</v>
      </c>
      <c r="N12" s="23">
        <v>3.4922191157221558</v>
      </c>
      <c r="O12" s="23">
        <v>13.88954714144927</v>
      </c>
      <c r="P12" s="23">
        <v>13.036451823201389</v>
      </c>
      <c r="Q12" s="23">
        <v>0.24470044536294691</v>
      </c>
      <c r="R12" s="23">
        <v>5.6973708432198347</v>
      </c>
      <c r="S12" s="23">
        <v>10.456825016806629</v>
      </c>
      <c r="T12" s="23">
        <v>3.1086923578403312</v>
      </c>
      <c r="U12" s="23">
        <v>0.77763075862223274</v>
      </c>
      <c r="V12" s="23">
        <v>0.51096219347607863</v>
      </c>
      <c r="X12" s="23">
        <v>1416.603089492957</v>
      </c>
      <c r="Y12" s="23">
        <v>0.37063570120607259</v>
      </c>
      <c r="AA12" s="23">
        <v>1422.7297505495781</v>
      </c>
      <c r="AB12" s="23">
        <v>0.29475839629293771</v>
      </c>
      <c r="AD12" s="23">
        <v>1428.919504553947</v>
      </c>
      <c r="AE12" s="23">
        <v>0.21861327953958901</v>
      </c>
      <c r="AG12" s="25">
        <v>1435.173</v>
      </c>
      <c r="AH12" s="25">
        <v>0.14199999999999999</v>
      </c>
      <c r="AI12" s="25"/>
      <c r="AJ12" s="23">
        <v>1441.4894335933591</v>
      </c>
      <c r="AK12" s="23">
        <v>6.5591633376243158E-2</v>
      </c>
    </row>
    <row r="13" spans="1:37" s="23" customFormat="1" x14ac:dyDescent="0.2">
      <c r="A13" s="22" t="str">
        <f>_xlfn.XLOOKUP(B13,'NCW_H Glass and Minerals'!$D$171:$D$200,'NCW_H Glass and Minerals'!$A$171:$A$200,,1)</f>
        <v>Plag_3</v>
      </c>
      <c r="B13" s="13">
        <v>50.946856615159263</v>
      </c>
      <c r="C13" s="13">
        <v>7.7221306711884916E-2</v>
      </c>
      <c r="D13" s="13">
        <v>30.66830264383464</v>
      </c>
      <c r="E13" s="13">
        <v>0.59209635945324135</v>
      </c>
      <c r="F13" s="13">
        <v>2.268873444627547E-2</v>
      </c>
      <c r="G13" s="13">
        <v>0.1877791311408851</v>
      </c>
      <c r="H13" s="13">
        <v>13.7659915773049</v>
      </c>
      <c r="I13" s="13">
        <v>3.527202598457166</v>
      </c>
      <c r="J13" s="13">
        <v>0.13473923877305691</v>
      </c>
      <c r="L13" s="22">
        <v>10</v>
      </c>
      <c r="M13" s="23">
        <v>48.609646905174728</v>
      </c>
      <c r="N13" s="23">
        <v>3.514674243463273</v>
      </c>
      <c r="O13" s="23">
        <v>13.93945659138317</v>
      </c>
      <c r="P13" s="23">
        <v>13.141211318522281</v>
      </c>
      <c r="Q13" s="23">
        <v>0.2522983199900104</v>
      </c>
      <c r="R13" s="23">
        <v>5.7417570607706301</v>
      </c>
      <c r="S13" s="23">
        <v>10.621093981891841</v>
      </c>
      <c r="T13" s="23">
        <v>2.961460280158605</v>
      </c>
      <c r="U13" s="23">
        <v>0.73836920097684988</v>
      </c>
      <c r="V13" s="23">
        <v>0.48003209766862021</v>
      </c>
      <c r="X13" s="23">
        <v>1415.807560994944</v>
      </c>
      <c r="Y13" s="23">
        <v>0.44115339856666258</v>
      </c>
      <c r="AA13" s="23">
        <v>1421.9276281901259</v>
      </c>
      <c r="AB13" s="23">
        <v>0.36526786576823539</v>
      </c>
      <c r="AD13" s="23">
        <v>1428.110763876685</v>
      </c>
      <c r="AE13" s="23">
        <v>0.28911257872261259</v>
      </c>
      <c r="AG13" s="25">
        <v>1434.357</v>
      </c>
      <c r="AH13" s="25">
        <v>0.21299999999999999</v>
      </c>
      <c r="AI13" s="25"/>
      <c r="AJ13" s="23">
        <v>1440.6673851680421</v>
      </c>
      <c r="AK13" s="23">
        <v>0.1360647849524636</v>
      </c>
    </row>
    <row r="14" spans="1:37" s="23" customFormat="1" x14ac:dyDescent="0.2">
      <c r="A14" s="22" t="str">
        <f>_xlfn.XLOOKUP(B14,'NCW_H Glass and Minerals'!$D$171:$D$200,'NCW_H Glass and Minerals'!$A$171:$A$200,,1)</f>
        <v>Plag_4</v>
      </c>
      <c r="B14" s="13">
        <v>51.10341376592946</v>
      </c>
      <c r="C14" s="13">
        <v>8.8692593269550576E-2</v>
      </c>
      <c r="D14" s="13">
        <v>30.538917371063651</v>
      </c>
      <c r="E14" s="13">
        <v>0.65181065729401688</v>
      </c>
      <c r="F14" s="13">
        <v>0</v>
      </c>
      <c r="G14" s="13">
        <v>0.15970659531307579</v>
      </c>
      <c r="H14" s="13">
        <v>13.810575393198841</v>
      </c>
      <c r="I14" s="13">
        <v>3.5091504188427809</v>
      </c>
      <c r="J14" s="13">
        <v>0.10157699026478929</v>
      </c>
      <c r="L14" s="22">
        <v>19</v>
      </c>
      <c r="M14" s="23">
        <v>48.073652228346333</v>
      </c>
      <c r="N14" s="23">
        <v>3.5424523260607361</v>
      </c>
      <c r="O14" s="23">
        <v>14.19189682988025</v>
      </c>
      <c r="P14" s="23">
        <v>13.08853840633922</v>
      </c>
      <c r="Q14" s="23">
        <v>0.17476627428228261</v>
      </c>
      <c r="R14" s="23">
        <v>5.9225104457710529</v>
      </c>
      <c r="S14" s="23">
        <v>10.78583751927569</v>
      </c>
      <c r="T14" s="23">
        <v>3.06456784280196</v>
      </c>
      <c r="U14" s="23">
        <v>0.67891150230799369</v>
      </c>
      <c r="V14" s="23">
        <v>0.44225944190828081</v>
      </c>
      <c r="X14" s="23">
        <v>1411.708709630213</v>
      </c>
      <c r="Y14" s="23">
        <v>0.59938101246080133</v>
      </c>
      <c r="AA14" s="23">
        <v>1417.7941790754819</v>
      </c>
      <c r="AB14" s="23">
        <v>0.52347168896388918</v>
      </c>
      <c r="AD14" s="23">
        <v>1423.942596018939</v>
      </c>
      <c r="AE14" s="23">
        <v>0.44728211490040859</v>
      </c>
      <c r="AG14" s="25">
        <v>1430.154</v>
      </c>
      <c r="AH14" s="25">
        <v>0.371</v>
      </c>
      <c r="AI14" s="25"/>
      <c r="AJ14" s="23">
        <v>1436.4294238354039</v>
      </c>
      <c r="AK14" s="23">
        <v>0.29413450354605603</v>
      </c>
    </row>
    <row r="15" spans="1:37" s="23" customFormat="1" x14ac:dyDescent="0.2">
      <c r="A15" s="22" t="str">
        <f>_xlfn.XLOOKUP(B15,'NCW_H Glass and Minerals'!$D$171:$D$200,'NCW_H Glass and Minerals'!$A$171:$A$200,,1)</f>
        <v>Plag_4</v>
      </c>
      <c r="B15" s="13">
        <v>51.10341376592946</v>
      </c>
      <c r="C15" s="13">
        <v>8.8692593269550576E-2</v>
      </c>
      <c r="D15" s="13">
        <v>30.538917371063651</v>
      </c>
      <c r="E15" s="13">
        <v>0.65181065729401688</v>
      </c>
      <c r="F15" s="13">
        <v>0</v>
      </c>
      <c r="G15" s="13">
        <v>0.15970659531307579</v>
      </c>
      <c r="H15" s="13">
        <v>13.810575393198841</v>
      </c>
      <c r="I15" s="13">
        <v>3.5091504188427809</v>
      </c>
      <c r="J15" s="13">
        <v>0.10157699026478929</v>
      </c>
      <c r="L15" s="22">
        <v>20</v>
      </c>
      <c r="M15" s="23">
        <v>48.499031584238992</v>
      </c>
      <c r="N15" s="23">
        <v>3.2969717117191988</v>
      </c>
      <c r="O15" s="23">
        <v>15.10617100266251</v>
      </c>
      <c r="P15" s="23">
        <v>12.563560202419669</v>
      </c>
      <c r="Q15" s="23">
        <v>0.2081764493043724</v>
      </c>
      <c r="R15" s="23">
        <v>5.3584658591636654</v>
      </c>
      <c r="S15" s="23">
        <v>10.71835064251928</v>
      </c>
      <c r="T15" s="23">
        <v>3.154876589068405</v>
      </c>
      <c r="U15" s="23">
        <v>0.64925916954421103</v>
      </c>
      <c r="V15" s="23">
        <v>0.42567725758440311</v>
      </c>
      <c r="X15" s="23">
        <v>1392.251966733179</v>
      </c>
      <c r="Y15" s="23">
        <v>1.388639108945851</v>
      </c>
      <c r="AA15" s="23">
        <v>1398.174218440548</v>
      </c>
      <c r="AB15" s="23">
        <v>1.312624264690915</v>
      </c>
      <c r="AD15" s="23">
        <v>1404.1587082010381</v>
      </c>
      <c r="AE15" s="23">
        <v>1.236282302409025</v>
      </c>
      <c r="AG15" s="25">
        <v>1410.2059999999999</v>
      </c>
      <c r="AH15" s="25">
        <v>1.1599999999999999</v>
      </c>
      <c r="AI15" s="25"/>
      <c r="AJ15" s="23">
        <v>1416.315767326591</v>
      </c>
      <c r="AK15" s="23">
        <v>1.0826850464856981</v>
      </c>
    </row>
    <row r="16" spans="1:37" s="23" customFormat="1" x14ac:dyDescent="0.2">
      <c r="A16" s="22" t="str">
        <f>_xlfn.XLOOKUP(B16,'NCW_H Glass and Minerals'!$D$171:$D$200,'NCW_H Glass and Minerals'!$A$171:$A$200,,1)</f>
        <v>Plag_5</v>
      </c>
      <c r="B16" s="13">
        <v>52.248747644813399</v>
      </c>
      <c r="C16" s="13">
        <v>9.6054669285371222E-2</v>
      </c>
      <c r="D16" s="13">
        <v>29.376852821680789</v>
      </c>
      <c r="E16" s="13">
        <v>0.83333915785416668</v>
      </c>
      <c r="F16" s="13">
        <v>1.4977339285660789E-2</v>
      </c>
      <c r="G16" s="13">
        <v>0.1812258053564956</v>
      </c>
      <c r="H16" s="13">
        <v>13.01061493959639</v>
      </c>
      <c r="I16" s="13">
        <v>3.9666983853429758</v>
      </c>
      <c r="J16" s="13">
        <v>0.21487489428494691</v>
      </c>
      <c r="L16" s="22">
        <v>21</v>
      </c>
      <c r="M16" s="23">
        <v>48.39527977716881</v>
      </c>
      <c r="N16" s="23">
        <v>3.483476968857254</v>
      </c>
      <c r="O16" s="23">
        <v>14.035213386244139</v>
      </c>
      <c r="P16" s="23">
        <v>12.993506214427949</v>
      </c>
      <c r="Q16" s="23">
        <v>0.1971875952936939</v>
      </c>
      <c r="R16" s="23">
        <v>5.9422333464996404</v>
      </c>
      <c r="S16" s="23">
        <v>10.694280434119699</v>
      </c>
      <c r="T16" s="23">
        <v>3.0526727258959401</v>
      </c>
      <c r="U16" s="23">
        <v>0.68222610162068353</v>
      </c>
      <c r="V16" s="23">
        <v>0.52382112107338819</v>
      </c>
      <c r="X16" s="23">
        <v>1412.396493554447</v>
      </c>
      <c r="Y16" s="23">
        <v>0.45440865214028803</v>
      </c>
      <c r="AA16" s="23">
        <v>1418.502221962575</v>
      </c>
      <c r="AB16" s="23">
        <v>0.37810511453591689</v>
      </c>
      <c r="AD16" s="23">
        <v>1424.671153544987</v>
      </c>
      <c r="AE16" s="23">
        <v>0.30152353936490123</v>
      </c>
      <c r="AG16" s="25">
        <v>1430.904</v>
      </c>
      <c r="AH16" s="25">
        <v>0.22500000000000001</v>
      </c>
      <c r="AI16" s="25"/>
      <c r="AJ16" s="23">
        <v>1437.2000323078701</v>
      </c>
      <c r="AK16" s="23">
        <v>0.14759221241199019</v>
      </c>
    </row>
    <row r="17" spans="1:37" s="23" customFormat="1" x14ac:dyDescent="0.2">
      <c r="A17" s="22" t="str">
        <f>_xlfn.XLOOKUP(B17,'NCW_H Glass and Minerals'!$D$171:$D$200,'NCW_H Glass and Minerals'!$A$171:$A$200,,1)</f>
        <v>Plag_5</v>
      </c>
      <c r="B17" s="13">
        <v>52.248747644813399</v>
      </c>
      <c r="C17" s="13">
        <v>9.6054669285371222E-2</v>
      </c>
      <c r="D17" s="13">
        <v>29.376852821680789</v>
      </c>
      <c r="E17" s="13">
        <v>0.83333915785416668</v>
      </c>
      <c r="F17" s="13">
        <v>1.4977339285660789E-2</v>
      </c>
      <c r="G17" s="13">
        <v>0.1812258053564956</v>
      </c>
      <c r="H17" s="13">
        <v>13.01061493959639</v>
      </c>
      <c r="I17" s="13">
        <v>3.9666983853429758</v>
      </c>
      <c r="J17" s="13">
        <v>0.21487489428494691</v>
      </c>
      <c r="L17" s="22">
        <v>22</v>
      </c>
      <c r="M17" s="23">
        <v>48.613226150184339</v>
      </c>
      <c r="N17" s="23">
        <v>3.458514160668575</v>
      </c>
      <c r="O17" s="23">
        <v>14.03390231853645</v>
      </c>
      <c r="P17" s="23">
        <v>12.94730524742895</v>
      </c>
      <c r="Q17" s="23">
        <v>0.2309758756261763</v>
      </c>
      <c r="R17" s="23">
        <v>5.9553603142006786</v>
      </c>
      <c r="S17" s="23">
        <v>10.631524583671849</v>
      </c>
      <c r="T17" s="23">
        <v>2.967575600455624</v>
      </c>
      <c r="U17" s="23">
        <v>0.70874789233237667</v>
      </c>
      <c r="V17" s="23">
        <v>0.4527657906662475</v>
      </c>
      <c r="X17" s="23">
        <v>1414.5601002636431</v>
      </c>
      <c r="Y17" s="23">
        <v>0.39726783498439322</v>
      </c>
      <c r="AA17" s="23">
        <v>1420.683828914968</v>
      </c>
      <c r="AB17" s="23">
        <v>0.32098518951738991</v>
      </c>
      <c r="AD17" s="23">
        <v>1426.870849040431</v>
      </c>
      <c r="AE17" s="23">
        <v>0.24442926929697889</v>
      </c>
      <c r="AG17" s="25">
        <v>1433.1220000000001</v>
      </c>
      <c r="AH17" s="25">
        <v>0.16800000000000001</v>
      </c>
      <c r="AI17" s="25"/>
      <c r="AJ17" s="23">
        <v>1439.4361689834491</v>
      </c>
      <c r="AK17" s="23">
        <v>9.0563424390239095E-2</v>
      </c>
    </row>
    <row r="18" spans="1:37" s="23" customFormat="1" x14ac:dyDescent="0.2">
      <c r="A18" s="22" t="str">
        <f>_xlfn.XLOOKUP(B18,'NCW_H Glass and Minerals'!$D$171:$D$200,'NCW_H Glass and Minerals'!$A$171:$A$200,,1)</f>
        <v>Plag_6</v>
      </c>
      <c r="B18" s="13">
        <v>51.8198465320867</v>
      </c>
      <c r="C18" s="13">
        <v>0.1068940679786332</v>
      </c>
      <c r="D18" s="13">
        <v>29.970798938252191</v>
      </c>
      <c r="E18" s="13">
        <v>0.67273332127861285</v>
      </c>
      <c r="F18" s="13">
        <v>5.6943568923197114E-3</v>
      </c>
      <c r="G18" s="13">
        <v>0.18831338143899401</v>
      </c>
      <c r="H18" s="13">
        <v>13.26505433115782</v>
      </c>
      <c r="I18" s="13">
        <v>3.8076266419977798</v>
      </c>
      <c r="J18" s="13">
        <v>0.1542471410831866</v>
      </c>
      <c r="L18" s="22">
        <v>23</v>
      </c>
      <c r="M18" s="23">
        <v>52.571635724935149</v>
      </c>
      <c r="N18" s="23">
        <v>3.2180421951269329</v>
      </c>
      <c r="O18" s="23">
        <v>14.078896309458161</v>
      </c>
      <c r="P18" s="23">
        <v>12.020607397422539</v>
      </c>
      <c r="Q18" s="23">
        <v>0.25018891816269428</v>
      </c>
      <c r="R18" s="23">
        <v>4.2408553397463393</v>
      </c>
      <c r="S18" s="23">
        <v>8.5941425157772198</v>
      </c>
      <c r="T18" s="23">
        <v>2.8845250495271939</v>
      </c>
      <c r="U18" s="23">
        <v>1.2966934215632211</v>
      </c>
      <c r="V18" s="23">
        <v>0.82398954312439998</v>
      </c>
      <c r="X18" s="23">
        <v>1406.1005054366949</v>
      </c>
      <c r="Y18" s="23">
        <v>0.40234570459017949</v>
      </c>
      <c r="AA18" s="23">
        <v>1412.1490574960651</v>
      </c>
      <c r="AB18" s="23">
        <v>0.32611848247638969</v>
      </c>
      <c r="AD18" s="23">
        <v>1418.2605114464129</v>
      </c>
      <c r="AE18" s="23">
        <v>0.2495981640805818</v>
      </c>
      <c r="AG18" s="25">
        <v>1424.4349999999999</v>
      </c>
      <c r="AH18" s="25">
        <v>0.17299999999999999</v>
      </c>
      <c r="AI18" s="25"/>
      <c r="AJ18" s="23">
        <v>1430.6734775767211</v>
      </c>
      <c r="AK18" s="23">
        <v>9.5745933038952791E-2</v>
      </c>
    </row>
    <row r="19" spans="1:37" s="23" customFormat="1" x14ac:dyDescent="0.2">
      <c r="A19" s="22" t="str">
        <f>_xlfn.XLOOKUP(B19,'NCW_H Glass and Minerals'!$D$171:$D$200,'NCW_H Glass and Minerals'!$A$171:$A$200,,1)</f>
        <v>Plag_7</v>
      </c>
      <c r="B19" s="13">
        <v>51.080067986310709</v>
      </c>
      <c r="C19" s="13">
        <v>0.14585644644477411</v>
      </c>
      <c r="D19" s="13">
        <v>30.395763160343051</v>
      </c>
      <c r="E19" s="13">
        <v>0.72077894145034138</v>
      </c>
      <c r="F19" s="13">
        <v>9.3036004933909431E-3</v>
      </c>
      <c r="G19" s="13">
        <v>0.1892732487472652</v>
      </c>
      <c r="H19" s="13">
        <v>13.73641599298929</v>
      </c>
      <c r="I19" s="13">
        <v>3.5654798406983499</v>
      </c>
      <c r="J19" s="13">
        <v>0.1199464192642553</v>
      </c>
      <c r="L19" s="22">
        <v>23</v>
      </c>
      <c r="M19" s="23">
        <v>52.571635724935149</v>
      </c>
      <c r="N19" s="23">
        <v>3.2180421951269329</v>
      </c>
      <c r="O19" s="23">
        <v>14.078896309458161</v>
      </c>
      <c r="P19" s="23">
        <v>12.020607397422539</v>
      </c>
      <c r="Q19" s="23">
        <v>0.25018891816269428</v>
      </c>
      <c r="R19" s="23">
        <v>4.2408553397463393</v>
      </c>
      <c r="S19" s="23">
        <v>8.5941425157772198</v>
      </c>
      <c r="T19" s="23">
        <v>2.8845250495271939</v>
      </c>
      <c r="U19" s="23">
        <v>1.2966934215632211</v>
      </c>
      <c r="V19" s="23">
        <v>0.82398954312439998</v>
      </c>
      <c r="X19" s="23">
        <v>1408.148695310595</v>
      </c>
      <c r="Y19" s="23">
        <v>0.40338343840192892</v>
      </c>
      <c r="AA19" s="23">
        <v>1414.20619358779</v>
      </c>
      <c r="AB19" s="23">
        <v>0.32739796992172743</v>
      </c>
      <c r="AD19" s="23">
        <v>1420.326546394047</v>
      </c>
      <c r="AE19" s="23">
        <v>0.25112371374032438</v>
      </c>
      <c r="AG19" s="25">
        <v>1426.51</v>
      </c>
      <c r="AH19" s="25">
        <v>0.17499999999999999</v>
      </c>
      <c r="AI19" s="25"/>
      <c r="AJ19" s="23">
        <v>1432.757021912284</v>
      </c>
      <c r="AK19" s="23">
        <v>9.7780038179704098E-2</v>
      </c>
    </row>
    <row r="20" spans="1:37" s="23" customFormat="1" x14ac:dyDescent="0.2">
      <c r="A20" s="22" t="str">
        <f>_xlfn.XLOOKUP(B20,'NCW_H Glass and Minerals'!$D$171:$D$200,'NCW_H Glass and Minerals'!$A$171:$A$200,,1)</f>
        <v>Plag_6</v>
      </c>
      <c r="B20" s="13">
        <v>51.8198465320867</v>
      </c>
      <c r="C20" s="13">
        <v>0.1068940679786332</v>
      </c>
      <c r="D20" s="13">
        <v>29.970798938252191</v>
      </c>
      <c r="E20" s="13">
        <v>0.67273332127861285</v>
      </c>
      <c r="F20" s="13">
        <v>5.6943568923197114E-3</v>
      </c>
      <c r="G20" s="13">
        <v>0.18831338143899401</v>
      </c>
      <c r="H20" s="13">
        <v>13.26505433115782</v>
      </c>
      <c r="I20" s="13">
        <v>3.8076266419977798</v>
      </c>
      <c r="J20" s="13">
        <v>0.1542471410831866</v>
      </c>
      <c r="L20" s="22">
        <v>24</v>
      </c>
      <c r="M20" s="23">
        <v>52.088211498918902</v>
      </c>
      <c r="N20" s="23">
        <v>3.200586093126855</v>
      </c>
      <c r="O20" s="23">
        <v>14.206542804565659</v>
      </c>
      <c r="P20" s="23">
        <v>11.9650830332561</v>
      </c>
      <c r="Q20" s="23">
        <v>0.24933412402920679</v>
      </c>
      <c r="R20" s="23">
        <v>4.3017523695402753</v>
      </c>
      <c r="S20" s="23">
        <v>8.5654983523772827</v>
      </c>
      <c r="T20" s="23">
        <v>3.2070054024091772</v>
      </c>
      <c r="U20" s="23">
        <v>1.3708791600690431</v>
      </c>
      <c r="V20" s="23">
        <v>0.80210797889575647</v>
      </c>
      <c r="X20" s="23">
        <v>1404.957138254427</v>
      </c>
      <c r="Y20" s="23">
        <v>0.39203892778241389</v>
      </c>
      <c r="AA20" s="23">
        <v>1410.996123157933</v>
      </c>
      <c r="AB20" s="23">
        <v>0.31580372630794612</v>
      </c>
      <c r="AD20" s="23">
        <v>1417.0979640918381</v>
      </c>
      <c r="AE20" s="23">
        <v>0.23927281962965991</v>
      </c>
      <c r="AG20" s="25">
        <v>1423.2629999999999</v>
      </c>
      <c r="AH20" s="25">
        <v>0.16200000000000001</v>
      </c>
      <c r="AI20" s="25"/>
      <c r="AJ20" s="23">
        <v>1429.4915741193161</v>
      </c>
      <c r="AK20" s="23">
        <v>8.5391458345212057E-2</v>
      </c>
    </row>
    <row r="21" spans="1:37" s="23" customFormat="1" x14ac:dyDescent="0.2">
      <c r="A21" s="22" t="str">
        <f>_xlfn.XLOOKUP(B21,'NCW_H Glass and Minerals'!$D$171:$D$200,'NCW_H Glass and Minerals'!$A$171:$A$200,,1)</f>
        <v>Plag_7</v>
      </c>
      <c r="B21" s="13">
        <v>51.080067986310709</v>
      </c>
      <c r="C21" s="13">
        <v>0.14585644644477411</v>
      </c>
      <c r="D21" s="13">
        <v>30.395763160343051</v>
      </c>
      <c r="E21" s="13">
        <v>0.72077894145034138</v>
      </c>
      <c r="F21" s="13">
        <v>9.3036004933909431E-3</v>
      </c>
      <c r="G21" s="13">
        <v>0.1892732487472652</v>
      </c>
      <c r="H21" s="13">
        <v>13.73641599298929</v>
      </c>
      <c r="I21" s="13">
        <v>3.5654798406983499</v>
      </c>
      <c r="J21" s="13">
        <v>0.1199464192642553</v>
      </c>
      <c r="L21" s="22">
        <v>24</v>
      </c>
      <c r="M21" s="23">
        <v>52.088211498918902</v>
      </c>
      <c r="N21" s="23">
        <v>3.200586093126855</v>
      </c>
      <c r="O21" s="23">
        <v>14.206542804565659</v>
      </c>
      <c r="P21" s="23">
        <v>11.9650830332561</v>
      </c>
      <c r="Q21" s="23">
        <v>0.24933412402920679</v>
      </c>
      <c r="R21" s="23">
        <v>4.3017523695402753</v>
      </c>
      <c r="S21" s="23">
        <v>8.5654983523772827</v>
      </c>
      <c r="T21" s="23">
        <v>3.2070054024091772</v>
      </c>
      <c r="U21" s="23">
        <v>1.3708791600690431</v>
      </c>
      <c r="V21" s="23">
        <v>0.80210797889575647</v>
      </c>
      <c r="X21" s="23">
        <v>1407.003884599736</v>
      </c>
      <c r="Y21" s="23">
        <v>0.3930238022169395</v>
      </c>
      <c r="AA21" s="23">
        <v>1413.0518214915539</v>
      </c>
      <c r="AB21" s="23">
        <v>0.31702986603095168</v>
      </c>
      <c r="AD21" s="23">
        <v>1419.162573488215</v>
      </c>
      <c r="AE21" s="23">
        <v>0.24074437368475021</v>
      </c>
      <c r="AG21" s="25">
        <v>1425.336</v>
      </c>
      <c r="AH21" s="25">
        <v>0.16400000000000001</v>
      </c>
      <c r="AI21" s="25"/>
      <c r="AJ21" s="23">
        <v>1431.573738261844</v>
      </c>
      <c r="AK21" s="23">
        <v>8.7369774377231535E-2</v>
      </c>
    </row>
    <row r="22" spans="1:37" s="23" customFormat="1" x14ac:dyDescent="0.2">
      <c r="A22" s="22" t="str">
        <f>_xlfn.XLOOKUP(B22,'NCW_H Glass and Minerals'!$D$171:$D$200,'NCW_H Glass and Minerals'!$A$171:$A$200,,1)</f>
        <v>Plag_8</v>
      </c>
      <c r="B22" s="13">
        <v>51.773129960715139</v>
      </c>
      <c r="C22" s="13">
        <v>0.1088350837809669</v>
      </c>
      <c r="D22" s="13">
        <v>29.788142387557119</v>
      </c>
      <c r="E22" s="13">
        <v>0.73749298484727011</v>
      </c>
      <c r="F22" s="13">
        <v>0</v>
      </c>
      <c r="G22" s="13">
        <v>0.1859015473422593</v>
      </c>
      <c r="H22" s="13">
        <v>13.172452497394371</v>
      </c>
      <c r="I22" s="13">
        <v>3.9816002565541568</v>
      </c>
      <c r="J22" s="13">
        <v>0.17437665357171489</v>
      </c>
      <c r="L22" s="22">
        <v>29</v>
      </c>
      <c r="M22" s="23">
        <v>48.714740545132408</v>
      </c>
      <c r="N22" s="23">
        <v>3.5364232845872361</v>
      </c>
      <c r="O22" s="23">
        <v>13.9268121978987</v>
      </c>
      <c r="P22" s="23">
        <v>12.90475297502851</v>
      </c>
      <c r="Q22" s="23">
        <v>0.21047820771760259</v>
      </c>
      <c r="R22" s="23">
        <v>5.6369015230465438</v>
      </c>
      <c r="S22" s="23">
        <v>10.736745457656889</v>
      </c>
      <c r="T22" s="23">
        <v>3.116184175604817</v>
      </c>
      <c r="U22" s="23">
        <v>0.7149495887272217</v>
      </c>
      <c r="V22" s="23">
        <v>0.48653871968995971</v>
      </c>
      <c r="X22" s="23">
        <v>1408.6194688405119</v>
      </c>
      <c r="Y22" s="23">
        <v>0.56065754617605046</v>
      </c>
      <c r="AA22" s="23">
        <v>1414.6931781697299</v>
      </c>
      <c r="AB22" s="23">
        <v>0.48433564427712511</v>
      </c>
      <c r="AD22" s="23">
        <v>1420.82994744448</v>
      </c>
      <c r="AE22" s="23">
        <v>0.40772675272342462</v>
      </c>
      <c r="AG22" s="25">
        <v>1427.03</v>
      </c>
      <c r="AH22" s="25">
        <v>0.33100000000000002</v>
      </c>
      <c r="AI22" s="25"/>
      <c r="AJ22" s="23">
        <v>1433.294070698443</v>
      </c>
      <c r="AK22" s="23">
        <v>0.25371424478861587</v>
      </c>
    </row>
    <row r="23" spans="1:37" s="23" customFormat="1" x14ac:dyDescent="0.2">
      <c r="A23" s="22" t="str">
        <f>_xlfn.XLOOKUP(B23,'NCW_H Glass and Minerals'!$D$171:$D$200,'NCW_H Glass and Minerals'!$A$171:$A$200,,1)</f>
        <v>Plag_3</v>
      </c>
      <c r="B23" s="13">
        <v>51.78501428011424</v>
      </c>
      <c r="C23" s="13">
        <v>0.10920087360698889</v>
      </c>
      <c r="D23" s="13">
        <v>29.916039328314621</v>
      </c>
      <c r="E23" s="13">
        <v>0.74180593444747556</v>
      </c>
      <c r="F23" s="13">
        <v>0</v>
      </c>
      <c r="G23" s="13">
        <v>0.1936015488123905</v>
      </c>
      <c r="H23" s="13">
        <v>13.208605668845349</v>
      </c>
      <c r="I23" s="13">
        <v>3.8834310674485391</v>
      </c>
      <c r="J23" s="13">
        <v>0.1223009784078273</v>
      </c>
      <c r="L23" s="22">
        <v>29</v>
      </c>
      <c r="M23" s="23">
        <v>48.714740545132408</v>
      </c>
      <c r="N23" s="23">
        <v>3.5364232845872361</v>
      </c>
      <c r="O23" s="23">
        <v>13.9268121978987</v>
      </c>
      <c r="P23" s="23">
        <v>12.90475297502851</v>
      </c>
      <c r="Q23" s="23">
        <v>0.21047820771760259</v>
      </c>
      <c r="R23" s="23">
        <v>5.6369015230465438</v>
      </c>
      <c r="S23" s="23">
        <v>10.736745457656889</v>
      </c>
      <c r="T23" s="23">
        <v>3.116184175604817</v>
      </c>
      <c r="U23" s="23">
        <v>0.7149495887272217</v>
      </c>
      <c r="V23" s="23">
        <v>0.48653871968995971</v>
      </c>
      <c r="X23" s="23">
        <v>1408.6450433541911</v>
      </c>
      <c r="Y23" s="23">
        <v>0.56882151011952453</v>
      </c>
      <c r="AA23" s="23">
        <v>1414.716928893876</v>
      </c>
      <c r="AB23" s="23">
        <v>0.49255622024722828</v>
      </c>
      <c r="AD23" s="23">
        <v>1420.8518691749109</v>
      </c>
      <c r="AE23" s="23">
        <v>0.41600319724764512</v>
      </c>
      <c r="AG23" s="25">
        <v>1427.05</v>
      </c>
      <c r="AH23" s="25">
        <v>0.33900000000000002</v>
      </c>
      <c r="AI23" s="25"/>
      <c r="AJ23" s="23">
        <v>1433.312284699281</v>
      </c>
      <c r="AK23" s="23">
        <v>0.2621011133066643</v>
      </c>
    </row>
    <row r="24" spans="1:37" s="23" customFormat="1" x14ac:dyDescent="0.2">
      <c r="A24" s="22" t="str">
        <f>_xlfn.XLOOKUP(B24,'NCW_H Glass and Minerals'!$D$171:$D$200,'NCW_H Glass and Minerals'!$A$171:$A$200,,1)</f>
        <v>Plag_8</v>
      </c>
      <c r="B24" s="13">
        <v>51.773129960715139</v>
      </c>
      <c r="C24" s="13">
        <v>0.1088350837809669</v>
      </c>
      <c r="D24" s="13">
        <v>29.788142387557119</v>
      </c>
      <c r="E24" s="13">
        <v>0.73749298484727011</v>
      </c>
      <c r="F24" s="13">
        <v>0</v>
      </c>
      <c r="G24" s="13">
        <v>0.1859015473422593</v>
      </c>
      <c r="H24" s="13">
        <v>13.172452497394371</v>
      </c>
      <c r="I24" s="13">
        <v>3.9816002565541568</v>
      </c>
      <c r="J24" s="13">
        <v>0.17437665357171489</v>
      </c>
      <c r="L24" s="22">
        <v>30</v>
      </c>
      <c r="M24" s="23">
        <v>48.454106529121091</v>
      </c>
      <c r="N24" s="23">
        <v>3.6355110811103271</v>
      </c>
      <c r="O24" s="23">
        <v>13.891760147164151</v>
      </c>
      <c r="P24" s="23">
        <v>13.386269831863929</v>
      </c>
      <c r="Q24" s="23">
        <v>0.1817910124749445</v>
      </c>
      <c r="R24" s="23">
        <v>5.5108234700029382</v>
      </c>
      <c r="S24" s="23">
        <v>10.81635913000015</v>
      </c>
      <c r="T24" s="23">
        <v>2.9920286083815548</v>
      </c>
      <c r="U24" s="23">
        <v>0.71830122276097674</v>
      </c>
      <c r="V24" s="23">
        <v>0.41191534969521149</v>
      </c>
      <c r="X24" s="23">
        <v>1407.239164505062</v>
      </c>
      <c r="Y24" s="23">
        <v>0.60244428393501259</v>
      </c>
      <c r="AA24" s="23">
        <v>1413.301342770792</v>
      </c>
      <c r="AB24" s="23">
        <v>0.52611150870412438</v>
      </c>
      <c r="AD24" s="23">
        <v>1419.4265234500051</v>
      </c>
      <c r="AE24" s="23">
        <v>0.44948867806173182</v>
      </c>
      <c r="AG24" s="25">
        <v>1425.615</v>
      </c>
      <c r="AH24" s="25">
        <v>0.373</v>
      </c>
      <c r="AI24" s="25"/>
      <c r="AJ24" s="23">
        <v>1431.8673025356491</v>
      </c>
      <c r="AK24" s="23">
        <v>0.29543902706940101</v>
      </c>
    </row>
    <row r="25" spans="1:37" s="23" customFormat="1" x14ac:dyDescent="0.2">
      <c r="A25" s="22" t="str">
        <f>_xlfn.XLOOKUP(B25,'NCW_H Glass and Minerals'!$D$171:$D$200,'NCW_H Glass and Minerals'!$A$171:$A$200,,1)</f>
        <v>Plag_3</v>
      </c>
      <c r="B25" s="13">
        <v>51.78501428011424</v>
      </c>
      <c r="C25" s="13">
        <v>0.10920087360698889</v>
      </c>
      <c r="D25" s="13">
        <v>29.916039328314621</v>
      </c>
      <c r="E25" s="13">
        <v>0.74180593444747556</v>
      </c>
      <c r="F25" s="13">
        <v>0</v>
      </c>
      <c r="G25" s="13">
        <v>0.1936015488123905</v>
      </c>
      <c r="H25" s="13">
        <v>13.208605668845349</v>
      </c>
      <c r="I25" s="13">
        <v>3.8834310674485391</v>
      </c>
      <c r="J25" s="13">
        <v>0.1223009784078273</v>
      </c>
      <c r="L25" s="22">
        <v>30</v>
      </c>
      <c r="M25" s="23">
        <v>48.454106529121091</v>
      </c>
      <c r="N25" s="23">
        <v>3.6355110811103271</v>
      </c>
      <c r="O25" s="23">
        <v>13.891760147164151</v>
      </c>
      <c r="P25" s="23">
        <v>13.386269831863929</v>
      </c>
      <c r="Q25" s="23">
        <v>0.1817910124749445</v>
      </c>
      <c r="R25" s="23">
        <v>5.5108234700029382</v>
      </c>
      <c r="S25" s="23">
        <v>10.81635913000015</v>
      </c>
      <c r="T25" s="23">
        <v>2.9920286083815548</v>
      </c>
      <c r="U25" s="23">
        <v>0.71830122276097674</v>
      </c>
      <c r="V25" s="23">
        <v>0.41191534969521149</v>
      </c>
      <c r="X25" s="23">
        <v>1407.2651601476059</v>
      </c>
      <c r="Y25" s="23">
        <v>0.61059506311986489</v>
      </c>
      <c r="AA25" s="23">
        <v>1413.3255135987181</v>
      </c>
      <c r="AB25" s="23">
        <v>0.53431913509462525</v>
      </c>
      <c r="AD25" s="23">
        <v>1419.4488659798139</v>
      </c>
      <c r="AE25" s="23">
        <v>0.45775235958378069</v>
      </c>
      <c r="AG25" s="25">
        <v>1425.636</v>
      </c>
      <c r="AH25" s="25">
        <v>0.38100000000000001</v>
      </c>
      <c r="AI25" s="25"/>
      <c r="AJ25" s="23">
        <v>1431.8859449659381</v>
      </c>
      <c r="AK25" s="23">
        <v>0.30381333741464012</v>
      </c>
    </row>
    <row r="26" spans="1:37" s="23" customFormat="1" x14ac:dyDescent="0.2">
      <c r="A26" s="22" t="str">
        <f>_xlfn.XLOOKUP(B26,'NCW_H Glass and Minerals'!$D$171:$D$200,'NCW_H Glass and Minerals'!$A$171:$A$200,,1)</f>
        <v>Plag_15</v>
      </c>
      <c r="B26" s="13">
        <v>51.868146425026772</v>
      </c>
      <c r="C26" s="13">
        <v>6.0112256377268143E-2</v>
      </c>
      <c r="D26" s="13">
        <v>29.83876066390425</v>
      </c>
      <c r="E26" s="13">
        <v>0.69655955177732576</v>
      </c>
      <c r="F26" s="13">
        <v>8.6304742044157924E-3</v>
      </c>
      <c r="G26" s="13">
        <v>0.1754194059223117</v>
      </c>
      <c r="H26" s="13">
        <v>13.320534808408491</v>
      </c>
      <c r="I26" s="13">
        <v>3.8529046061643668</v>
      </c>
      <c r="J26" s="13">
        <v>0.17230842103467339</v>
      </c>
      <c r="L26" s="22">
        <v>31</v>
      </c>
      <c r="M26" s="23">
        <v>47.912888073251999</v>
      </c>
      <c r="N26" s="23">
        <v>3.5099407448431461</v>
      </c>
      <c r="O26" s="23">
        <v>13.91162715130756</v>
      </c>
      <c r="P26" s="23">
        <v>13.110522771698539</v>
      </c>
      <c r="Q26" s="23">
        <v>0.2262302418946936</v>
      </c>
      <c r="R26" s="23">
        <v>6.0012323110737347</v>
      </c>
      <c r="S26" s="23">
        <v>10.945088586408399</v>
      </c>
      <c r="T26" s="23">
        <v>3.077814415587202</v>
      </c>
      <c r="U26" s="23">
        <v>0.64670785950836307</v>
      </c>
      <c r="V26" s="23">
        <v>0.47688190556573401</v>
      </c>
      <c r="X26" s="23">
        <v>1412.0422551454151</v>
      </c>
      <c r="Y26" s="23">
        <v>0.48680879911172592</v>
      </c>
      <c r="AA26" s="23">
        <v>1418.140953907196</v>
      </c>
      <c r="AB26" s="23">
        <v>0.41061438716103088</v>
      </c>
      <c r="AD26" s="23">
        <v>1424.302787383936</v>
      </c>
      <c r="AE26" s="23">
        <v>0.33414068782642831</v>
      </c>
      <c r="AG26" s="25">
        <v>1430.528</v>
      </c>
      <c r="AH26" s="25">
        <v>0.25700000000000001</v>
      </c>
      <c r="AI26" s="25"/>
      <c r="AJ26" s="23">
        <v>1436.817193778918</v>
      </c>
      <c r="AK26" s="23">
        <v>0.180423164843491</v>
      </c>
    </row>
    <row r="27" spans="1:37" s="23" customFormat="1" x14ac:dyDescent="0.2">
      <c r="A27" s="22" t="str">
        <f>_xlfn.XLOOKUP(B27,'NCW_H Glass and Minerals'!$D$171:$D$200,'NCW_H Glass and Minerals'!$A$171:$A$200,,1)</f>
        <v>Plag_15</v>
      </c>
      <c r="B27" s="13">
        <v>51.868146425026772</v>
      </c>
      <c r="C27" s="13">
        <v>6.0112256377268143E-2</v>
      </c>
      <c r="D27" s="13">
        <v>29.83876066390425</v>
      </c>
      <c r="E27" s="13">
        <v>0.69655955177732576</v>
      </c>
      <c r="F27" s="13">
        <v>8.6304742044157924E-3</v>
      </c>
      <c r="G27" s="13">
        <v>0.1754194059223117</v>
      </c>
      <c r="H27" s="13">
        <v>13.320534808408491</v>
      </c>
      <c r="I27" s="13">
        <v>3.8529046061643668</v>
      </c>
      <c r="J27" s="13">
        <v>0.17230842103467339</v>
      </c>
      <c r="L27" s="22">
        <v>32</v>
      </c>
      <c r="M27" s="23">
        <v>48.158285101118388</v>
      </c>
      <c r="N27" s="23">
        <v>3.4531256732164</v>
      </c>
      <c r="O27" s="23">
        <v>13.978793555177591</v>
      </c>
      <c r="P27" s="23">
        <v>13.096764663037879</v>
      </c>
      <c r="Q27" s="23">
        <v>0.2242515885342399</v>
      </c>
      <c r="R27" s="23">
        <v>6.0559213293420786</v>
      </c>
      <c r="S27" s="23">
        <v>10.9235964784499</v>
      </c>
      <c r="T27" s="23">
        <v>2.9349670393250711</v>
      </c>
      <c r="U27" s="23">
        <v>0.64167140269060874</v>
      </c>
      <c r="V27" s="23">
        <v>0.51159317109801206</v>
      </c>
      <c r="X27" s="23">
        <v>1413.915291244509</v>
      </c>
      <c r="Y27" s="23">
        <v>0.4644436979217762</v>
      </c>
      <c r="AA27" s="23">
        <v>1420.0295770157741</v>
      </c>
      <c r="AB27" s="23">
        <v>0.38826682507933052</v>
      </c>
      <c r="AD27" s="23">
        <v>1426.207069090633</v>
      </c>
      <c r="AE27" s="23">
        <v>0.31181492555718621</v>
      </c>
      <c r="AG27" s="25">
        <v>1432.4480000000001</v>
      </c>
      <c r="AH27" s="25">
        <v>0.23499999999999999</v>
      </c>
      <c r="AI27" s="25"/>
      <c r="AJ27" s="23">
        <v>1438.7530036185481</v>
      </c>
      <c r="AK27" s="23">
        <v>0.15815374917291761</v>
      </c>
    </row>
    <row r="28" spans="1:37" s="23" customFormat="1" x14ac:dyDescent="0.2">
      <c r="A28" s="22" t="str">
        <f>_xlfn.XLOOKUP(B28,'NCW_H Glass and Minerals'!$D$171:$D$200,'NCW_H Glass and Minerals'!$A$171:$A$200,,1)</f>
        <v>Plag_11</v>
      </c>
      <c r="B28" s="13">
        <v>50.903730509073327</v>
      </c>
      <c r="C28" s="13">
        <v>0.1148865095416849</v>
      </c>
      <c r="D28" s="13">
        <v>30.32163218903834</v>
      </c>
      <c r="E28" s="13">
        <v>0.78318974187563239</v>
      </c>
      <c r="F28" s="13">
        <v>0</v>
      </c>
      <c r="G28" s="13">
        <v>0.17403104537716901</v>
      </c>
      <c r="H28" s="13">
        <v>13.93209086442091</v>
      </c>
      <c r="I28" s="13">
        <v>3.556678178668538</v>
      </c>
      <c r="J28" s="13">
        <v>0.1234929902216369</v>
      </c>
      <c r="L28" s="22">
        <v>33</v>
      </c>
      <c r="M28" s="23">
        <v>48.27203521778285</v>
      </c>
      <c r="N28" s="23">
        <v>3.5022903456750112</v>
      </c>
      <c r="O28" s="23">
        <v>13.99387873578663</v>
      </c>
      <c r="P28" s="23">
        <v>12.986352288602021</v>
      </c>
      <c r="Q28" s="23">
        <v>0.1892381446661511</v>
      </c>
      <c r="R28" s="23">
        <v>6.0799292690381774</v>
      </c>
      <c r="S28" s="23">
        <v>10.816934403597269</v>
      </c>
      <c r="T28" s="23">
        <v>3.01529700644743</v>
      </c>
      <c r="U28" s="23">
        <v>0.6691542849875175</v>
      </c>
      <c r="V28" s="23">
        <v>0.47499287151704372</v>
      </c>
      <c r="X28" s="23">
        <v>1417.3140139284051</v>
      </c>
      <c r="Y28" s="23">
        <v>0.41749473471692727</v>
      </c>
      <c r="AA28" s="23">
        <v>1423.4463164166109</v>
      </c>
      <c r="AB28" s="23">
        <v>0.34163172611966752</v>
      </c>
      <c r="AD28" s="23">
        <v>1429.641734458914</v>
      </c>
      <c r="AE28" s="23">
        <v>0.26550249942254789</v>
      </c>
      <c r="AG28" s="25">
        <v>1435.9010000000001</v>
      </c>
      <c r="AH28" s="25">
        <v>0.189</v>
      </c>
      <c r="AI28" s="25"/>
      <c r="AJ28" s="23">
        <v>1442.2230518457129</v>
      </c>
      <c r="AK28" s="23">
        <v>0.11251754797327471</v>
      </c>
    </row>
    <row r="29" spans="1:37" s="23" customFormat="1" x14ac:dyDescent="0.2">
      <c r="A29" s="22" t="str">
        <f>_xlfn.XLOOKUP(B29,'NCW_H Glass and Minerals'!$D$171:$D$200,'NCW_H Glass and Minerals'!$A$171:$A$200,,1)</f>
        <v>Plag_11</v>
      </c>
      <c r="B29" s="13">
        <v>50.903730509073327</v>
      </c>
      <c r="C29" s="13">
        <v>0.1148865095416849</v>
      </c>
      <c r="D29" s="13">
        <v>30.32163218903834</v>
      </c>
      <c r="E29" s="13">
        <v>0.78318974187563239</v>
      </c>
      <c r="F29" s="13">
        <v>0</v>
      </c>
      <c r="G29" s="13">
        <v>0.17403104537716901</v>
      </c>
      <c r="H29" s="13">
        <v>13.93209086442091</v>
      </c>
      <c r="I29" s="13">
        <v>3.556678178668538</v>
      </c>
      <c r="J29" s="13">
        <v>0.1234929902216369</v>
      </c>
      <c r="L29" s="22">
        <v>38</v>
      </c>
      <c r="M29" s="23">
        <v>48.604935572750833</v>
      </c>
      <c r="N29" s="23">
        <v>3.552676081899325</v>
      </c>
      <c r="O29" s="23">
        <v>13.630776591707781</v>
      </c>
      <c r="P29" s="23">
        <v>12.916900397617599</v>
      </c>
      <c r="Q29" s="23">
        <v>0.2447987988978898</v>
      </c>
      <c r="R29" s="23">
        <v>6.1255382686311073</v>
      </c>
      <c r="S29" s="23">
        <v>10.715876656052529</v>
      </c>
      <c r="T29" s="23">
        <v>2.8754062793882298</v>
      </c>
      <c r="U29" s="23">
        <v>0.778324066588573</v>
      </c>
      <c r="V29" s="23">
        <v>0.5138299978551748</v>
      </c>
      <c r="X29" s="23">
        <v>1424.540649591753</v>
      </c>
      <c r="Y29" s="23">
        <v>0.12094125056451641</v>
      </c>
      <c r="AA29" s="23">
        <v>1430.73261071345</v>
      </c>
      <c r="AB29" s="23">
        <v>4.5164120318264812E-2</v>
      </c>
      <c r="AD29" s="23">
        <v>1436.9879021024899</v>
      </c>
      <c r="AE29" s="23">
        <v>-3.0861680323078209E-2</v>
      </c>
      <c r="AG29" s="25">
        <v>1443.307</v>
      </c>
      <c r="AH29" s="25">
        <v>-0.107</v>
      </c>
      <c r="AI29" s="25"/>
      <c r="AJ29" s="23">
        <v>1449.689615548552</v>
      </c>
      <c r="AK29" s="23">
        <v>-0.18358802652059991</v>
      </c>
    </row>
    <row r="30" spans="1:37" s="23" customFormat="1" x14ac:dyDescent="0.2">
      <c r="A30" s="22" t="str">
        <f>_xlfn.XLOOKUP(B30,'NCW_H Glass and Minerals'!$D$171:$D$200,'NCW_H Glass and Minerals'!$A$171:$A$200,,1)</f>
        <v>Plag_12</v>
      </c>
      <c r="B30" s="13">
        <v>50.765962115846911</v>
      </c>
      <c r="C30" s="13">
        <v>9.1867575035161048E-2</v>
      </c>
      <c r="D30" s="13">
        <v>30.735838329027558</v>
      </c>
      <c r="E30" s="13">
        <v>0.73384337625806717</v>
      </c>
      <c r="F30" s="13">
        <v>0</v>
      </c>
      <c r="G30" s="13">
        <v>0.19779956709524901</v>
      </c>
      <c r="H30" s="13">
        <v>14.02332099787537</v>
      </c>
      <c r="I30" s="13">
        <v>3.3201998942675028</v>
      </c>
      <c r="J30" s="13">
        <v>0.11580700826907921</v>
      </c>
      <c r="L30" s="22">
        <v>45</v>
      </c>
      <c r="M30" s="23">
        <v>51.139991277802011</v>
      </c>
      <c r="N30" s="23">
        <v>3.3427567276365409</v>
      </c>
      <c r="O30" s="23">
        <v>13.51335265898771</v>
      </c>
      <c r="P30" s="23">
        <v>12.79402785972653</v>
      </c>
      <c r="Q30" s="23">
        <v>0.27500577204279009</v>
      </c>
      <c r="R30" s="23">
        <v>4.7991585644288248</v>
      </c>
      <c r="S30" s="23">
        <v>8.9727816115543462</v>
      </c>
      <c r="T30" s="23">
        <v>2.9692414253097659</v>
      </c>
      <c r="U30" s="23">
        <v>1.271799081603858</v>
      </c>
      <c r="V30" s="23">
        <v>0.8134219235011928</v>
      </c>
      <c r="X30" s="23">
        <v>1423.9433010985399</v>
      </c>
      <c r="Y30" s="23">
        <v>-0.10566539445551761</v>
      </c>
      <c r="AA30" s="23">
        <v>1430.123854464176</v>
      </c>
      <c r="AB30" s="23">
        <v>-0.1812744263689407</v>
      </c>
      <c r="AD30" s="23">
        <v>1436.3675201665851</v>
      </c>
      <c r="AE30" s="23">
        <v>-0.25713123785064018</v>
      </c>
      <c r="AG30" s="25">
        <v>1442.675</v>
      </c>
      <c r="AH30" s="25">
        <v>-0.33300000000000002</v>
      </c>
      <c r="AI30" s="25"/>
      <c r="AJ30" s="23">
        <v>1449.0451888699699</v>
      </c>
      <c r="AK30" s="23">
        <v>-0.40951369458599313</v>
      </c>
    </row>
    <row r="31" spans="1:37" s="23" customFormat="1" x14ac:dyDescent="0.2">
      <c r="A31" s="22" t="str">
        <f>_xlfn.XLOOKUP(B31,'NCW_H Glass and Minerals'!$D$171:$D$200,'NCW_H Glass and Minerals'!$A$171:$A$200,,1)</f>
        <v>Plag_12</v>
      </c>
      <c r="B31" s="13">
        <v>50.765962115846911</v>
      </c>
      <c r="C31" s="13">
        <v>9.1867575035161048E-2</v>
      </c>
      <c r="D31" s="13">
        <v>30.735838329027558</v>
      </c>
      <c r="E31" s="13">
        <v>0.73384337625806717</v>
      </c>
      <c r="F31" s="13">
        <v>0</v>
      </c>
      <c r="G31" s="13">
        <v>0.19779956709524901</v>
      </c>
      <c r="H31" s="13">
        <v>14.02332099787537</v>
      </c>
      <c r="I31" s="13">
        <v>3.3201998942675028</v>
      </c>
      <c r="J31" s="13">
        <v>0.11580700826907921</v>
      </c>
      <c r="L31" s="22">
        <v>46</v>
      </c>
      <c r="M31" s="23">
        <v>51.15200586610532</v>
      </c>
      <c r="N31" s="23">
        <v>3.307717182868831</v>
      </c>
      <c r="O31" s="23">
        <v>13.564441679831759</v>
      </c>
      <c r="P31" s="23">
        <v>12.89842863351466</v>
      </c>
      <c r="Q31" s="23">
        <v>0.21771324878836501</v>
      </c>
      <c r="R31" s="23">
        <v>4.7158502248193113</v>
      </c>
      <c r="S31" s="23">
        <v>8.9122370499751806</v>
      </c>
      <c r="T31" s="23">
        <v>3.104833975625179</v>
      </c>
      <c r="U31" s="23">
        <v>1.3049406695351811</v>
      </c>
      <c r="V31" s="23">
        <v>0.82183146893621239</v>
      </c>
      <c r="X31" s="23">
        <v>1422.772836673043</v>
      </c>
      <c r="Y31" s="23">
        <v>-9.7178205294007003E-2</v>
      </c>
      <c r="AA31" s="23">
        <v>1428.943769188327</v>
      </c>
      <c r="AB31" s="23">
        <v>-0.17280237082611891</v>
      </c>
      <c r="AD31" s="23">
        <v>1435.177785478797</v>
      </c>
      <c r="AE31" s="23">
        <v>-0.24867728399092559</v>
      </c>
      <c r="AG31" s="25">
        <v>1441.4749999999999</v>
      </c>
      <c r="AH31" s="25">
        <v>-0.32500000000000001</v>
      </c>
      <c r="AI31" s="25"/>
      <c r="AJ31" s="23">
        <v>1447.836068558832</v>
      </c>
      <c r="AK31" s="23">
        <v>-0.40110467478705292</v>
      </c>
    </row>
    <row r="32" spans="1:37" s="23" customFormat="1" x14ac:dyDescent="0.2">
      <c r="A32" s="22" t="str">
        <f>_xlfn.XLOOKUP(B32,'NCW_H Glass and Minerals'!$D$171:$D$200,'NCW_H Glass and Minerals'!$A$171:$A$200,,1)</f>
        <v>Plag_12</v>
      </c>
      <c r="B32" s="13">
        <v>51.396179593143678</v>
      </c>
      <c r="C32" s="13">
        <v>0.1183745759828692</v>
      </c>
      <c r="D32" s="13">
        <v>30.119075017260879</v>
      </c>
      <c r="E32" s="13">
        <v>0.82972272531694979</v>
      </c>
      <c r="F32" s="13">
        <v>0</v>
      </c>
      <c r="G32" s="13">
        <v>0.2071304922100923</v>
      </c>
      <c r="H32" s="13">
        <v>13.37672733822308</v>
      </c>
      <c r="I32" s="13">
        <v>3.8128020653011401</v>
      </c>
      <c r="J32" s="13">
        <v>0.1193752063800194</v>
      </c>
      <c r="L32" s="22">
        <v>47</v>
      </c>
      <c r="M32" s="23">
        <v>48.897364316969643</v>
      </c>
      <c r="N32" s="23">
        <v>3.4963016934028111</v>
      </c>
      <c r="O32" s="23">
        <v>13.93772436461578</v>
      </c>
      <c r="P32" s="23">
        <v>12.873872804450251</v>
      </c>
      <c r="Q32" s="23">
        <v>0.21561516326171401</v>
      </c>
      <c r="R32" s="23">
        <v>5.5689497791658651</v>
      </c>
      <c r="S32" s="23">
        <v>10.443469326773119</v>
      </c>
      <c r="T32" s="23">
        <v>3.0676296863295689</v>
      </c>
      <c r="U32" s="23">
        <v>0.82940716575044726</v>
      </c>
      <c r="V32" s="23">
        <v>0.57531487795792891</v>
      </c>
      <c r="X32" s="23">
        <v>1411.4043649116049</v>
      </c>
      <c r="Y32" s="23">
        <v>0.45666425289497431</v>
      </c>
      <c r="AA32" s="23">
        <v>1417.4967671774029</v>
      </c>
      <c r="AB32" s="23">
        <v>0.3804912319484437</v>
      </c>
      <c r="AD32" s="23">
        <v>1423.65228955623</v>
      </c>
      <c r="AE32" s="23">
        <v>0.3040367309626042</v>
      </c>
      <c r="AG32" s="25">
        <v>1429.8710000000001</v>
      </c>
      <c r="AH32" s="25">
        <v>0.22700000000000001</v>
      </c>
      <c r="AI32" s="25"/>
      <c r="AJ32" s="23">
        <v>1436.1540127502201</v>
      </c>
      <c r="AK32" s="23">
        <v>0.15035157135527299</v>
      </c>
    </row>
    <row r="33" spans="1:37" s="23" customFormat="1" x14ac:dyDescent="0.2">
      <c r="A33" s="22" t="str">
        <f>_xlfn.XLOOKUP(B33,'NCW_H Glass and Minerals'!$D$171:$D$200,'NCW_H Glass and Minerals'!$A$171:$A$200,,1)</f>
        <v>Plag_12</v>
      </c>
      <c r="B33" s="13">
        <v>51.396179593143678</v>
      </c>
      <c r="C33" s="13">
        <v>0.1183745759828692</v>
      </c>
      <c r="D33" s="13">
        <v>30.119075017260879</v>
      </c>
      <c r="E33" s="13">
        <v>0.82972272531694979</v>
      </c>
      <c r="F33" s="13">
        <v>0</v>
      </c>
      <c r="G33" s="13">
        <v>0.2071304922100923</v>
      </c>
      <c r="H33" s="13">
        <v>13.37672733822308</v>
      </c>
      <c r="I33" s="13">
        <v>3.8128020653011401</v>
      </c>
      <c r="J33" s="13">
        <v>0.1193752063800194</v>
      </c>
      <c r="L33" s="22">
        <v>48</v>
      </c>
      <c r="M33" s="23">
        <v>48.745521587907639</v>
      </c>
      <c r="N33" s="23">
        <v>3.5715369125761649</v>
      </c>
      <c r="O33" s="23">
        <v>13.82693062057062</v>
      </c>
      <c r="P33" s="23">
        <v>13.210491906169089</v>
      </c>
      <c r="Q33" s="23">
        <v>0.2206124637150553</v>
      </c>
      <c r="R33" s="23">
        <v>5.4259787128324488</v>
      </c>
      <c r="S33" s="23">
        <v>10.4485995972698</v>
      </c>
      <c r="T33" s="23">
        <v>3.0649337064253781</v>
      </c>
      <c r="U33" s="23">
        <v>0.86299327911294743</v>
      </c>
      <c r="V33" s="23">
        <v>0.61235910980935704</v>
      </c>
      <c r="X33" s="23">
        <v>1410.276518650101</v>
      </c>
      <c r="Y33" s="23">
        <v>0.44509371973066381</v>
      </c>
      <c r="AA33" s="23">
        <v>1416.359516332479</v>
      </c>
      <c r="AB33" s="23">
        <v>0.36891104989892243</v>
      </c>
      <c r="AD33" s="23">
        <v>1422.50559120711</v>
      </c>
      <c r="AE33" s="23">
        <v>0.29244430752529682</v>
      </c>
      <c r="AG33" s="25">
        <v>1428.7149999999999</v>
      </c>
      <c r="AH33" s="25">
        <v>0.216</v>
      </c>
      <c r="AI33" s="25"/>
      <c r="AJ33" s="23">
        <v>1434.988295052008</v>
      </c>
      <c r="AK33" s="23">
        <v>0.1387268527704564</v>
      </c>
    </row>
    <row r="34" spans="1:37" s="23" customFormat="1" x14ac:dyDescent="0.2">
      <c r="A34" s="22" t="str">
        <f>_xlfn.XLOOKUP(B34,'NCW_H Glass and Minerals'!$D$171:$D$200,'NCW_H Glass and Minerals'!$A$171:$A$200,,1)</f>
        <v>Plag_14</v>
      </c>
      <c r="B34" s="13">
        <v>51.756979731403042</v>
      </c>
      <c r="C34" s="13">
        <v>9.8960959652771352E-2</v>
      </c>
      <c r="D34" s="13">
        <v>30.040569020545089</v>
      </c>
      <c r="E34" s="13">
        <v>0.71440861626719265</v>
      </c>
      <c r="F34" s="13">
        <v>3.9783300362923157E-2</v>
      </c>
      <c r="G34" s="13">
        <v>0.1479938773500741</v>
      </c>
      <c r="H34" s="13">
        <v>13.11725033741212</v>
      </c>
      <c r="I34" s="13">
        <v>3.889414359981183</v>
      </c>
      <c r="J34" s="13">
        <v>0.16052561696439491</v>
      </c>
      <c r="L34" s="22">
        <v>49</v>
      </c>
      <c r="M34" s="23">
        <v>52.079546647719219</v>
      </c>
      <c r="N34" s="23">
        <v>3.161192261858039</v>
      </c>
      <c r="O34" s="23">
        <v>14.10762325438678</v>
      </c>
      <c r="P34" s="23">
        <v>11.81405135178942</v>
      </c>
      <c r="Q34" s="23">
        <v>0.20357629625703011</v>
      </c>
      <c r="R34" s="23">
        <v>4.307111714149114</v>
      </c>
      <c r="S34" s="23">
        <v>8.6462329210497089</v>
      </c>
      <c r="T34" s="23">
        <v>3.291778759356915</v>
      </c>
      <c r="U34" s="23">
        <v>1.378854773746915</v>
      </c>
      <c r="V34" s="23">
        <v>0.91543071626846784</v>
      </c>
      <c r="X34" s="23">
        <v>1404.402912838802</v>
      </c>
      <c r="Y34" s="23">
        <v>0.37213202222470187</v>
      </c>
      <c r="AA34" s="23">
        <v>1410.4398625745</v>
      </c>
      <c r="AB34" s="23">
        <v>0.29582053927939822</v>
      </c>
      <c r="AD34" s="23">
        <v>1416.5396801388499</v>
      </c>
      <c r="AE34" s="23">
        <v>0.2192123900754776</v>
      </c>
      <c r="AG34" s="25">
        <v>1422.703</v>
      </c>
      <c r="AH34" s="25">
        <v>0.14199999999999999</v>
      </c>
      <c r="AI34" s="25"/>
      <c r="AJ34" s="23">
        <v>1428.92932164065</v>
      </c>
      <c r="AK34" s="23">
        <v>6.5172612654838591E-2</v>
      </c>
    </row>
    <row r="35" spans="1:37" s="23" customFormat="1" x14ac:dyDescent="0.2">
      <c r="A35" s="22" t="str">
        <f>_xlfn.XLOOKUP(B35,'NCW_H Glass and Minerals'!$D$171:$D$200,'NCW_H Glass and Minerals'!$A$171:$A$200,,1)</f>
        <v>Plag_14</v>
      </c>
      <c r="B35" s="13">
        <v>51.756979731403042</v>
      </c>
      <c r="C35" s="13">
        <v>9.8960959652771352E-2</v>
      </c>
      <c r="D35" s="13">
        <v>30.040569020545089</v>
      </c>
      <c r="E35" s="13">
        <v>0.71440861626719265</v>
      </c>
      <c r="F35" s="13">
        <v>3.9783300362923157E-2</v>
      </c>
      <c r="G35" s="13">
        <v>0.1479938773500741</v>
      </c>
      <c r="H35" s="13">
        <v>13.11725033741212</v>
      </c>
      <c r="I35" s="13">
        <v>3.889414359981183</v>
      </c>
      <c r="J35" s="13">
        <v>0.16052561696439491</v>
      </c>
      <c r="L35" s="22">
        <v>50</v>
      </c>
      <c r="M35" s="23">
        <v>51.443040038311253</v>
      </c>
      <c r="N35" s="23">
        <v>2.8627468961265898</v>
      </c>
      <c r="O35" s="23">
        <v>14.132876858885201</v>
      </c>
      <c r="P35" s="23">
        <v>12.29505774707444</v>
      </c>
      <c r="Q35" s="23">
        <v>0.2704203538695889</v>
      </c>
      <c r="R35" s="23">
        <v>5.7864249797490412</v>
      </c>
      <c r="S35" s="23">
        <v>8.0437318823966937</v>
      </c>
      <c r="T35" s="23">
        <v>2.9800241483134391</v>
      </c>
      <c r="U35" s="23">
        <v>1.3114470138114089</v>
      </c>
      <c r="V35" s="23">
        <v>0.86363335320219881</v>
      </c>
      <c r="X35" s="23">
        <v>1434.21135555915</v>
      </c>
      <c r="Y35" s="23">
        <v>-0.60671390144877546</v>
      </c>
      <c r="AA35" s="23">
        <v>1440.4953599399239</v>
      </c>
      <c r="AB35" s="23">
        <v>-0.68269137968690541</v>
      </c>
      <c r="AD35" s="23">
        <v>1446.8434176265409</v>
      </c>
      <c r="AE35" s="23">
        <v>-0.75890031652512246</v>
      </c>
      <c r="AG35" s="25">
        <v>1453.2560000000001</v>
      </c>
      <c r="AH35" s="25">
        <v>-0.83499999999999996</v>
      </c>
      <c r="AI35" s="25"/>
      <c r="AJ35" s="23">
        <v>1459.733209676057</v>
      </c>
      <c r="AK35" s="23">
        <v>-0.91195099945740421</v>
      </c>
    </row>
    <row r="36" spans="1:37" s="23" customFormat="1" x14ac:dyDescent="0.2">
      <c r="A36" s="22" t="str">
        <f>_xlfn.XLOOKUP(B36,'NCW_H Glass and Minerals'!$D$171:$D$200,'NCW_H Glass and Minerals'!$A$171:$A$200,,1)</f>
        <v>Plag_15</v>
      </c>
      <c r="B36" s="13">
        <v>51.440486536908892</v>
      </c>
      <c r="C36" s="13">
        <v>0.14355586483448771</v>
      </c>
      <c r="D36" s="13">
        <v>30.188344896449621</v>
      </c>
      <c r="E36" s="13">
        <v>0.61404478106735083</v>
      </c>
      <c r="F36" s="13">
        <v>0</v>
      </c>
      <c r="G36" s="13">
        <v>0.1511219159630737</v>
      </c>
      <c r="H36" s="13">
        <v>13.569015825988791</v>
      </c>
      <c r="I36" s="13">
        <v>3.7105507587455091</v>
      </c>
      <c r="J36" s="13">
        <v>0.1530134287452202</v>
      </c>
      <c r="L36" s="22">
        <v>51</v>
      </c>
      <c r="M36" s="23">
        <v>52.229469002344757</v>
      </c>
      <c r="N36" s="23">
        <v>3.2363639716088302</v>
      </c>
      <c r="O36" s="23">
        <v>14.157376572265029</v>
      </c>
      <c r="P36" s="23">
        <v>11.76785127107749</v>
      </c>
      <c r="Q36" s="23">
        <v>0.26571906508682991</v>
      </c>
      <c r="R36" s="23">
        <v>4.3837499577451364</v>
      </c>
      <c r="S36" s="23">
        <v>8.5172486911236103</v>
      </c>
      <c r="T36" s="23">
        <v>3.2078867549187229</v>
      </c>
      <c r="U36" s="23">
        <v>1.4197633932549969</v>
      </c>
      <c r="V36" s="23">
        <v>0.81477619263710299</v>
      </c>
      <c r="X36" s="23">
        <v>1407.988926029326</v>
      </c>
      <c r="Y36" s="23">
        <v>0.3006671746319054</v>
      </c>
      <c r="AA36" s="23">
        <v>1414.049290874153</v>
      </c>
      <c r="AB36" s="23">
        <v>0.2245640960712631</v>
      </c>
      <c r="AD36" s="23">
        <v>1420.1725641675559</v>
      </c>
      <c r="AE36" s="23">
        <v>0.14817221411020151</v>
      </c>
      <c r="AG36" s="25">
        <v>1426.3589999999999</v>
      </c>
      <c r="AH36" s="25">
        <v>7.1999999999999995E-2</v>
      </c>
      <c r="AI36" s="25"/>
      <c r="AJ36" s="23">
        <v>1432.609113595252</v>
      </c>
      <c r="AK36" s="23">
        <v>-5.4085316097161329E-3</v>
      </c>
    </row>
    <row r="37" spans="1:37" s="23" customFormat="1" x14ac:dyDescent="0.2">
      <c r="A37" s="22" t="str">
        <f>_xlfn.XLOOKUP(B37,'NCW_H Glass and Minerals'!$D$171:$D$200,'NCW_H Glass and Minerals'!$A$171:$A$200,,1)</f>
        <v>Plag_15</v>
      </c>
      <c r="B37" s="13">
        <v>51.440486536908892</v>
      </c>
      <c r="C37" s="13">
        <v>0.14355586483448771</v>
      </c>
      <c r="D37" s="13">
        <v>30.188344896449621</v>
      </c>
      <c r="E37" s="13">
        <v>0.61404478106735083</v>
      </c>
      <c r="F37" s="13">
        <v>0</v>
      </c>
      <c r="G37" s="13">
        <v>0.1511219159630737</v>
      </c>
      <c r="H37" s="13">
        <v>13.569015825988791</v>
      </c>
      <c r="I37" s="13">
        <v>3.7105507587455091</v>
      </c>
      <c r="J37" s="13">
        <v>0.1530134287452202</v>
      </c>
      <c r="L37" s="22">
        <v>52</v>
      </c>
      <c r="M37" s="23">
        <v>52.225441110742068</v>
      </c>
      <c r="N37" s="23">
        <v>3.1233469879814502</v>
      </c>
      <c r="O37" s="23">
        <v>14.31769814616624</v>
      </c>
      <c r="P37" s="23">
        <v>11.8047098284763</v>
      </c>
      <c r="Q37" s="23">
        <v>0.20902272904339561</v>
      </c>
      <c r="R37" s="23">
        <v>4.3312502819090266</v>
      </c>
      <c r="S37" s="23">
        <v>8.5318998003058972</v>
      </c>
      <c r="T37" s="23">
        <v>3.1032545628257329</v>
      </c>
      <c r="U37" s="23">
        <v>1.408930057857984</v>
      </c>
      <c r="V37" s="23">
        <v>0.87299537054122434</v>
      </c>
      <c r="X37" s="23">
        <v>1405.950814259287</v>
      </c>
      <c r="Y37" s="23">
        <v>0.41278566489020452</v>
      </c>
      <c r="AA37" s="23">
        <v>1411.994147631108</v>
      </c>
      <c r="AB37" s="23">
        <v>0.33666761594393418</v>
      </c>
      <c r="AD37" s="23">
        <v>1418.100313543523</v>
      </c>
      <c r="AE37" s="23">
        <v>0.26025597987317522</v>
      </c>
      <c r="AG37" s="25">
        <v>1424.27</v>
      </c>
      <c r="AH37" s="25">
        <v>0.184</v>
      </c>
      <c r="AI37" s="25"/>
      <c r="AJ37" s="23">
        <v>1430.5024346591649</v>
      </c>
      <c r="AK37" s="23">
        <v>0.1066211499266599</v>
      </c>
    </row>
    <row r="39" spans="1:37" ht="19" x14ac:dyDescent="0.25">
      <c r="A39" s="28" t="s">
        <v>40</v>
      </c>
      <c r="AA39" s="26" t="s">
        <v>58</v>
      </c>
      <c r="AB39" s="26"/>
      <c r="AD39" s="26" t="s">
        <v>57</v>
      </c>
      <c r="AE39" s="26"/>
      <c r="AG39" s="26" t="s">
        <v>56</v>
      </c>
      <c r="AH39" s="26"/>
      <c r="AJ39" s="26" t="s">
        <v>55</v>
      </c>
      <c r="AK39" s="26"/>
    </row>
    <row r="40" spans="1:37" x14ac:dyDescent="0.2">
      <c r="B40" s="5" t="s">
        <v>44</v>
      </c>
      <c r="C40" s="5" t="s">
        <v>45</v>
      </c>
      <c r="D40" s="5" t="s">
        <v>46</v>
      </c>
      <c r="E40" s="5" t="s">
        <v>47</v>
      </c>
      <c r="F40" s="5" t="s">
        <v>48</v>
      </c>
      <c r="G40" s="5" t="s">
        <v>49</v>
      </c>
      <c r="H40" s="5" t="s">
        <v>50</v>
      </c>
      <c r="I40" s="5" t="s">
        <v>51</v>
      </c>
      <c r="J40" s="5" t="s">
        <v>52</v>
      </c>
      <c r="L40" s="21" t="s">
        <v>60</v>
      </c>
      <c r="M40" s="5" t="s">
        <v>13</v>
      </c>
      <c r="N40" s="5" t="s">
        <v>14</v>
      </c>
      <c r="O40" s="5" t="s">
        <v>15</v>
      </c>
      <c r="P40" s="5" t="s">
        <v>16</v>
      </c>
      <c r="Q40" s="5" t="s">
        <v>17</v>
      </c>
      <c r="R40" s="5" t="s">
        <v>18</v>
      </c>
      <c r="S40" s="5" t="s">
        <v>19</v>
      </c>
      <c r="T40" s="5" t="s">
        <v>20</v>
      </c>
      <c r="U40" s="5" t="s">
        <v>21</v>
      </c>
      <c r="V40" s="5" t="s">
        <v>22</v>
      </c>
      <c r="X40" s="5" t="s">
        <v>23</v>
      </c>
      <c r="Y40" s="5" t="s">
        <v>54</v>
      </c>
      <c r="AA40" s="5" t="s">
        <v>23</v>
      </c>
      <c r="AB40" s="5" t="s">
        <v>54</v>
      </c>
      <c r="AD40" s="5" t="s">
        <v>23</v>
      </c>
      <c r="AE40" s="5" t="s">
        <v>54</v>
      </c>
      <c r="AG40" s="24" t="s">
        <v>23</v>
      </c>
      <c r="AH40" s="24" t="s">
        <v>54</v>
      </c>
      <c r="AJ40" s="5" t="s">
        <v>23</v>
      </c>
      <c r="AK40" s="5" t="s">
        <v>54</v>
      </c>
    </row>
    <row r="41" spans="1:37" x14ac:dyDescent="0.2">
      <c r="B41" s="13">
        <v>50.450696476752157</v>
      </c>
      <c r="C41" s="13">
        <v>8.7487847530826793E-2</v>
      </c>
      <c r="D41" s="13">
        <v>30.952425876144609</v>
      </c>
      <c r="E41" s="13">
        <v>0.71370619773445199</v>
      </c>
      <c r="F41" s="13">
        <v>1.0625652310781461E-2</v>
      </c>
      <c r="G41" s="13">
        <v>0.15153967688086459</v>
      </c>
      <c r="H41" s="13">
        <v>14.107589198378941</v>
      </c>
      <c r="I41" s="13">
        <v>3.3679345618705909</v>
      </c>
      <c r="J41" s="13">
        <v>0.1083419315052577</v>
      </c>
      <c r="L41" s="22">
        <v>7</v>
      </c>
      <c r="M41" s="23">
        <v>48.506688874464707</v>
      </c>
      <c r="N41" s="23">
        <v>3.566413154854486</v>
      </c>
      <c r="O41" s="23">
        <v>14.033062675794721</v>
      </c>
      <c r="P41" s="23">
        <v>12.964006221449299</v>
      </c>
      <c r="Q41" s="23">
        <v>0.20564665923685191</v>
      </c>
      <c r="R41" s="23">
        <v>5.8129115484632132</v>
      </c>
      <c r="S41" s="23">
        <v>10.68219579603117</v>
      </c>
      <c r="T41" s="23">
        <v>2.9403900244530718</v>
      </c>
      <c r="U41" s="23">
        <v>0.73910327850783186</v>
      </c>
      <c r="V41" s="23">
        <v>0.50192072959148271</v>
      </c>
      <c r="X41" s="23">
        <v>1415.4862898480039</v>
      </c>
      <c r="Y41" s="23">
        <v>0.50916790872051354</v>
      </c>
      <c r="AA41" s="23">
        <v>1421.597832200121</v>
      </c>
      <c r="AB41" s="23">
        <v>0.43343980154242689</v>
      </c>
      <c r="AD41" s="23">
        <v>1427.77229984374</v>
      </c>
      <c r="AE41" s="23">
        <v>0.35744200385299851</v>
      </c>
      <c r="AG41" s="25">
        <v>1434.01</v>
      </c>
      <c r="AH41" s="25">
        <v>0.28100000000000003</v>
      </c>
      <c r="AJ41" s="23">
        <v>1440.3110426410401</v>
      </c>
      <c r="AK41" s="23">
        <v>0.20471209434314719</v>
      </c>
    </row>
    <row r="42" spans="1:37" x14ac:dyDescent="0.2">
      <c r="B42" s="13">
        <v>50.450696476752157</v>
      </c>
      <c r="C42" s="13">
        <v>8.7487847530826793E-2</v>
      </c>
      <c r="D42" s="13">
        <v>30.952425876144609</v>
      </c>
      <c r="E42" s="13">
        <v>0.71370619773445199</v>
      </c>
      <c r="F42" s="13">
        <v>1.0625652310781461E-2</v>
      </c>
      <c r="G42" s="13">
        <v>0.15153967688086459</v>
      </c>
      <c r="H42" s="13">
        <v>14.107589198378941</v>
      </c>
      <c r="I42" s="13">
        <v>3.3679345618705909</v>
      </c>
      <c r="J42" s="13">
        <v>0.1083419315052577</v>
      </c>
      <c r="L42" s="22">
        <v>8</v>
      </c>
      <c r="M42" s="23">
        <v>48.470581022882278</v>
      </c>
      <c r="N42" s="23">
        <v>3.5250662865725602</v>
      </c>
      <c r="O42" s="23">
        <v>13.92717928282782</v>
      </c>
      <c r="P42" s="23">
        <v>13.0006488165484</v>
      </c>
      <c r="Q42" s="23">
        <v>0.24501765087539151</v>
      </c>
      <c r="R42" s="23">
        <v>5.8727604334298888</v>
      </c>
      <c r="S42" s="23">
        <v>10.742971579791661</v>
      </c>
      <c r="T42" s="23">
        <v>3.038198435687975</v>
      </c>
      <c r="U42" s="23">
        <v>0.687336837964453</v>
      </c>
      <c r="V42" s="23">
        <v>0.41176861260543263</v>
      </c>
      <c r="X42" s="23">
        <v>1417.132339006632</v>
      </c>
      <c r="Y42" s="23">
        <v>0.45501850996799198</v>
      </c>
      <c r="AA42" s="23">
        <v>1423.257507507499</v>
      </c>
      <c r="AB42" s="23">
        <v>0.37930755210830452</v>
      </c>
      <c r="AD42" s="23">
        <v>1429.4456448358551</v>
      </c>
      <c r="AE42" s="23">
        <v>0.3033311003417401</v>
      </c>
      <c r="AG42" s="25">
        <v>1435.6969999999999</v>
      </c>
      <c r="AH42" s="25">
        <v>0.22700000000000001</v>
      </c>
      <c r="AJ42" s="23">
        <v>1442.01185004422</v>
      </c>
      <c r="AK42" s="23">
        <v>0.1506564820634749</v>
      </c>
    </row>
    <row r="43" spans="1:37" x14ac:dyDescent="0.2">
      <c r="B43" s="13">
        <v>51.78744250551248</v>
      </c>
      <c r="C43" s="13">
        <v>0.1252157602242909</v>
      </c>
      <c r="D43" s="13">
        <v>29.744380256817031</v>
      </c>
      <c r="E43" s="13">
        <v>0.79190238159378201</v>
      </c>
      <c r="F43" s="13">
        <v>5.6870903050076334E-3</v>
      </c>
      <c r="G43" s="13">
        <v>0.20194159258483241</v>
      </c>
      <c r="H43" s="13">
        <v>13.201732068205169</v>
      </c>
      <c r="I43" s="13">
        <v>3.9250900455964959</v>
      </c>
      <c r="J43" s="13">
        <v>0.17250840591856489</v>
      </c>
      <c r="L43" s="22">
        <v>9</v>
      </c>
      <c r="M43" s="23">
        <v>48.729052736709043</v>
      </c>
      <c r="N43" s="23">
        <v>3.4922191157221558</v>
      </c>
      <c r="O43" s="23">
        <v>13.88954714144927</v>
      </c>
      <c r="P43" s="23">
        <v>13.036451823201389</v>
      </c>
      <c r="Q43" s="23">
        <v>0.24470044536294691</v>
      </c>
      <c r="R43" s="23">
        <v>5.6973708432198347</v>
      </c>
      <c r="S43" s="23">
        <v>10.456825016806629</v>
      </c>
      <c r="T43" s="23">
        <v>3.1086923578403312</v>
      </c>
      <c r="U43" s="23">
        <v>0.77763075862223274</v>
      </c>
      <c r="V43" s="23">
        <v>0.51096219347607863</v>
      </c>
      <c r="X43" s="23">
        <v>1413.2635209670109</v>
      </c>
      <c r="Y43" s="23">
        <v>0.37273687658545968</v>
      </c>
      <c r="AA43" s="23">
        <v>1419.3746222673219</v>
      </c>
      <c r="AB43" s="23">
        <v>0.29649224921677558</v>
      </c>
      <c r="AD43" s="23">
        <v>1425.5489489114309</v>
      </c>
      <c r="AE43" s="23">
        <v>0.2199709813318973</v>
      </c>
      <c r="AG43" s="25">
        <v>1431.787</v>
      </c>
      <c r="AH43" s="25">
        <v>0.14299999999999999</v>
      </c>
      <c r="AJ43" s="23">
        <v>1438.0886494197709</v>
      </c>
      <c r="AK43" s="23">
        <v>6.6165315203139591E-2</v>
      </c>
    </row>
    <row r="44" spans="1:37" x14ac:dyDescent="0.2">
      <c r="B44" s="13">
        <v>51.78744250551248</v>
      </c>
      <c r="C44" s="13">
        <v>0.1252157602242909</v>
      </c>
      <c r="D44" s="13">
        <v>29.744380256817031</v>
      </c>
      <c r="E44" s="13">
        <v>0.79190238159378201</v>
      </c>
      <c r="F44" s="13">
        <v>5.6870903050076334E-3</v>
      </c>
      <c r="G44" s="13">
        <v>0.20194159258483241</v>
      </c>
      <c r="H44" s="13">
        <v>13.201732068205169</v>
      </c>
      <c r="I44" s="13">
        <v>3.9250900455964959</v>
      </c>
      <c r="J44" s="13">
        <v>0.17250840591856489</v>
      </c>
      <c r="L44" s="22">
        <v>10</v>
      </c>
      <c r="M44" s="23">
        <v>48.609646905174728</v>
      </c>
      <c r="N44" s="23">
        <v>3.514674243463273</v>
      </c>
      <c r="O44" s="23">
        <v>13.93945659138317</v>
      </c>
      <c r="P44" s="23">
        <v>13.141211318522281</v>
      </c>
      <c r="Q44" s="23">
        <v>0.2522983199900104</v>
      </c>
      <c r="R44" s="23">
        <v>5.7417570607706301</v>
      </c>
      <c r="S44" s="23">
        <v>10.621093981891841</v>
      </c>
      <c r="T44" s="23">
        <v>2.961460280158605</v>
      </c>
      <c r="U44" s="23">
        <v>0.73836920097684988</v>
      </c>
      <c r="V44" s="23">
        <v>0.48003209766862021</v>
      </c>
      <c r="X44" s="23">
        <v>1412.469740613943</v>
      </c>
      <c r="Y44" s="23">
        <v>0.44331004444561761</v>
      </c>
      <c r="AA44" s="23">
        <v>1418.5742338123789</v>
      </c>
      <c r="AB44" s="23">
        <v>0.36705799407143441</v>
      </c>
      <c r="AD44" s="23">
        <v>1424.7419208720739</v>
      </c>
      <c r="AE44" s="23">
        <v>0.29052752656977571</v>
      </c>
      <c r="AG44" s="25">
        <v>1430.973</v>
      </c>
      <c r="AH44" s="25">
        <v>0.214</v>
      </c>
      <c r="AJ44" s="23">
        <v>1437.2682489376571</v>
      </c>
      <c r="AK44" s="23">
        <v>0.13669815367505611</v>
      </c>
    </row>
    <row r="45" spans="1:37" x14ac:dyDescent="0.2">
      <c r="B45" s="13">
        <v>51.377351024927762</v>
      </c>
      <c r="C45" s="13">
        <v>0.1157136321821438</v>
      </c>
      <c r="D45" s="13">
        <v>30.112554181587679</v>
      </c>
      <c r="E45" s="13">
        <v>0.83810157882829239</v>
      </c>
      <c r="F45" s="13">
        <v>1.634542263382566E-2</v>
      </c>
      <c r="G45" s="13">
        <v>0.18069665387271899</v>
      </c>
      <c r="H45" s="13">
        <v>13.558029738702469</v>
      </c>
      <c r="I45" s="13">
        <v>3.6196141084917461</v>
      </c>
      <c r="J45" s="13">
        <v>0.16116188048107369</v>
      </c>
      <c r="L45" s="22">
        <v>19</v>
      </c>
      <c r="M45" s="23">
        <v>48.073652228346333</v>
      </c>
      <c r="N45" s="23">
        <v>3.5424523260607361</v>
      </c>
      <c r="O45" s="23">
        <v>14.19189682988025</v>
      </c>
      <c r="P45" s="23">
        <v>13.08853840633922</v>
      </c>
      <c r="Q45" s="23">
        <v>0.17476627428228261</v>
      </c>
      <c r="R45" s="23">
        <v>5.9225104457710529</v>
      </c>
      <c r="S45" s="23">
        <v>10.78583751927569</v>
      </c>
      <c r="T45" s="23">
        <v>3.06456784280196</v>
      </c>
      <c r="U45" s="23">
        <v>0.67891150230799369</v>
      </c>
      <c r="V45" s="23">
        <v>0.44225944190828081</v>
      </c>
      <c r="X45" s="23">
        <v>1411.472269551635</v>
      </c>
      <c r="Y45" s="23">
        <v>0.58779899196063379</v>
      </c>
      <c r="AA45" s="23">
        <v>1417.5596445512101</v>
      </c>
      <c r="AB45" s="23">
        <v>0.51178079581889857</v>
      </c>
      <c r="AD45" s="23">
        <v>1423.7100069837811</v>
      </c>
      <c r="AE45" s="23">
        <v>0.43548231348096589</v>
      </c>
      <c r="AG45" s="25">
        <v>1429.924</v>
      </c>
      <c r="AH45" s="25">
        <v>0.35899999999999999</v>
      </c>
      <c r="AJ45" s="23">
        <v>1436.2009179039619</v>
      </c>
      <c r="AK45" s="23">
        <v>0.28211495972967687</v>
      </c>
    </row>
    <row r="46" spans="1:37" x14ac:dyDescent="0.2">
      <c r="B46" s="13">
        <v>51.377351024927762</v>
      </c>
      <c r="C46" s="13">
        <v>0.1157136321821438</v>
      </c>
      <c r="D46" s="13">
        <v>30.112554181587679</v>
      </c>
      <c r="E46" s="13">
        <v>0.83810157882829239</v>
      </c>
      <c r="F46" s="13">
        <v>1.634542263382566E-2</v>
      </c>
      <c r="G46" s="13">
        <v>0.18069665387271899</v>
      </c>
      <c r="H46" s="13">
        <v>13.558029738702469</v>
      </c>
      <c r="I46" s="13">
        <v>3.6196141084917461</v>
      </c>
      <c r="J46" s="13">
        <v>0.16116188048107369</v>
      </c>
      <c r="L46" s="22">
        <v>20</v>
      </c>
      <c r="M46" s="23">
        <v>48.499031584238992</v>
      </c>
      <c r="N46" s="23">
        <v>3.2969717117191988</v>
      </c>
      <c r="O46" s="23">
        <v>15.10617100266251</v>
      </c>
      <c r="P46" s="23">
        <v>12.563560202419669</v>
      </c>
      <c r="Q46" s="23">
        <v>0.2081764493043724</v>
      </c>
      <c r="R46" s="23">
        <v>5.3584658591636654</v>
      </c>
      <c r="S46" s="23">
        <v>10.71835064251928</v>
      </c>
      <c r="T46" s="23">
        <v>3.154876589068405</v>
      </c>
      <c r="U46" s="23">
        <v>0.64925916954421103</v>
      </c>
      <c r="V46" s="23">
        <v>0.42567725758440311</v>
      </c>
      <c r="X46" s="23">
        <v>1392.008857058727</v>
      </c>
      <c r="Y46" s="23">
        <v>1.377432886432737</v>
      </c>
      <c r="AA46" s="23">
        <v>1397.933007173599</v>
      </c>
      <c r="AB46" s="23">
        <v>1.301305447623351</v>
      </c>
      <c r="AD46" s="23">
        <v>1403.919391318738</v>
      </c>
      <c r="AE46" s="23">
        <v>1.224852058478481</v>
      </c>
      <c r="AG46" s="25">
        <v>1409.9680000000001</v>
      </c>
      <c r="AH46" s="25">
        <v>1.1479999999999999</v>
      </c>
      <c r="AJ46" s="23">
        <v>1416.080274871819</v>
      </c>
      <c r="AK46" s="23">
        <v>1.071034129808774</v>
      </c>
    </row>
    <row r="47" spans="1:37" x14ac:dyDescent="0.2">
      <c r="B47" s="13">
        <v>50.893584112908613</v>
      </c>
      <c r="C47" s="13">
        <v>0.47247892480898041</v>
      </c>
      <c r="D47" s="13">
        <v>28.949275037346862</v>
      </c>
      <c r="E47" s="13">
        <v>2.0433891318884898</v>
      </c>
      <c r="F47" s="13">
        <v>2.202443416637517E-2</v>
      </c>
      <c r="G47" s="13">
        <v>0.71624257173637251</v>
      </c>
      <c r="H47" s="13">
        <v>13.07952415263232</v>
      </c>
      <c r="I47" s="13">
        <v>3.592872853240531</v>
      </c>
      <c r="J47" s="13">
        <v>0.18038111240334409</v>
      </c>
      <c r="L47" s="22">
        <v>21</v>
      </c>
      <c r="M47" s="23">
        <v>48.39527977716881</v>
      </c>
      <c r="N47" s="23">
        <v>3.483476968857254</v>
      </c>
      <c r="O47" s="23">
        <v>14.035213386244139</v>
      </c>
      <c r="P47" s="23">
        <v>12.993506214427949</v>
      </c>
      <c r="Q47" s="23">
        <v>0.1971875952936939</v>
      </c>
      <c r="R47" s="23">
        <v>5.9422333464996404</v>
      </c>
      <c r="S47" s="23">
        <v>10.694280434119699</v>
      </c>
      <c r="T47" s="23">
        <v>3.0526727258959401</v>
      </c>
      <c r="U47" s="23">
        <v>0.68222610162068353</v>
      </c>
      <c r="V47" s="23">
        <v>0.52382112107338819</v>
      </c>
      <c r="X47" s="23">
        <v>1414.916162476155</v>
      </c>
      <c r="Y47" s="23">
        <v>0.45049027642679162</v>
      </c>
      <c r="AA47" s="23">
        <v>1421.0344376281359</v>
      </c>
      <c r="AB47" s="23">
        <v>0.37444206074332748</v>
      </c>
      <c r="AD47" s="23">
        <v>1427.2158552193321</v>
      </c>
      <c r="AE47" s="23">
        <v>0.29812180736498972</v>
      </c>
      <c r="AG47" s="25">
        <v>1433.461</v>
      </c>
      <c r="AH47" s="25">
        <v>0.222</v>
      </c>
      <c r="AJ47" s="23">
        <v>1439.7693713914459</v>
      </c>
      <c r="AK47" s="23">
        <v>0.14473463984960991</v>
      </c>
    </row>
    <row r="48" spans="1:37" x14ac:dyDescent="0.2">
      <c r="B48" s="13">
        <v>50.893584112908613</v>
      </c>
      <c r="C48" s="13">
        <v>0.47247892480898041</v>
      </c>
      <c r="D48" s="13">
        <v>28.949275037346862</v>
      </c>
      <c r="E48" s="13">
        <v>2.0433891318884898</v>
      </c>
      <c r="F48" s="13">
        <v>2.202443416637517E-2</v>
      </c>
      <c r="G48" s="13">
        <v>0.71624257173637251</v>
      </c>
      <c r="H48" s="13">
        <v>13.07952415263232</v>
      </c>
      <c r="I48" s="13">
        <v>3.592872853240531</v>
      </c>
      <c r="J48" s="13">
        <v>0.18038111240334409</v>
      </c>
      <c r="L48" s="22">
        <v>22</v>
      </c>
      <c r="M48" s="23">
        <v>48.613226150184339</v>
      </c>
      <c r="N48" s="23">
        <v>3.458514160668575</v>
      </c>
      <c r="O48" s="23">
        <v>14.03390231853645</v>
      </c>
      <c r="P48" s="23">
        <v>12.94730524742895</v>
      </c>
      <c r="Q48" s="23">
        <v>0.2309758756261763</v>
      </c>
      <c r="R48" s="23">
        <v>5.9553603142006786</v>
      </c>
      <c r="S48" s="23">
        <v>10.631524583671849</v>
      </c>
      <c r="T48" s="23">
        <v>2.967575600455624</v>
      </c>
      <c r="U48" s="23">
        <v>0.70874789233237667</v>
      </c>
      <c r="V48" s="23">
        <v>0.4527657906662475</v>
      </c>
      <c r="X48" s="23">
        <v>1417.0836362085361</v>
      </c>
      <c r="Y48" s="23">
        <v>0.3934561182987999</v>
      </c>
      <c r="AA48" s="23">
        <v>1423.2198915067311</v>
      </c>
      <c r="AB48" s="23">
        <v>0.31743032688800032</v>
      </c>
      <c r="AD48" s="23">
        <v>1429.419364651392</v>
      </c>
      <c r="AE48" s="23">
        <v>0.24113756532937389</v>
      </c>
      <c r="AG48" s="25">
        <v>1435.682</v>
      </c>
      <c r="AH48" s="25">
        <v>0.16500000000000001</v>
      </c>
      <c r="AJ48" s="23">
        <v>1442.009215750792</v>
      </c>
      <c r="AK48" s="23">
        <v>8.7820462169225538E-2</v>
      </c>
    </row>
    <row r="49" spans="2:37" x14ac:dyDescent="0.2">
      <c r="B49" s="13">
        <v>51.152124788399497</v>
      </c>
      <c r="C49" s="13">
        <v>9.8214570890159364E-2</v>
      </c>
      <c r="D49" s="13">
        <v>30.32215177744418</v>
      </c>
      <c r="E49" s="13">
        <v>0.71864320163531248</v>
      </c>
      <c r="F49" s="13">
        <v>0</v>
      </c>
      <c r="G49" s="13">
        <v>0.18574930531157169</v>
      </c>
      <c r="H49" s="13">
        <v>13.68675939825609</v>
      </c>
      <c r="I49" s="13">
        <v>3.696221533744291</v>
      </c>
      <c r="J49" s="13">
        <v>0.110591203807212</v>
      </c>
      <c r="L49" s="22">
        <v>23</v>
      </c>
      <c r="M49" s="23">
        <v>52.571635724935149</v>
      </c>
      <c r="N49" s="23">
        <v>3.2180421951269329</v>
      </c>
      <c r="O49" s="23">
        <v>14.078896309458161</v>
      </c>
      <c r="P49" s="23">
        <v>12.020607397422539</v>
      </c>
      <c r="Q49" s="23">
        <v>0.25018891816269428</v>
      </c>
      <c r="R49" s="23">
        <v>4.2408553397463393</v>
      </c>
      <c r="S49" s="23">
        <v>8.5941425157772198</v>
      </c>
      <c r="T49" s="23">
        <v>2.8845250495271939</v>
      </c>
      <c r="U49" s="23">
        <v>1.2966934215632211</v>
      </c>
      <c r="V49" s="23">
        <v>0.82398954312439998</v>
      </c>
      <c r="X49" s="23">
        <v>1407.039138729142</v>
      </c>
      <c r="Y49" s="23">
        <v>0.40736959382281152</v>
      </c>
      <c r="AA49" s="23">
        <v>1413.0907000250111</v>
      </c>
      <c r="AB49" s="23">
        <v>0.33128350992374422</v>
      </c>
      <c r="AD49" s="23">
        <v>1419.2051442358111</v>
      </c>
      <c r="AE49" s="23">
        <v>0.25490571236150311</v>
      </c>
      <c r="AG49" s="25">
        <v>1425.383</v>
      </c>
      <c r="AH49" s="25">
        <v>0.17799999999999999</v>
      </c>
      <c r="AJ49" s="23">
        <v>1431.6239504085611</v>
      </c>
      <c r="AK49" s="23">
        <v>0.1013447411185036</v>
      </c>
    </row>
    <row r="50" spans="2:37" x14ac:dyDescent="0.2">
      <c r="B50" s="13">
        <v>52.148495118397477</v>
      </c>
      <c r="C50" s="13">
        <v>0.1477031017651371</v>
      </c>
      <c r="D50" s="13">
        <v>29.40131742766598</v>
      </c>
      <c r="E50" s="13">
        <v>0.86001806037926798</v>
      </c>
      <c r="F50" s="13">
        <v>2.1000441009261192E-3</v>
      </c>
      <c r="G50" s="13">
        <v>0.18650391658224821</v>
      </c>
      <c r="H50" s="13">
        <v>12.895870813287081</v>
      </c>
      <c r="I50" s="13">
        <v>4.0897858855035958</v>
      </c>
      <c r="J50" s="13">
        <v>0.1738036498766474</v>
      </c>
      <c r="L50" s="22">
        <v>23</v>
      </c>
      <c r="M50" s="23">
        <v>52.571635724935149</v>
      </c>
      <c r="N50" s="23">
        <v>3.2180421951269329</v>
      </c>
      <c r="O50" s="23">
        <v>14.078896309458161</v>
      </c>
      <c r="P50" s="23">
        <v>12.020607397422539</v>
      </c>
      <c r="Q50" s="23">
        <v>0.25018891816269428</v>
      </c>
      <c r="R50" s="23">
        <v>4.2408553397463393</v>
      </c>
      <c r="S50" s="23">
        <v>8.5941425157772198</v>
      </c>
      <c r="T50" s="23">
        <v>2.8845250495271939</v>
      </c>
      <c r="U50" s="23">
        <v>1.2966934215632211</v>
      </c>
      <c r="V50" s="23">
        <v>0.82398954312439998</v>
      </c>
      <c r="X50" s="23">
        <v>1403.2778005690579</v>
      </c>
      <c r="Y50" s="23">
        <v>0.412537506119727</v>
      </c>
      <c r="AA50" s="23">
        <v>1409.3106205240231</v>
      </c>
      <c r="AB50" s="23">
        <v>0.33607090914379001</v>
      </c>
      <c r="AD50" s="23">
        <v>1415.4063220278149</v>
      </c>
      <c r="AE50" s="23">
        <v>0.25930597509899389</v>
      </c>
      <c r="AG50" s="25">
        <v>1421.5650000000001</v>
      </c>
      <c r="AH50" s="25">
        <v>0.182</v>
      </c>
      <c r="AJ50" s="23">
        <v>1427.787856398877</v>
      </c>
      <c r="AK50" s="23">
        <v>0.10494553569097061</v>
      </c>
    </row>
    <row r="51" spans="2:37" x14ac:dyDescent="0.2">
      <c r="B51" s="13">
        <v>51.152124788399497</v>
      </c>
      <c r="C51" s="13">
        <v>9.8214570890159364E-2</v>
      </c>
      <c r="D51" s="13">
        <v>30.32215177744418</v>
      </c>
      <c r="E51" s="13">
        <v>0.71864320163531248</v>
      </c>
      <c r="F51" s="13">
        <v>0</v>
      </c>
      <c r="G51" s="13">
        <v>0.18574930531157169</v>
      </c>
      <c r="H51" s="13">
        <v>13.68675939825609</v>
      </c>
      <c r="I51" s="13">
        <v>3.696221533744291</v>
      </c>
      <c r="J51" s="13">
        <v>0.110591203807212</v>
      </c>
      <c r="L51" s="22">
        <v>24</v>
      </c>
      <c r="M51" s="23">
        <v>52.088211498918902</v>
      </c>
      <c r="N51" s="23">
        <v>3.200586093126855</v>
      </c>
      <c r="O51" s="23">
        <v>14.206542804565659</v>
      </c>
      <c r="P51" s="23">
        <v>11.9650830332561</v>
      </c>
      <c r="Q51" s="23">
        <v>0.24933412402920679</v>
      </c>
      <c r="R51" s="23">
        <v>4.3017523695402753</v>
      </c>
      <c r="S51" s="23">
        <v>8.5654983523772827</v>
      </c>
      <c r="T51" s="23">
        <v>3.2070054024091772</v>
      </c>
      <c r="U51" s="23">
        <v>1.3708791600690431</v>
      </c>
      <c r="V51" s="23">
        <v>0.80210797889575647</v>
      </c>
      <c r="X51" s="23">
        <v>1405.8953180482849</v>
      </c>
      <c r="Y51" s="23">
        <v>0.39703273948362577</v>
      </c>
      <c r="AA51" s="23">
        <v>1411.9373133701181</v>
      </c>
      <c r="AB51" s="23">
        <v>0.32093859201766689</v>
      </c>
      <c r="AD51" s="23">
        <v>1418.0421493785129</v>
      </c>
      <c r="AE51" s="23">
        <v>0.24455002850558399</v>
      </c>
      <c r="AG51" s="25">
        <v>1424.21</v>
      </c>
      <c r="AH51" s="25">
        <v>0.16800000000000001</v>
      </c>
      <c r="AJ51" s="23">
        <v>1430.441621232058</v>
      </c>
      <c r="AK51" s="23">
        <v>9.0959271401024167E-2</v>
      </c>
    </row>
    <row r="52" spans="2:37" x14ac:dyDescent="0.2">
      <c r="B52" s="13">
        <v>52.148495118397477</v>
      </c>
      <c r="C52" s="13">
        <v>0.1477031017651371</v>
      </c>
      <c r="D52" s="13">
        <v>29.40131742766598</v>
      </c>
      <c r="E52" s="13">
        <v>0.86001806037926798</v>
      </c>
      <c r="F52" s="13">
        <v>2.1000441009261192E-3</v>
      </c>
      <c r="G52" s="13">
        <v>0.18650391658224821</v>
      </c>
      <c r="H52" s="13">
        <v>12.895870813287081</v>
      </c>
      <c r="I52" s="13">
        <v>4.0897858855035958</v>
      </c>
      <c r="J52" s="13">
        <v>0.1738036498766474</v>
      </c>
      <c r="L52" s="22">
        <v>24</v>
      </c>
      <c r="M52" s="23">
        <v>52.088211498918902</v>
      </c>
      <c r="N52" s="23">
        <v>3.200586093126855</v>
      </c>
      <c r="O52" s="23">
        <v>14.206542804565659</v>
      </c>
      <c r="P52" s="23">
        <v>11.9650830332561</v>
      </c>
      <c r="Q52" s="23">
        <v>0.24933412402920679</v>
      </c>
      <c r="R52" s="23">
        <v>4.3017523695402753</v>
      </c>
      <c r="S52" s="23">
        <v>8.5654983523772827</v>
      </c>
      <c r="T52" s="23">
        <v>3.2070054024091772</v>
      </c>
      <c r="U52" s="23">
        <v>1.3708791600690431</v>
      </c>
      <c r="V52" s="23">
        <v>0.80210797889575647</v>
      </c>
      <c r="X52" s="23">
        <v>1402.1370617007419</v>
      </c>
      <c r="Y52" s="23">
        <v>0.40228585211966639</v>
      </c>
      <c r="AA52" s="23">
        <v>1408.1603193485921</v>
      </c>
      <c r="AB52" s="23">
        <v>0.32581190480605748</v>
      </c>
      <c r="AD52" s="23">
        <v>1414.2464066904849</v>
      </c>
      <c r="AE52" s="23">
        <v>0.24903716143467319</v>
      </c>
      <c r="AG52" s="25">
        <v>1420.396</v>
      </c>
      <c r="AH52" s="25">
        <v>0.17199999999999999</v>
      </c>
      <c r="AJ52" s="23">
        <v>1426.608563627967</v>
      </c>
      <c r="AK52" s="23">
        <v>9.4649604225166384E-2</v>
      </c>
    </row>
    <row r="53" spans="2:37" x14ac:dyDescent="0.2">
      <c r="B53" s="13">
        <v>50.872281478735282</v>
      </c>
      <c r="C53" s="13">
        <v>9.5188950065880767E-2</v>
      </c>
      <c r="D53" s="13">
        <v>30.514771822066798</v>
      </c>
      <c r="E53" s="13">
        <v>0.83445639594595267</v>
      </c>
      <c r="F53" s="13">
        <v>2.855668501976423E-2</v>
      </c>
      <c r="G53" s="13">
        <v>0.18055840844075491</v>
      </c>
      <c r="H53" s="13">
        <v>13.86021252185588</v>
      </c>
      <c r="I53" s="13">
        <v>3.4311107548483739</v>
      </c>
      <c r="J53" s="13">
        <v>0.1215412593999088</v>
      </c>
      <c r="L53" s="22">
        <v>29</v>
      </c>
      <c r="M53" s="23">
        <v>48.714740545132408</v>
      </c>
      <c r="N53" s="23">
        <v>3.5364232845872361</v>
      </c>
      <c r="O53" s="23">
        <v>13.9268121978987</v>
      </c>
      <c r="P53" s="23">
        <v>12.90475297502851</v>
      </c>
      <c r="Q53" s="23">
        <v>0.21047820771760259</v>
      </c>
      <c r="R53" s="23">
        <v>5.6369015230465438</v>
      </c>
      <c r="S53" s="23">
        <v>10.736745457656889</v>
      </c>
      <c r="T53" s="23">
        <v>3.116184175604817</v>
      </c>
      <c r="U53" s="23">
        <v>0.7149495887272217</v>
      </c>
      <c r="V53" s="23">
        <v>0.48653871968995971</v>
      </c>
      <c r="X53" s="23">
        <v>1412.9783234320539</v>
      </c>
      <c r="Y53" s="23">
        <v>0.55900633912697495</v>
      </c>
      <c r="AA53" s="23">
        <v>1419.072060855867</v>
      </c>
      <c r="AB53" s="23">
        <v>0.48317148574160862</v>
      </c>
      <c r="AD53" s="23">
        <v>1425.228719773947</v>
      </c>
      <c r="AE53" s="23">
        <v>0.40706021389147767</v>
      </c>
      <c r="AG53" s="25">
        <v>1431.4490000000001</v>
      </c>
      <c r="AH53" s="25">
        <v>0.33100000000000002</v>
      </c>
      <c r="AJ53" s="23">
        <v>1437.7319054214661</v>
      </c>
      <c r="AK53" s="23">
        <v>0.2540816963265099</v>
      </c>
    </row>
    <row r="54" spans="2:37" x14ac:dyDescent="0.2">
      <c r="B54" s="13">
        <v>51.325419354321191</v>
      </c>
      <c r="C54" s="13">
        <v>0.1081913593306775</v>
      </c>
      <c r="D54" s="13">
        <v>30.252369631417409</v>
      </c>
      <c r="E54" s="13">
        <v>0.85139280081258828</v>
      </c>
      <c r="F54" s="13">
        <v>4.3116111688777884E-3</v>
      </c>
      <c r="G54" s="13">
        <v>0.18720414075104261</v>
      </c>
      <c r="H54" s="13">
        <v>13.502462130517481</v>
      </c>
      <c r="I54" s="13">
        <v>3.547252751660221</v>
      </c>
      <c r="J54" s="13">
        <v>0.1442885691166311</v>
      </c>
      <c r="L54" s="22">
        <v>29</v>
      </c>
      <c r="M54" s="23">
        <v>48.714740545132408</v>
      </c>
      <c r="N54" s="23">
        <v>3.5364232845872361</v>
      </c>
      <c r="O54" s="23">
        <v>13.9268121978987</v>
      </c>
      <c r="P54" s="23">
        <v>12.90475297502851</v>
      </c>
      <c r="Q54" s="23">
        <v>0.21047820771760259</v>
      </c>
      <c r="R54" s="23">
        <v>5.6369015230465438</v>
      </c>
      <c r="S54" s="23">
        <v>10.736745457656889</v>
      </c>
      <c r="T54" s="23">
        <v>3.116184175604817</v>
      </c>
      <c r="U54" s="23">
        <v>0.7149495887272217</v>
      </c>
      <c r="V54" s="23">
        <v>0.48653871968995971</v>
      </c>
      <c r="X54" s="23">
        <v>1412.0418197130091</v>
      </c>
      <c r="Y54" s="23">
        <v>0.55442967168825541</v>
      </c>
      <c r="AA54" s="23">
        <v>1418.132658626608</v>
      </c>
      <c r="AB54" s="23">
        <v>0.47845171251851087</v>
      </c>
      <c r="AD54" s="23">
        <v>1424.286486150859</v>
      </c>
      <c r="AE54" s="23">
        <v>0.4021947209324862</v>
      </c>
      <c r="AG54" s="25">
        <v>1430.5039999999999</v>
      </c>
      <c r="AH54" s="25">
        <v>0.32600000000000001</v>
      </c>
      <c r="AJ54" s="23">
        <v>1436.784304861322</v>
      </c>
      <c r="AK54" s="23">
        <v>0.24891471401324361</v>
      </c>
    </row>
    <row r="55" spans="2:37" x14ac:dyDescent="0.2">
      <c r="B55" s="13">
        <v>50.872281478735282</v>
      </c>
      <c r="C55" s="13">
        <v>9.5188950065880767E-2</v>
      </c>
      <c r="D55" s="13">
        <v>30.514771822066798</v>
      </c>
      <c r="E55" s="13">
        <v>0.83445639594595267</v>
      </c>
      <c r="F55" s="13">
        <v>2.855668501976423E-2</v>
      </c>
      <c r="G55" s="13">
        <v>0.18055840844075491</v>
      </c>
      <c r="H55" s="13">
        <v>13.86021252185588</v>
      </c>
      <c r="I55" s="13">
        <v>3.4311107548483739</v>
      </c>
      <c r="J55" s="13">
        <v>0.1215412593999088</v>
      </c>
      <c r="L55" s="22">
        <v>30</v>
      </c>
      <c r="M55" s="23">
        <v>48.454106529121091</v>
      </c>
      <c r="N55" s="23">
        <v>3.6355110811103271</v>
      </c>
      <c r="O55" s="23">
        <v>13.891760147164151</v>
      </c>
      <c r="P55" s="23">
        <v>13.386269831863929</v>
      </c>
      <c r="Q55" s="23">
        <v>0.1817910124749445</v>
      </c>
      <c r="R55" s="23">
        <v>5.5108234700029382</v>
      </c>
      <c r="S55" s="23">
        <v>10.81635913000015</v>
      </c>
      <c r="T55" s="23">
        <v>2.9920286083815548</v>
      </c>
      <c r="U55" s="23">
        <v>0.71830122276097674</v>
      </c>
      <c r="V55" s="23">
        <v>0.41191534969521149</v>
      </c>
      <c r="X55" s="23">
        <v>1411.594093566878</v>
      </c>
      <c r="Y55" s="23">
        <v>0.60066443646119261</v>
      </c>
      <c r="AA55" s="23">
        <v>1417.6763237566361</v>
      </c>
      <c r="AB55" s="23">
        <v>0.5248171179015042</v>
      </c>
      <c r="AD55" s="23">
        <v>1423.821433963097</v>
      </c>
      <c r="AE55" s="23">
        <v>0.44868992764352988</v>
      </c>
      <c r="AG55" s="25">
        <v>1430.03</v>
      </c>
      <c r="AH55" s="25">
        <v>0.372</v>
      </c>
      <c r="AJ55" s="23">
        <v>1436.3014065742359</v>
      </c>
      <c r="AK55" s="23">
        <v>0.29566912135777379</v>
      </c>
    </row>
    <row r="56" spans="2:37" x14ac:dyDescent="0.2">
      <c r="B56" s="13">
        <v>51.325419354321191</v>
      </c>
      <c r="C56" s="13">
        <v>0.1081913593306775</v>
      </c>
      <c r="D56" s="13">
        <v>30.252369631417409</v>
      </c>
      <c r="E56" s="13">
        <v>0.85139280081258828</v>
      </c>
      <c r="F56" s="13">
        <v>4.3116111688777884E-3</v>
      </c>
      <c r="G56" s="13">
        <v>0.18720414075104261</v>
      </c>
      <c r="H56" s="13">
        <v>13.502462130517481</v>
      </c>
      <c r="I56" s="13">
        <v>3.547252751660221</v>
      </c>
      <c r="J56" s="13">
        <v>0.1442885691166311</v>
      </c>
      <c r="L56" s="22">
        <v>30</v>
      </c>
      <c r="M56" s="23">
        <v>48.454106529121091</v>
      </c>
      <c r="N56" s="23">
        <v>3.6355110811103271</v>
      </c>
      <c r="O56" s="23">
        <v>13.891760147164151</v>
      </c>
      <c r="P56" s="23">
        <v>13.386269831863929</v>
      </c>
      <c r="Q56" s="23">
        <v>0.1817910124749445</v>
      </c>
      <c r="R56" s="23">
        <v>5.5108234700029382</v>
      </c>
      <c r="S56" s="23">
        <v>10.81635913000015</v>
      </c>
      <c r="T56" s="23">
        <v>2.9920286083815548</v>
      </c>
      <c r="U56" s="23">
        <v>0.71830122276097674</v>
      </c>
      <c r="V56" s="23">
        <v>0.41191534969521149</v>
      </c>
      <c r="X56" s="23">
        <v>1410.6581166660701</v>
      </c>
      <c r="Y56" s="23">
        <v>0.59612415093453031</v>
      </c>
      <c r="AA56" s="23">
        <v>1416.7374364969151</v>
      </c>
      <c r="AB56" s="23">
        <v>0.52013410093176482</v>
      </c>
      <c r="AD56" s="23">
        <v>1422.879698486096</v>
      </c>
      <c r="AE56" s="23">
        <v>0.44386168558664169</v>
      </c>
      <c r="AG56" s="25">
        <v>1429.085</v>
      </c>
      <c r="AH56" s="25">
        <v>0.36699999999999999</v>
      </c>
      <c r="AJ56" s="23">
        <v>1435.3542542679841</v>
      </c>
      <c r="AK56" s="23">
        <v>0.29054075677586327</v>
      </c>
    </row>
    <row r="57" spans="2:37" x14ac:dyDescent="0.2">
      <c r="B57" s="13">
        <v>52.543661651389328</v>
      </c>
      <c r="C57" s="13">
        <v>0.13062073287311721</v>
      </c>
      <c r="D57" s="13">
        <v>29.363221432577149</v>
      </c>
      <c r="E57" s="13">
        <v>0.75199224058961944</v>
      </c>
      <c r="F57" s="13">
        <v>2.8439196996820799E-2</v>
      </c>
      <c r="G57" s="13">
        <v>0.15257379722154041</v>
      </c>
      <c r="H57" s="13">
        <v>12.51873494468826</v>
      </c>
      <c r="I57" s="13">
        <v>4.3054948520064107</v>
      </c>
      <c r="J57" s="13">
        <v>0.20536093831388491</v>
      </c>
      <c r="L57" s="22">
        <v>31</v>
      </c>
      <c r="M57" s="23">
        <v>47.912888073251999</v>
      </c>
      <c r="N57" s="23">
        <v>3.5099407448431461</v>
      </c>
      <c r="O57" s="23">
        <v>13.91162715130756</v>
      </c>
      <c r="P57" s="23">
        <v>13.110522771698539</v>
      </c>
      <c r="Q57" s="23">
        <v>0.2262302418946936</v>
      </c>
      <c r="R57" s="23">
        <v>6.0012323110737347</v>
      </c>
      <c r="S57" s="23">
        <v>10.945088586408399</v>
      </c>
      <c r="T57" s="23">
        <v>3.077814415587202</v>
      </c>
      <c r="U57" s="23">
        <v>0.64670785950836307</v>
      </c>
      <c r="V57" s="23">
        <v>0.47688190556573401</v>
      </c>
      <c r="X57" s="23">
        <v>1406.73294721039</v>
      </c>
      <c r="Y57" s="23">
        <v>0.50934035847763492</v>
      </c>
      <c r="AA57" s="23">
        <v>1412.80076965789</v>
      </c>
      <c r="AB57" s="23">
        <v>0.43272957746171942</v>
      </c>
      <c r="AD57" s="23">
        <v>1418.9316931998751</v>
      </c>
      <c r="AE57" s="23">
        <v>0.35582904182354891</v>
      </c>
      <c r="AG57" s="25">
        <v>1425.126</v>
      </c>
      <c r="AH57" s="25">
        <v>0.27900000000000003</v>
      </c>
      <c r="AJ57" s="23">
        <v>1431.384407844723</v>
      </c>
      <c r="AK57" s="23">
        <v>0.20122101615884869</v>
      </c>
    </row>
    <row r="58" spans="2:37" x14ac:dyDescent="0.2">
      <c r="B58" s="13">
        <v>52.543661651389328</v>
      </c>
      <c r="C58" s="13">
        <v>0.13062073287311721</v>
      </c>
      <c r="D58" s="13">
        <v>29.363221432577149</v>
      </c>
      <c r="E58" s="13">
        <v>0.75199224058961944</v>
      </c>
      <c r="F58" s="13">
        <v>2.8439196996820799E-2</v>
      </c>
      <c r="G58" s="13">
        <v>0.15257379722154041</v>
      </c>
      <c r="H58" s="13">
        <v>12.51873494468826</v>
      </c>
      <c r="I58" s="13">
        <v>4.3054948520064107</v>
      </c>
      <c r="J58" s="13">
        <v>0.20536093831388491</v>
      </c>
      <c r="L58" s="22">
        <v>32</v>
      </c>
      <c r="M58" s="23">
        <v>48.158285101118388</v>
      </c>
      <c r="N58" s="23">
        <v>3.4531256732164</v>
      </c>
      <c r="O58" s="23">
        <v>13.978793555177591</v>
      </c>
      <c r="P58" s="23">
        <v>13.096764663037879</v>
      </c>
      <c r="Q58" s="23">
        <v>0.2242515885342399</v>
      </c>
      <c r="R58" s="23">
        <v>6.0559213293420786</v>
      </c>
      <c r="S58" s="23">
        <v>10.9235964784499</v>
      </c>
      <c r="T58" s="23">
        <v>2.9349670393250711</v>
      </c>
      <c r="U58" s="23">
        <v>0.64167140269060874</v>
      </c>
      <c r="V58" s="23">
        <v>0.51159317109801206</v>
      </c>
      <c r="X58" s="23">
        <v>1408.5975657092411</v>
      </c>
      <c r="Y58" s="23">
        <v>0.48681745630318191</v>
      </c>
      <c r="AA58" s="23">
        <v>1414.680967674243</v>
      </c>
      <c r="AB58" s="23">
        <v>0.4102219495742464</v>
      </c>
      <c r="AD58" s="23">
        <v>1420.8275592452039</v>
      </c>
      <c r="AE58" s="23">
        <v>0.33334053889807758</v>
      </c>
      <c r="AG58" s="25">
        <v>1427.038</v>
      </c>
      <c r="AH58" s="25">
        <v>0.25600000000000001</v>
      </c>
      <c r="AJ58" s="23">
        <v>1433.311872974027</v>
      </c>
      <c r="AK58" s="23">
        <v>0.17878231039790971</v>
      </c>
    </row>
    <row r="59" spans="2:37" x14ac:dyDescent="0.2">
      <c r="B59" s="13">
        <v>51.262875405498967</v>
      </c>
      <c r="C59" s="13">
        <v>0.1246765514025612</v>
      </c>
      <c r="D59" s="13">
        <v>30.284194495420191</v>
      </c>
      <c r="E59" s="13">
        <v>0.77837792404536388</v>
      </c>
      <c r="F59" s="13">
        <v>2.211357773673036E-2</v>
      </c>
      <c r="G59" s="13">
        <v>0.1631001434881017</v>
      </c>
      <c r="H59" s="13">
        <v>13.61966247275827</v>
      </c>
      <c r="I59" s="13">
        <v>3.5968084403823948</v>
      </c>
      <c r="J59" s="13">
        <v>0.13338189648444149</v>
      </c>
      <c r="L59" s="22">
        <v>33</v>
      </c>
      <c r="M59" s="23">
        <v>48.27203521778285</v>
      </c>
      <c r="N59" s="23">
        <v>3.5022903456750112</v>
      </c>
      <c r="O59" s="23">
        <v>13.99387873578663</v>
      </c>
      <c r="P59" s="23">
        <v>12.986352288602021</v>
      </c>
      <c r="Q59" s="23">
        <v>0.1892381446661511</v>
      </c>
      <c r="R59" s="23">
        <v>6.0799292690381774</v>
      </c>
      <c r="S59" s="23">
        <v>10.816934403597269</v>
      </c>
      <c r="T59" s="23">
        <v>3.01529700644743</v>
      </c>
      <c r="U59" s="23">
        <v>0.6691542849875175</v>
      </c>
      <c r="V59" s="23">
        <v>0.47499287151704372</v>
      </c>
      <c r="X59" s="23">
        <v>1416.7088202885629</v>
      </c>
      <c r="Y59" s="23">
        <v>0.41579092684812702</v>
      </c>
      <c r="AA59" s="23">
        <v>1422.8389162141559</v>
      </c>
      <c r="AB59" s="23">
        <v>0.33984469382240562</v>
      </c>
      <c r="AD59" s="23">
        <v>1429.03217250841</v>
      </c>
      <c r="AE59" s="23">
        <v>0.26363037739358802</v>
      </c>
      <c r="AG59" s="25">
        <v>1435.289</v>
      </c>
      <c r="AH59" s="25">
        <v>0.187</v>
      </c>
      <c r="AJ59" s="23">
        <v>1441.6093563253571</v>
      </c>
      <c r="AK59" s="23">
        <v>0.11046838675693001</v>
      </c>
    </row>
    <row r="60" spans="2:37" x14ac:dyDescent="0.2">
      <c r="B60" s="13">
        <v>51.262875405498967</v>
      </c>
      <c r="C60" s="13">
        <v>0.1246765514025612</v>
      </c>
      <c r="D60" s="13">
        <v>30.284194495420191</v>
      </c>
      <c r="E60" s="13">
        <v>0.77837792404536388</v>
      </c>
      <c r="F60" s="13">
        <v>2.211357773673036E-2</v>
      </c>
      <c r="G60" s="13">
        <v>0.1631001434881017</v>
      </c>
      <c r="H60" s="13">
        <v>13.61966247275827</v>
      </c>
      <c r="I60" s="13">
        <v>3.5968084403823948</v>
      </c>
      <c r="J60" s="13">
        <v>0.13338189648444149</v>
      </c>
      <c r="L60" s="22">
        <v>38</v>
      </c>
      <c r="M60" s="23">
        <v>48.604935572750833</v>
      </c>
      <c r="N60" s="23">
        <v>3.552676081899325</v>
      </c>
      <c r="O60" s="23">
        <v>13.630776591707781</v>
      </c>
      <c r="P60" s="23">
        <v>12.916900397617599</v>
      </c>
      <c r="Q60" s="23">
        <v>0.2447987988978898</v>
      </c>
      <c r="R60" s="23">
        <v>6.1255382686311073</v>
      </c>
      <c r="S60" s="23">
        <v>10.715876656052529</v>
      </c>
      <c r="T60" s="23">
        <v>2.8754062793882298</v>
      </c>
      <c r="U60" s="23">
        <v>0.778324066588573</v>
      </c>
      <c r="V60" s="23">
        <v>0.5138299978551748</v>
      </c>
      <c r="X60" s="23">
        <v>1423.93333518639</v>
      </c>
      <c r="Y60" s="23">
        <v>0.11912634686599639</v>
      </c>
      <c r="AA60" s="23">
        <v>1430.1231432340401</v>
      </c>
      <c r="AB60" s="23">
        <v>4.3264232383534752E-2</v>
      </c>
      <c r="AD60" s="23">
        <v>1436.376342098609</v>
      </c>
      <c r="AE60" s="23">
        <v>0</v>
      </c>
      <c r="AG60" s="25">
        <v>1442.693</v>
      </c>
      <c r="AH60" s="25">
        <v>0</v>
      </c>
      <c r="AJ60" s="23">
        <v>1449.0741102477</v>
      </c>
      <c r="AK60" s="23">
        <v>0</v>
      </c>
    </row>
    <row r="61" spans="2:37" x14ac:dyDescent="0.2">
      <c r="B61" s="13">
        <v>51.395045970105237</v>
      </c>
      <c r="C61" s="13">
        <v>0.11578468035157891</v>
      </c>
      <c r="D61" s="13">
        <v>30.157923528303979</v>
      </c>
      <c r="E61" s="13">
        <v>0.80272064106051599</v>
      </c>
      <c r="F61" s="13">
        <v>1.0661756280222839E-2</v>
      </c>
      <c r="G61" s="13">
        <v>0.15982670162128451</v>
      </c>
      <c r="H61" s="13">
        <v>13.49419631780802</v>
      </c>
      <c r="I61" s="13">
        <v>3.731614698077995</v>
      </c>
      <c r="J61" s="13">
        <v>0.13212606380911671</v>
      </c>
      <c r="L61" s="22">
        <v>45</v>
      </c>
      <c r="M61" s="23">
        <v>51.139991277802011</v>
      </c>
      <c r="N61" s="23">
        <v>3.3427567276365409</v>
      </c>
      <c r="O61" s="23">
        <v>13.51335265898771</v>
      </c>
      <c r="P61" s="23">
        <v>12.79402785972653</v>
      </c>
      <c r="Q61" s="23">
        <v>0.27500577204279009</v>
      </c>
      <c r="R61" s="23">
        <v>4.7991585644288248</v>
      </c>
      <c r="S61" s="23">
        <v>8.9727816115543462</v>
      </c>
      <c r="T61" s="23">
        <v>2.9692414253097659</v>
      </c>
      <c r="U61" s="23">
        <v>1.271799081603858</v>
      </c>
      <c r="V61" s="23">
        <v>0.8134219235011928</v>
      </c>
      <c r="X61" s="23">
        <v>1420.728368104428</v>
      </c>
      <c r="Y61" s="23">
        <v>0</v>
      </c>
      <c r="AA61" s="23">
        <v>1426.8956278728481</v>
      </c>
      <c r="AB61" s="23">
        <v>0</v>
      </c>
      <c r="AD61" s="23">
        <v>1433.1262805735789</v>
      </c>
      <c r="AE61" s="23">
        <v>0</v>
      </c>
      <c r="AG61" s="25">
        <v>1439.421</v>
      </c>
      <c r="AH61" s="25">
        <v>0</v>
      </c>
      <c r="AJ61" s="23">
        <v>1445.7790302217411</v>
      </c>
      <c r="AK61" s="23">
        <v>0</v>
      </c>
    </row>
    <row r="62" spans="2:37" x14ac:dyDescent="0.2">
      <c r="B62" s="13">
        <v>51.395045970105237</v>
      </c>
      <c r="C62" s="13">
        <v>0.11578468035157891</v>
      </c>
      <c r="D62" s="13">
        <v>30.157923528303979</v>
      </c>
      <c r="E62" s="13">
        <v>0.80272064106051599</v>
      </c>
      <c r="F62" s="13">
        <v>1.0661756280222839E-2</v>
      </c>
      <c r="G62" s="13">
        <v>0.15982670162128451</v>
      </c>
      <c r="H62" s="13">
        <v>13.49419631780802</v>
      </c>
      <c r="I62" s="13">
        <v>3.731614698077995</v>
      </c>
      <c r="J62" s="13">
        <v>0.13212606380911671</v>
      </c>
      <c r="L62" s="22">
        <v>46</v>
      </c>
      <c r="M62" s="23">
        <v>51.15200586610532</v>
      </c>
      <c r="N62" s="23">
        <v>3.307717182868831</v>
      </c>
      <c r="O62" s="23">
        <v>13.564441679831759</v>
      </c>
      <c r="P62" s="23">
        <v>12.89842863351466</v>
      </c>
      <c r="Q62" s="23">
        <v>0.21771324878836501</v>
      </c>
      <c r="R62" s="23">
        <v>4.7158502248193113</v>
      </c>
      <c r="S62" s="23">
        <v>8.9122370499751806</v>
      </c>
      <c r="T62" s="23">
        <v>3.104833975625179</v>
      </c>
      <c r="U62" s="23">
        <v>1.3049406695351811</v>
      </c>
      <c r="V62" s="23">
        <v>0.82183146893621239</v>
      </c>
      <c r="X62" s="23">
        <v>1419.5600551803659</v>
      </c>
      <c r="Y62" s="23">
        <v>0</v>
      </c>
      <c r="AA62" s="23">
        <v>1425.7176474371699</v>
      </c>
      <c r="AB62" s="23">
        <v>0</v>
      </c>
      <c r="AD62" s="23">
        <v>1431.938592142596</v>
      </c>
      <c r="AE62" s="23">
        <v>0</v>
      </c>
      <c r="AG62" s="25">
        <v>1438.223</v>
      </c>
      <c r="AH62" s="25">
        <v>0</v>
      </c>
      <c r="AJ62" s="23">
        <v>1444.571802074378</v>
      </c>
      <c r="AK62" s="23">
        <v>0</v>
      </c>
    </row>
    <row r="63" spans="2:37" x14ac:dyDescent="0.2">
      <c r="B63" s="13">
        <v>51.72308816976021</v>
      </c>
      <c r="C63" s="13">
        <v>0.1193689070034098</v>
      </c>
      <c r="D63" s="13">
        <v>29.85013794519244</v>
      </c>
      <c r="E63" s="13">
        <v>0.84810006158714568</v>
      </c>
      <c r="F63" s="13">
        <v>7.8110526394848702E-3</v>
      </c>
      <c r="G63" s="13">
        <v>0.20168538481951959</v>
      </c>
      <c r="H63" s="13">
        <v>13.26166525633772</v>
      </c>
      <c r="I63" s="13">
        <v>3.849346825758448</v>
      </c>
      <c r="J63" s="13">
        <v>0.12768066814542581</v>
      </c>
      <c r="L63" s="22">
        <v>47</v>
      </c>
      <c r="M63" s="23">
        <v>48.897364316969643</v>
      </c>
      <c r="N63" s="23">
        <v>3.4963016934028111</v>
      </c>
      <c r="O63" s="23">
        <v>13.93772436461578</v>
      </c>
      <c r="P63" s="23">
        <v>12.873872804450251</v>
      </c>
      <c r="Q63" s="23">
        <v>0.21561516326171401</v>
      </c>
      <c r="R63" s="23">
        <v>5.5689497791658651</v>
      </c>
      <c r="S63" s="23">
        <v>10.443469326773119</v>
      </c>
      <c r="T63" s="23">
        <v>3.0676296863295689</v>
      </c>
      <c r="U63" s="23">
        <v>0.82940716575044726</v>
      </c>
      <c r="V63" s="23">
        <v>0.57531487795792891</v>
      </c>
      <c r="X63" s="23">
        <v>1411.01409615332</v>
      </c>
      <c r="Y63" s="23">
        <v>0.45668202586078982</v>
      </c>
      <c r="AA63" s="23">
        <v>1417.104692686511</v>
      </c>
      <c r="AB63" s="23">
        <v>0.38046567569526962</v>
      </c>
      <c r="AD63" s="23">
        <v>1423.2584164753321</v>
      </c>
      <c r="AE63" s="23">
        <v>0.30396703791617341</v>
      </c>
      <c r="AG63" s="25">
        <v>1429.4760000000001</v>
      </c>
      <c r="AH63" s="25">
        <v>0.22700000000000001</v>
      </c>
      <c r="AJ63" s="23">
        <v>1435.7565899677729</v>
      </c>
      <c r="AK63" s="23">
        <v>0.1501905595007216</v>
      </c>
    </row>
    <row r="64" spans="2:37" x14ac:dyDescent="0.2">
      <c r="B64" s="13">
        <v>51.72308816976021</v>
      </c>
      <c r="C64" s="13">
        <v>0.1193689070034098</v>
      </c>
      <c r="D64" s="13">
        <v>29.85013794519244</v>
      </c>
      <c r="E64" s="13">
        <v>0.84810006158714568</v>
      </c>
      <c r="F64" s="13">
        <v>7.8110526394848702E-3</v>
      </c>
      <c r="G64" s="13">
        <v>0.20168538481951959</v>
      </c>
      <c r="H64" s="13">
        <v>13.26166525633772</v>
      </c>
      <c r="I64" s="13">
        <v>3.849346825758448</v>
      </c>
      <c r="J64" s="13">
        <v>0.12768066814542581</v>
      </c>
      <c r="L64" s="22">
        <v>48</v>
      </c>
      <c r="M64" s="23">
        <v>48.745521587907639</v>
      </c>
      <c r="N64" s="23">
        <v>3.5715369125761649</v>
      </c>
      <c r="O64" s="23">
        <v>13.82693062057062</v>
      </c>
      <c r="P64" s="23">
        <v>13.210491906169089</v>
      </c>
      <c r="Q64" s="23">
        <v>0.2206124637150553</v>
      </c>
      <c r="R64" s="23">
        <v>5.4259787128324488</v>
      </c>
      <c r="S64" s="23">
        <v>10.4485995972698</v>
      </c>
      <c r="T64" s="23">
        <v>3.0649337064253781</v>
      </c>
      <c r="U64" s="23">
        <v>0.86299327911294743</v>
      </c>
      <c r="V64" s="23">
        <v>0.61235910980935704</v>
      </c>
      <c r="X64" s="23">
        <v>1409.886537922871</v>
      </c>
      <c r="Y64" s="23">
        <v>0.44512084103266442</v>
      </c>
      <c r="AA64" s="23">
        <v>1415.967729063613</v>
      </c>
      <c r="AB64" s="23">
        <v>0.36889493323197031</v>
      </c>
      <c r="AD64" s="23">
        <v>1422.1120034044191</v>
      </c>
      <c r="AE64" s="23">
        <v>0.29238417325420168</v>
      </c>
      <c r="AG64" s="25">
        <v>1428.32</v>
      </c>
      <c r="AH64" s="25">
        <v>0.216</v>
      </c>
      <c r="AJ64" s="23">
        <v>1434.591150010616</v>
      </c>
      <c r="AK64" s="23">
        <v>0.13857572415593411</v>
      </c>
    </row>
    <row r="65" spans="1:37" x14ac:dyDescent="0.2">
      <c r="B65" s="13">
        <v>52.778160265812552</v>
      </c>
      <c r="C65" s="13">
        <v>0.1146466309456102</v>
      </c>
      <c r="D65" s="13">
        <v>29.139401921752931</v>
      </c>
      <c r="E65" s="13">
        <v>0.79883457558795057</v>
      </c>
      <c r="F65" s="13">
        <v>0</v>
      </c>
      <c r="G65" s="13">
        <v>0.14238532842418261</v>
      </c>
      <c r="H65" s="13">
        <v>12.34751199848335</v>
      </c>
      <c r="I65" s="13">
        <v>4.4137456221749929</v>
      </c>
      <c r="J65" s="13">
        <v>0.23627782600453001</v>
      </c>
      <c r="L65" s="22">
        <v>49</v>
      </c>
      <c r="M65" s="23">
        <v>52.079546647719219</v>
      </c>
      <c r="N65" s="23">
        <v>3.161192261858039</v>
      </c>
      <c r="O65" s="23">
        <v>14.10762325438678</v>
      </c>
      <c r="P65" s="23">
        <v>11.81405135178942</v>
      </c>
      <c r="Q65" s="23">
        <v>0.20357629625703011</v>
      </c>
      <c r="R65" s="23">
        <v>4.307111714149114</v>
      </c>
      <c r="S65" s="23">
        <v>8.6462329210497089</v>
      </c>
      <c r="T65" s="23">
        <v>3.291778759356915</v>
      </c>
      <c r="U65" s="23">
        <v>1.378854773746915</v>
      </c>
      <c r="V65" s="23">
        <v>0.91543071626846784</v>
      </c>
      <c r="X65" s="23">
        <v>1399.050017976756</v>
      </c>
      <c r="Y65" s="23">
        <v>0.3918751651178109</v>
      </c>
      <c r="AA65" s="23">
        <v>1405.0562349045661</v>
      </c>
      <c r="AB65" s="23">
        <v>0.31513431258287128</v>
      </c>
      <c r="AD65" s="23">
        <v>1411.1251877677221</v>
      </c>
      <c r="AE65" s="23">
        <v>0.2380889384448121</v>
      </c>
      <c r="AG65" s="25">
        <v>1417.2570000000001</v>
      </c>
      <c r="AH65" s="25">
        <v>0.161</v>
      </c>
      <c r="AJ65" s="23">
        <v>1423.4529300737181</v>
      </c>
      <c r="AK65" s="23">
        <v>8.3145444287237413E-2</v>
      </c>
    </row>
    <row r="66" spans="1:37" x14ac:dyDescent="0.2">
      <c r="B66" s="13">
        <v>52.778160265812552</v>
      </c>
      <c r="C66" s="13">
        <v>0.1146466309456102</v>
      </c>
      <c r="D66" s="13">
        <v>29.139401921752931</v>
      </c>
      <c r="E66" s="13">
        <v>0.79883457558795057</v>
      </c>
      <c r="F66" s="13">
        <v>0</v>
      </c>
      <c r="G66" s="13">
        <v>0.14238532842418261</v>
      </c>
      <c r="H66" s="13">
        <v>12.34751199848335</v>
      </c>
      <c r="I66" s="13">
        <v>4.4137456221749929</v>
      </c>
      <c r="J66" s="13">
        <v>0.23627782600453001</v>
      </c>
      <c r="L66" s="22">
        <v>50</v>
      </c>
      <c r="M66" s="23">
        <v>51.443040038311253</v>
      </c>
      <c r="N66" s="23">
        <v>2.8627468961265898</v>
      </c>
      <c r="O66" s="23">
        <v>14.132876858885201</v>
      </c>
      <c r="P66" s="23">
        <v>12.29505774707444</v>
      </c>
      <c r="Q66" s="23">
        <v>0.2704203538695889</v>
      </c>
      <c r="R66" s="23">
        <v>5.7864249797490412</v>
      </c>
      <c r="S66" s="23">
        <v>8.0437318823966937</v>
      </c>
      <c r="T66" s="23">
        <v>2.9800241483134391</v>
      </c>
      <c r="U66" s="23">
        <v>1.3114470138114089</v>
      </c>
      <c r="V66" s="23">
        <v>0.86363335320219881</v>
      </c>
      <c r="X66" s="23">
        <v>1428.7261491369729</v>
      </c>
      <c r="Y66" s="23">
        <v>0</v>
      </c>
      <c r="AA66" s="23">
        <v>1434.97943753299</v>
      </c>
      <c r="AB66" s="23">
        <v>0</v>
      </c>
      <c r="AD66" s="23">
        <v>1441.296925859705</v>
      </c>
      <c r="AE66" s="23">
        <v>0</v>
      </c>
      <c r="AG66" s="25">
        <v>1447.6790000000001</v>
      </c>
      <c r="AH66" s="25">
        <v>0</v>
      </c>
      <c r="AJ66" s="23">
        <v>1454.126249378769</v>
      </c>
      <c r="AK66" s="23">
        <v>0</v>
      </c>
    </row>
    <row r="67" spans="1:37" x14ac:dyDescent="0.2">
      <c r="B67" s="13">
        <v>51.878675233532547</v>
      </c>
      <c r="C67" s="13">
        <v>9.443447469196134E-2</v>
      </c>
      <c r="D67" s="13">
        <v>29.97808879844899</v>
      </c>
      <c r="E67" s="13">
        <v>0.71321561904151509</v>
      </c>
      <c r="F67" s="13">
        <v>0</v>
      </c>
      <c r="G67" s="13">
        <v>0.14460591882841159</v>
      </c>
      <c r="H67" s="13">
        <v>13.15823732995786</v>
      </c>
      <c r="I67" s="13">
        <v>3.7757767060293861</v>
      </c>
      <c r="J67" s="13">
        <v>0.15111518802775151</v>
      </c>
      <c r="L67" s="22">
        <v>51</v>
      </c>
      <c r="M67" s="23">
        <v>52.229469002344757</v>
      </c>
      <c r="N67" s="23">
        <v>3.2363639716088302</v>
      </c>
      <c r="O67" s="23">
        <v>14.157376572265029</v>
      </c>
      <c r="P67" s="23">
        <v>11.76785127107749</v>
      </c>
      <c r="Q67" s="23">
        <v>0.26571906508682991</v>
      </c>
      <c r="R67" s="23">
        <v>4.3837499577451364</v>
      </c>
      <c r="S67" s="23">
        <v>8.5172486911236103</v>
      </c>
      <c r="T67" s="23">
        <v>3.2078867549187229</v>
      </c>
      <c r="U67" s="23">
        <v>1.4197633932549969</v>
      </c>
      <c r="V67" s="23">
        <v>0.81477619263710299</v>
      </c>
      <c r="X67" s="23">
        <v>1406.6920109094569</v>
      </c>
      <c r="Y67" s="23">
        <v>0.30467838055923951</v>
      </c>
      <c r="AA67" s="23">
        <v>1412.7454906344331</v>
      </c>
      <c r="AB67" s="23">
        <v>0.22845596823741701</v>
      </c>
      <c r="AD67" s="23">
        <v>1418.861896545629</v>
      </c>
      <c r="AE67" s="23">
        <v>0.15194178122676871</v>
      </c>
      <c r="AG67" s="25">
        <v>1425.0419999999999</v>
      </c>
      <c r="AH67" s="25">
        <v>7.4999999999999997E-2</v>
      </c>
      <c r="AJ67" s="23">
        <v>1431.284835480586</v>
      </c>
      <c r="AK67" s="23">
        <v>0</v>
      </c>
    </row>
    <row r="68" spans="1:37" x14ac:dyDescent="0.2">
      <c r="B68" s="13">
        <v>51.878675233532547</v>
      </c>
      <c r="C68" s="13">
        <v>9.443447469196134E-2</v>
      </c>
      <c r="D68" s="13">
        <v>29.97808879844899</v>
      </c>
      <c r="E68" s="13">
        <v>0.71321561904151509</v>
      </c>
      <c r="F68" s="13">
        <v>0</v>
      </c>
      <c r="G68" s="13">
        <v>0.14460591882841159</v>
      </c>
      <c r="H68" s="13">
        <v>13.15823732995786</v>
      </c>
      <c r="I68" s="13">
        <v>3.7757767060293861</v>
      </c>
      <c r="J68" s="13">
        <v>0.15111518802775151</v>
      </c>
      <c r="L68" s="22">
        <v>52</v>
      </c>
      <c r="M68" s="23">
        <v>52.225441110742068</v>
      </c>
      <c r="N68" s="23">
        <v>3.1233469879814502</v>
      </c>
      <c r="O68" s="23">
        <v>14.31769814616624</v>
      </c>
      <c r="P68" s="23">
        <v>11.8047098284763</v>
      </c>
      <c r="Q68" s="23">
        <v>0.20902272904339561</v>
      </c>
      <c r="R68" s="23">
        <v>4.3312502819090266</v>
      </c>
      <c r="S68" s="23">
        <v>8.5318998003058972</v>
      </c>
      <c r="T68" s="23">
        <v>3.1032545628257329</v>
      </c>
      <c r="U68" s="23">
        <v>1.408930057857984</v>
      </c>
      <c r="V68" s="23">
        <v>0.87299537054122434</v>
      </c>
      <c r="X68" s="23">
        <v>1404.6559381617569</v>
      </c>
      <c r="Y68" s="23">
        <v>0.41684492748405322</v>
      </c>
      <c r="AA68" s="23">
        <v>1410.6923824020821</v>
      </c>
      <c r="AB68" s="23">
        <v>0.3406082234413324</v>
      </c>
      <c r="AD68" s="23">
        <v>1416.791671298198</v>
      </c>
      <c r="AE68" s="23">
        <v>0.26407509731166079</v>
      </c>
      <c r="AG68" s="25">
        <v>1422.954</v>
      </c>
      <c r="AH68" s="25">
        <v>0.187</v>
      </c>
      <c r="AJ68" s="23">
        <v>1429.1801448411379</v>
      </c>
      <c r="AK68" s="23">
        <v>0.1101871201099234</v>
      </c>
    </row>
    <row r="70" spans="1:37" ht="21" x14ac:dyDescent="0.25">
      <c r="A70" s="20" t="s">
        <v>546</v>
      </c>
      <c r="O70" s="10"/>
      <c r="P70" s="10"/>
      <c r="Q70" s="10"/>
      <c r="R70" s="10"/>
      <c r="S70" s="10"/>
      <c r="T70" s="10"/>
      <c r="U70" s="10"/>
      <c r="V70" s="10"/>
      <c r="W70" s="10"/>
      <c r="X70" s="10"/>
      <c r="Z70" s="10"/>
    </row>
    <row r="71" spans="1:37" x14ac:dyDescent="0.2">
      <c r="A71" t="s">
        <v>37</v>
      </c>
      <c r="O71" s="10"/>
      <c r="P71" s="10"/>
      <c r="Q71" s="10"/>
      <c r="R71" s="10"/>
      <c r="S71" s="10"/>
      <c r="T71" s="10"/>
      <c r="U71" s="10"/>
      <c r="V71" s="10"/>
      <c r="W71" s="10"/>
      <c r="X71" s="10"/>
      <c r="Z71" s="10"/>
    </row>
    <row r="72" spans="1:37" x14ac:dyDescent="0.2">
      <c r="A72" t="s">
        <v>38</v>
      </c>
      <c r="O72" s="10"/>
      <c r="P72" s="10"/>
      <c r="Q72" s="10"/>
      <c r="R72" s="10"/>
      <c r="S72" s="10"/>
      <c r="T72" s="10"/>
      <c r="U72" s="10"/>
      <c r="V72" s="10"/>
      <c r="W72" s="10"/>
      <c r="X72" s="10"/>
      <c r="Z72" s="10"/>
    </row>
    <row r="73" spans="1:37" x14ac:dyDescent="0.2">
      <c r="A73" t="s">
        <v>39</v>
      </c>
      <c r="Z73" s="17" t="s">
        <v>35</v>
      </c>
      <c r="AA73" s="17"/>
      <c r="AB73" s="17"/>
      <c r="AC73" s="17"/>
      <c r="AD73" s="17"/>
    </row>
    <row r="74" spans="1:37" ht="19" x14ac:dyDescent="0.25">
      <c r="A74" s="19" t="s">
        <v>40</v>
      </c>
      <c r="Z74" s="15">
        <v>0.5</v>
      </c>
      <c r="AA74" s="16">
        <v>1</v>
      </c>
      <c r="AB74" s="16">
        <v>1.5</v>
      </c>
      <c r="AC74" s="16">
        <v>2</v>
      </c>
      <c r="AD74" s="16">
        <v>2.5</v>
      </c>
    </row>
    <row r="75" spans="1:37" x14ac:dyDescent="0.2">
      <c r="A75" s="2" t="s">
        <v>0</v>
      </c>
      <c r="B75" s="3" t="s">
        <v>1</v>
      </c>
      <c r="C75" s="3" t="s">
        <v>2</v>
      </c>
      <c r="D75" s="3" t="s">
        <v>3</v>
      </c>
      <c r="E75" s="3" t="s">
        <v>4</v>
      </c>
      <c r="F75" s="3" t="s">
        <v>5</v>
      </c>
      <c r="G75" s="3" t="s">
        <v>6</v>
      </c>
      <c r="H75" s="3" t="s">
        <v>7</v>
      </c>
      <c r="I75" s="3" t="s">
        <v>8</v>
      </c>
      <c r="J75" s="3" t="s">
        <v>9</v>
      </c>
      <c r="K75" s="3" t="s">
        <v>10</v>
      </c>
      <c r="L75" s="4" t="s">
        <v>11</v>
      </c>
      <c r="M75" s="4"/>
      <c r="N75" s="4" t="s">
        <v>12</v>
      </c>
      <c r="O75" s="5" t="s">
        <v>13</v>
      </c>
      <c r="P75" s="5" t="s">
        <v>14</v>
      </c>
      <c r="Q75" s="5" t="s">
        <v>15</v>
      </c>
      <c r="R75" s="5" t="s">
        <v>16</v>
      </c>
      <c r="S75" s="5" t="s">
        <v>17</v>
      </c>
      <c r="T75" s="5" t="s">
        <v>18</v>
      </c>
      <c r="U75" s="5" t="s">
        <v>19</v>
      </c>
      <c r="V75" s="5" t="s">
        <v>20</v>
      </c>
      <c r="W75" s="5" t="s">
        <v>21</v>
      </c>
      <c r="X75" s="5" t="s">
        <v>22</v>
      </c>
      <c r="Y75" s="1"/>
      <c r="Z75" s="17" t="s">
        <v>36</v>
      </c>
      <c r="AA75" s="17"/>
      <c r="AB75" s="17"/>
      <c r="AC75" s="17"/>
      <c r="AD75" s="17"/>
    </row>
    <row r="76" spans="1:37" x14ac:dyDescent="0.2">
      <c r="A76" s="6" t="str">
        <f>_xlfn.XLOOKUP(B76,'NCW_H Glass and Minerals'!$D$131:$D$166,'NCW_H Glass and Minerals'!$A$131:$A$166,"n")</f>
        <v>Ol4</v>
      </c>
      <c r="B76" s="10">
        <v>38.980499999999999</v>
      </c>
      <c r="C76" s="10">
        <v>4.7500000000000001E-2</v>
      </c>
      <c r="D76" s="10">
        <v>0.29720000000000002</v>
      </c>
      <c r="E76" s="10">
        <v>0.32619999999999999</v>
      </c>
      <c r="F76" s="10">
        <v>19.929200000000002</v>
      </c>
      <c r="G76" s="10">
        <v>-4.4999999999999997E-3</v>
      </c>
      <c r="H76" s="10">
        <v>3.4599999999999999E-2</v>
      </c>
      <c r="I76" s="10">
        <v>3.6299999999999999E-2</v>
      </c>
      <c r="J76" s="10">
        <v>40.315899999999999</v>
      </c>
      <c r="K76" s="10">
        <v>-1.52E-2</v>
      </c>
      <c r="L76" s="1">
        <v>0.78289141646729699</v>
      </c>
      <c r="M76" s="1"/>
      <c r="N76" s="6" t="s">
        <v>388</v>
      </c>
      <c r="O76" s="10">
        <v>50.441178877423297</v>
      </c>
      <c r="P76" s="10">
        <v>14.6698881351216</v>
      </c>
      <c r="Q76" s="10">
        <v>9.9626844297509791</v>
      </c>
      <c r="R76" s="10">
        <v>0.16386936277117201</v>
      </c>
      <c r="S76" s="10">
        <v>11.672776818520299</v>
      </c>
      <c r="T76" s="10">
        <v>0.91028305824011302</v>
      </c>
      <c r="U76" s="10">
        <v>3.0821147126455601</v>
      </c>
      <c r="V76" s="10">
        <v>3.1613898413269901</v>
      </c>
      <c r="W76" s="10">
        <v>5.5114115269105799</v>
      </c>
      <c r="X76" s="10">
        <v>0.42450552777800499</v>
      </c>
      <c r="Y76" s="1"/>
      <c r="Z76" s="10">
        <v>1404.75097091932</v>
      </c>
      <c r="AA76" s="10">
        <v>1407.52088969389</v>
      </c>
      <c r="AB76" s="10">
        <v>1410.28155443536</v>
      </c>
      <c r="AC76" s="10">
        <v>1413.03301599314</v>
      </c>
      <c r="AD76" s="10">
        <v>1415.77532484479</v>
      </c>
    </row>
    <row r="77" spans="1:37" x14ac:dyDescent="0.2">
      <c r="A77" s="6" t="str">
        <f>_xlfn.XLOOKUP(B77,'NCW_H Glass and Minerals'!$D$131:$D$166,'NCW_H Glass and Minerals'!$A$131:$A$166,"n")</f>
        <v>Ol4</v>
      </c>
      <c r="B77" s="10">
        <v>38.980499999999999</v>
      </c>
      <c r="C77" s="10">
        <v>4.7500000000000001E-2</v>
      </c>
      <c r="D77" s="10">
        <v>0.29720000000000002</v>
      </c>
      <c r="E77" s="10">
        <v>0.32619999999999999</v>
      </c>
      <c r="F77" s="10">
        <v>19.929200000000002</v>
      </c>
      <c r="G77" s="10">
        <v>-4.4999999999999997E-3</v>
      </c>
      <c r="H77" s="10">
        <v>3.4599999999999999E-2</v>
      </c>
      <c r="I77" s="10">
        <v>3.6299999999999999E-2</v>
      </c>
      <c r="J77" s="10">
        <v>40.315899999999999</v>
      </c>
      <c r="K77" s="10">
        <v>-1.52E-2</v>
      </c>
      <c r="L77" s="1">
        <v>0.78289141646729699</v>
      </c>
      <c r="M77" s="1"/>
      <c r="N77" s="6" t="s">
        <v>389</v>
      </c>
      <c r="O77" s="10">
        <v>50.154607676008403</v>
      </c>
      <c r="P77" s="10">
        <v>14.5330195271892</v>
      </c>
      <c r="Q77" s="10">
        <v>9.9143766265431399</v>
      </c>
      <c r="R77" s="10">
        <v>0.21464503485431399</v>
      </c>
      <c r="S77" s="10">
        <v>11.9469753311236</v>
      </c>
      <c r="T77" s="10">
        <v>0.95182422775225595</v>
      </c>
      <c r="U77" s="10">
        <v>3.0157423361826901</v>
      </c>
      <c r="V77" s="10">
        <v>3.2658894965737399</v>
      </c>
      <c r="W77" s="10">
        <v>5.5921968776492701</v>
      </c>
      <c r="X77" s="10">
        <v>0.35706160740974202</v>
      </c>
      <c r="Y77" s="1"/>
      <c r="Z77" s="10">
        <v>1408.74380907512</v>
      </c>
      <c r="AA77" s="10">
        <v>1411.51611736365</v>
      </c>
      <c r="AB77" s="10">
        <v>1414.27913028638</v>
      </c>
      <c r="AC77" s="10">
        <v>1417.0328990990799</v>
      </c>
      <c r="AD77" s="10">
        <v>1419.77747468136</v>
      </c>
    </row>
    <row r="78" spans="1:37" x14ac:dyDescent="0.2">
      <c r="A78" s="6" t="str">
        <f>_xlfn.XLOOKUP(B78,'NCW_H Glass and Minerals'!$D$131:$D$166,'NCW_H Glass and Minerals'!$A$131:$A$166,"n")</f>
        <v>Ol6</v>
      </c>
      <c r="B78" s="10">
        <v>38.915199999999999</v>
      </c>
      <c r="C78" s="10">
        <v>6.54E-2</v>
      </c>
      <c r="D78" s="10">
        <v>0.27739999999999998</v>
      </c>
      <c r="E78" s="10">
        <v>0.28820000000000001</v>
      </c>
      <c r="F78" s="10">
        <v>20.452300000000001</v>
      </c>
      <c r="G78" s="10">
        <v>6.7000000000000002E-3</v>
      </c>
      <c r="H78" s="10">
        <v>2.7199999999999998E-2</v>
      </c>
      <c r="I78" s="10">
        <v>-1.4E-2</v>
      </c>
      <c r="J78" s="10">
        <v>40.030500000000004</v>
      </c>
      <c r="K78" s="10">
        <v>5.4000000000000003E-3</v>
      </c>
      <c r="L78" s="1">
        <v>0.77722762926978795</v>
      </c>
      <c r="M78" s="1"/>
      <c r="N78" s="6" t="s">
        <v>392</v>
      </c>
      <c r="O78" s="10">
        <v>48.073652228346297</v>
      </c>
      <c r="P78" s="10">
        <v>14.191896829880299</v>
      </c>
      <c r="Q78" s="10">
        <v>10.785837519275701</v>
      </c>
      <c r="R78" s="10">
        <v>0.174766274282283</v>
      </c>
      <c r="S78" s="10">
        <v>13.0885384063392</v>
      </c>
      <c r="T78" s="10">
        <v>0.67891150230799402</v>
      </c>
      <c r="U78" s="10">
        <v>3.5424523260607401</v>
      </c>
      <c r="V78" s="10">
        <v>3.06456784280196</v>
      </c>
      <c r="W78" s="10">
        <v>5.9225104457710502</v>
      </c>
      <c r="X78" s="10">
        <v>0.44225944190828098</v>
      </c>
      <c r="Y78" s="1"/>
      <c r="Z78" s="10">
        <v>1416.91886286658</v>
      </c>
      <c r="AA78" s="10">
        <v>1419.6959018228899</v>
      </c>
      <c r="AB78" s="10">
        <v>1422.4635611976901</v>
      </c>
      <c r="AC78" s="10">
        <v>1425.2218930813699</v>
      </c>
      <c r="AD78" s="10">
        <v>1427.9709491793401</v>
      </c>
    </row>
    <row r="79" spans="1:37" x14ac:dyDescent="0.2">
      <c r="A79" s="6" t="str">
        <f>_xlfn.XLOOKUP(B79,'NCW_H Glass and Minerals'!$D$131:$D$166,'NCW_H Glass and Minerals'!$A$131:$A$166,"n")</f>
        <v>Ol10</v>
      </c>
      <c r="B79" s="10">
        <v>38.8947</v>
      </c>
      <c r="C79" s="10">
        <v>2.8899999999999999E-2</v>
      </c>
      <c r="D79" s="10">
        <v>0.30909999999999999</v>
      </c>
      <c r="E79" s="10">
        <v>0.27979999999999999</v>
      </c>
      <c r="F79" s="10">
        <v>20.7973</v>
      </c>
      <c r="G79" s="10">
        <v>1.5E-3</v>
      </c>
      <c r="H79" s="10">
        <v>3.0499999999999999E-2</v>
      </c>
      <c r="I79" s="10">
        <v>2.6800000000000001E-2</v>
      </c>
      <c r="J79" s="10">
        <v>39.407200000000003</v>
      </c>
      <c r="K79" s="10">
        <v>3.6799999999999999E-2</v>
      </c>
      <c r="L79" s="1">
        <v>0.77156369819547799</v>
      </c>
      <c r="M79" s="1"/>
      <c r="N79" s="6" t="s">
        <v>404</v>
      </c>
      <c r="O79" s="10">
        <v>47.912888073251999</v>
      </c>
      <c r="P79" s="10">
        <v>13.9116271513076</v>
      </c>
      <c r="Q79" s="10">
        <v>10.945088586408399</v>
      </c>
      <c r="R79" s="10">
        <v>0.22623024189469401</v>
      </c>
      <c r="S79" s="10">
        <v>13.1105227716985</v>
      </c>
      <c r="T79" s="10">
        <v>0.64670785950836296</v>
      </c>
      <c r="U79" s="10">
        <v>3.5099407448431501</v>
      </c>
      <c r="V79" s="10">
        <v>3.0778144155871998</v>
      </c>
      <c r="W79" s="10">
        <v>6.00123231107374</v>
      </c>
      <c r="X79" s="10">
        <v>0.47688190556573401</v>
      </c>
      <c r="Y79" s="1"/>
      <c r="Z79" s="10">
        <v>1422.6945109186499</v>
      </c>
      <c r="AA79" s="10">
        <v>1425.47476110654</v>
      </c>
      <c r="AB79" s="10">
        <v>1428.2455725545201</v>
      </c>
      <c r="AC79" s="10">
        <v>1431.0069979447601</v>
      </c>
      <c r="AD79" s="10">
        <v>1433.7590895680901</v>
      </c>
    </row>
    <row r="80" spans="1:37" x14ac:dyDescent="0.2">
      <c r="A80" s="6" t="str">
        <f>_xlfn.XLOOKUP(B80,'NCW_H Glass and Minerals'!$D$131:$D$166,'NCW_H Glass and Minerals'!$A$131:$A$166,"n")</f>
        <v>Ol10</v>
      </c>
      <c r="B80" s="10">
        <v>38.8947</v>
      </c>
      <c r="C80" s="10">
        <v>2.8899999999999999E-2</v>
      </c>
      <c r="D80" s="10">
        <v>0.30909999999999999</v>
      </c>
      <c r="E80" s="10">
        <v>0.27979999999999999</v>
      </c>
      <c r="F80" s="10">
        <v>20.7973</v>
      </c>
      <c r="G80" s="10">
        <v>1.5E-3</v>
      </c>
      <c r="H80" s="10">
        <v>3.0499999999999999E-2</v>
      </c>
      <c r="I80" s="10">
        <v>2.6800000000000001E-2</v>
      </c>
      <c r="J80" s="10">
        <v>39.407200000000003</v>
      </c>
      <c r="K80" s="10">
        <v>3.6799999999999999E-2</v>
      </c>
      <c r="L80" s="1">
        <v>0.77156369819547799</v>
      </c>
      <c r="M80" s="1"/>
      <c r="N80" s="6" t="s">
        <v>405</v>
      </c>
      <c r="O80" s="10">
        <v>48.158285101118402</v>
      </c>
      <c r="P80" s="10">
        <v>13.978793555177599</v>
      </c>
      <c r="Q80" s="10">
        <v>10.9235964784499</v>
      </c>
      <c r="R80" s="10">
        <v>0.22425158853423999</v>
      </c>
      <c r="S80" s="10">
        <v>13.0967646630379</v>
      </c>
      <c r="T80" s="10">
        <v>0.64167140269060896</v>
      </c>
      <c r="U80" s="10">
        <v>3.4531256732164</v>
      </c>
      <c r="V80" s="10">
        <v>2.9349670393250702</v>
      </c>
      <c r="W80" s="10">
        <v>6.0559213293420804</v>
      </c>
      <c r="X80" s="10">
        <v>0.51159317109801195</v>
      </c>
      <c r="Y80" s="1"/>
      <c r="Z80" s="10">
        <v>1423.6018243051799</v>
      </c>
      <c r="AA80" s="10">
        <v>1426.38256909908</v>
      </c>
      <c r="AB80" s="10">
        <v>1429.1538658857401</v>
      </c>
      <c r="AC80" s="10">
        <v>1431.91576744044</v>
      </c>
      <c r="AD80" s="10">
        <v>1434.6683261461401</v>
      </c>
    </row>
    <row r="81" spans="1:30" x14ac:dyDescent="0.2">
      <c r="A81" s="6" t="str">
        <f>_xlfn.XLOOKUP(B81,'NCW_H Glass and Minerals'!$D$131:$D$166,'NCW_H Glass and Minerals'!$A$131:$A$166,"n")</f>
        <v>Ol13</v>
      </c>
      <c r="B81" s="10">
        <v>38.532699999999998</v>
      </c>
      <c r="C81" s="10">
        <v>2.5399999999999999E-2</v>
      </c>
      <c r="D81" s="10">
        <v>0.31780000000000003</v>
      </c>
      <c r="E81" s="10">
        <v>0.30840000000000001</v>
      </c>
      <c r="F81" s="10">
        <v>20.755700000000001</v>
      </c>
      <c r="G81" s="10">
        <v>2.2000000000000001E-3</v>
      </c>
      <c r="H81" s="10">
        <v>4.6899999999999997E-2</v>
      </c>
      <c r="I81" s="10">
        <v>1.83E-2</v>
      </c>
      <c r="J81" s="10">
        <v>39.910899999999998</v>
      </c>
      <c r="K81" s="10">
        <v>8.0699999999999994E-2</v>
      </c>
      <c r="L81" s="1">
        <v>0.774144829577461</v>
      </c>
      <c r="M81" s="1"/>
      <c r="N81" s="6" t="s">
        <v>410</v>
      </c>
      <c r="O81" s="10">
        <v>48.777578151594099</v>
      </c>
      <c r="P81" s="10">
        <v>13.8573366393349</v>
      </c>
      <c r="Q81" s="10">
        <v>10.554797387422299</v>
      </c>
      <c r="R81" s="10">
        <v>0.17462434682986899</v>
      </c>
      <c r="S81" s="10">
        <v>12.968788726136999</v>
      </c>
      <c r="T81" s="10">
        <v>0.73624010539165496</v>
      </c>
      <c r="U81" s="10">
        <v>3.52323645350087</v>
      </c>
      <c r="V81" s="10">
        <v>3.1175279445233501</v>
      </c>
      <c r="W81" s="10">
        <v>5.7451204424639499</v>
      </c>
      <c r="X81" s="10">
        <v>0.48972976419542702</v>
      </c>
      <c r="Y81" s="1"/>
      <c r="Z81" s="10">
        <v>1411.7585535396499</v>
      </c>
      <c r="AA81" s="10">
        <v>1414.53263166138</v>
      </c>
      <c r="AB81" s="10">
        <v>1417.2973832960699</v>
      </c>
      <c r="AC81" s="10">
        <v>1420.0528600068701</v>
      </c>
      <c r="AD81" s="10">
        <v>1422.7991129775201</v>
      </c>
    </row>
    <row r="82" spans="1:30" x14ac:dyDescent="0.2">
      <c r="A82" s="6" t="str">
        <f>_xlfn.XLOOKUP(B82,'NCW_H Glass and Minerals'!$D$131:$D$166,'NCW_H Glass and Minerals'!$A$131:$A$166,"n")</f>
        <v>Ol13</v>
      </c>
      <c r="B82" s="10">
        <v>38.532699999999998</v>
      </c>
      <c r="C82" s="10">
        <v>2.5399999999999999E-2</v>
      </c>
      <c r="D82" s="10">
        <v>0.31780000000000003</v>
      </c>
      <c r="E82" s="10">
        <v>0.30840000000000001</v>
      </c>
      <c r="F82" s="10">
        <v>20.755700000000001</v>
      </c>
      <c r="G82" s="10">
        <v>2.2000000000000001E-3</v>
      </c>
      <c r="H82" s="10">
        <v>4.6899999999999997E-2</v>
      </c>
      <c r="I82" s="10">
        <v>1.83E-2</v>
      </c>
      <c r="J82" s="10">
        <v>39.910899999999998</v>
      </c>
      <c r="K82" s="10">
        <v>8.0699999999999994E-2</v>
      </c>
      <c r="L82" s="1">
        <v>0.774144829577461</v>
      </c>
      <c r="M82" s="1"/>
      <c r="N82" s="6" t="s">
        <v>411</v>
      </c>
      <c r="O82" s="10">
        <v>48.068301039310199</v>
      </c>
      <c r="P82" s="10">
        <v>13.897187797121401</v>
      </c>
      <c r="Q82" s="10">
        <v>10.854049867217499</v>
      </c>
      <c r="R82" s="10">
        <v>0.234725910625881</v>
      </c>
      <c r="S82" s="10">
        <v>13.269237074194301</v>
      </c>
      <c r="T82" s="10">
        <v>0.69434198878725295</v>
      </c>
      <c r="U82" s="10">
        <v>3.5496786990590499</v>
      </c>
      <c r="V82" s="10">
        <v>2.97100914724107</v>
      </c>
      <c r="W82" s="10">
        <v>5.9114865086390598</v>
      </c>
      <c r="X82" s="10">
        <v>0.50705304744106805</v>
      </c>
      <c r="Y82" s="1"/>
      <c r="Z82" s="10">
        <v>1416.2245007207</v>
      </c>
      <c r="AA82" s="10">
        <v>1419.0011463128301</v>
      </c>
      <c r="AB82" s="10">
        <v>1421.7684194547301</v>
      </c>
      <c r="AC82" s="10">
        <v>1424.52637216577</v>
      </c>
      <c r="AD82" s="10">
        <v>1427.27505608107</v>
      </c>
    </row>
    <row r="83" spans="1:30" x14ac:dyDescent="0.2">
      <c r="A83" s="6" t="str">
        <f>_xlfn.XLOOKUP(B83,'NCW_H Glass and Minerals'!$D$131:$D$166,'NCW_H Glass and Minerals'!$A$131:$A$166,"n")</f>
        <v>Ol13</v>
      </c>
      <c r="B83" s="10">
        <v>38.532699999999998</v>
      </c>
      <c r="C83" s="10">
        <v>2.5399999999999999E-2</v>
      </c>
      <c r="D83" s="10">
        <v>0.31780000000000003</v>
      </c>
      <c r="E83" s="10">
        <v>0.30840000000000001</v>
      </c>
      <c r="F83" s="10">
        <v>20.755700000000001</v>
      </c>
      <c r="G83" s="10">
        <v>2.2000000000000001E-3</v>
      </c>
      <c r="H83" s="10">
        <v>4.6899999999999997E-2</v>
      </c>
      <c r="I83" s="10">
        <v>1.83E-2</v>
      </c>
      <c r="J83" s="10">
        <v>39.910899999999998</v>
      </c>
      <c r="K83" s="10">
        <v>8.0699999999999994E-2</v>
      </c>
      <c r="L83" s="1">
        <v>0.774144829577461</v>
      </c>
      <c r="M83" s="1"/>
      <c r="N83" s="6" t="s">
        <v>531</v>
      </c>
      <c r="O83" s="10">
        <v>47.949125856922599</v>
      </c>
      <c r="P83" s="10">
        <v>14.1911921474727</v>
      </c>
      <c r="Q83" s="10">
        <v>10.8991127365762</v>
      </c>
      <c r="R83" s="10">
        <v>0.25615426247252898</v>
      </c>
      <c r="S83" s="10">
        <v>12.9780726211172</v>
      </c>
      <c r="T83" s="10">
        <v>0.70603863942008105</v>
      </c>
      <c r="U83" s="10">
        <v>3.4711516384032501</v>
      </c>
      <c r="V83" s="10">
        <v>3.0111194935546299</v>
      </c>
      <c r="W83" s="10">
        <v>5.9838004723324696</v>
      </c>
      <c r="X83" s="10">
        <v>0.498368156919343</v>
      </c>
      <c r="Y83" s="1"/>
      <c r="Z83" s="10">
        <v>1419.41160206571</v>
      </c>
      <c r="AA83" s="10">
        <v>1422.1900402741301</v>
      </c>
      <c r="AB83" s="10">
        <v>1424.9590733336099</v>
      </c>
      <c r="AC83" s="10">
        <v>1427.7187535897699</v>
      </c>
      <c r="AD83" s="10">
        <v>1430.46913300045</v>
      </c>
    </row>
    <row r="84" spans="1:30" x14ac:dyDescent="0.2">
      <c r="A84" s="6" t="str">
        <f>_xlfn.XLOOKUP(B84,'NCW_H Glass and Minerals'!$D$131:$D$166,'NCW_H Glass and Minerals'!$A$131:$A$166,"n")</f>
        <v>Ol15</v>
      </c>
      <c r="B84" s="10">
        <v>38.840400000000002</v>
      </c>
      <c r="C84" s="10">
        <v>2.3800000000000002E-2</v>
      </c>
      <c r="D84" s="10">
        <v>0.31359999999999999</v>
      </c>
      <c r="E84" s="10">
        <v>0.31559999999999999</v>
      </c>
      <c r="F84" s="10">
        <v>20.036200000000001</v>
      </c>
      <c r="G84" s="10">
        <v>1.6500000000000001E-2</v>
      </c>
      <c r="H84" s="10">
        <v>2.6800000000000001E-2</v>
      </c>
      <c r="I84" s="10">
        <v>1.26E-2</v>
      </c>
      <c r="J84" s="10">
        <v>40.124699999999997</v>
      </c>
      <c r="K84" s="10">
        <v>1.06E-2</v>
      </c>
      <c r="L84" s="1">
        <v>0.78116834214585895</v>
      </c>
      <c r="M84" s="1"/>
      <c r="N84" s="6" t="s">
        <v>531</v>
      </c>
      <c r="O84" s="10">
        <v>47.949125856922599</v>
      </c>
      <c r="P84" s="10">
        <v>14.1911921474727</v>
      </c>
      <c r="Q84" s="10">
        <v>10.8991127365762</v>
      </c>
      <c r="R84" s="10">
        <v>0.25615426247252898</v>
      </c>
      <c r="S84" s="10">
        <v>12.9780726211172</v>
      </c>
      <c r="T84" s="10">
        <v>0.70603863942008105</v>
      </c>
      <c r="U84" s="10">
        <v>3.4711516384032501</v>
      </c>
      <c r="V84" s="10">
        <v>3.0111194935546299</v>
      </c>
      <c r="W84" s="10">
        <v>5.9838004723324696</v>
      </c>
      <c r="X84" s="10">
        <v>0.498368156919343</v>
      </c>
      <c r="Y84" s="1"/>
      <c r="Z84" s="10">
        <v>1418.15173263729</v>
      </c>
      <c r="AA84" s="10">
        <v>1420.9294661664901</v>
      </c>
      <c r="AB84" s="10">
        <v>1423.69780746233</v>
      </c>
      <c r="AC84" s="10">
        <v>1426.45680874139</v>
      </c>
      <c r="AD84" s="10">
        <v>1429.2065218339001</v>
      </c>
    </row>
    <row r="85" spans="1:30" x14ac:dyDescent="0.2">
      <c r="A85" s="6" t="str">
        <f>_xlfn.XLOOKUP(B85,'NCW_H Glass and Minerals'!$D$131:$D$166,'NCW_H Glass and Minerals'!$A$131:$A$166,"n")</f>
        <v>Ol13</v>
      </c>
      <c r="B85" s="10">
        <v>38.532699999999998</v>
      </c>
      <c r="C85" s="10">
        <v>2.5399999999999999E-2</v>
      </c>
      <c r="D85" s="10">
        <v>0.31780000000000003</v>
      </c>
      <c r="E85" s="10">
        <v>0.30840000000000001</v>
      </c>
      <c r="F85" s="10">
        <v>20.755700000000001</v>
      </c>
      <c r="G85" s="10">
        <v>2.2000000000000001E-3</v>
      </c>
      <c r="H85" s="10">
        <v>4.6899999999999997E-2</v>
      </c>
      <c r="I85" s="10">
        <v>1.83E-2</v>
      </c>
      <c r="J85" s="10">
        <v>39.910899999999998</v>
      </c>
      <c r="K85" s="10">
        <v>8.0699999999999994E-2</v>
      </c>
      <c r="L85" s="1">
        <v>0.774144829577461</v>
      </c>
      <c r="M85" s="1"/>
      <c r="N85" s="6" t="s">
        <v>532</v>
      </c>
      <c r="O85" s="10">
        <v>47.959903995482101</v>
      </c>
      <c r="P85" s="10">
        <v>14.1010216337546</v>
      </c>
      <c r="Q85" s="10">
        <v>10.819741900897601</v>
      </c>
      <c r="R85" s="10">
        <v>0.253106540052013</v>
      </c>
      <c r="S85" s="10">
        <v>13.2390884890747</v>
      </c>
      <c r="T85" s="10">
        <v>0.64463391627636701</v>
      </c>
      <c r="U85" s="10">
        <v>3.5853349620544801</v>
      </c>
      <c r="V85" s="10">
        <v>2.8939469274257399</v>
      </c>
      <c r="W85" s="10">
        <v>6.0461157251389803</v>
      </c>
      <c r="X85" s="10">
        <v>0.457105909843328</v>
      </c>
      <c r="Y85" s="1"/>
      <c r="Z85" s="10">
        <v>1420.18991121052</v>
      </c>
      <c r="AA85" s="10">
        <v>1422.9687821699299</v>
      </c>
      <c r="AB85" s="10">
        <v>1425.73824000833</v>
      </c>
      <c r="AC85" s="10">
        <v>1428.49833715107</v>
      </c>
      <c r="AD85" s="10">
        <v>1431.2491256348901</v>
      </c>
    </row>
    <row r="86" spans="1:30" x14ac:dyDescent="0.2">
      <c r="A86" s="6" t="str">
        <f>_xlfn.XLOOKUP(B86,'NCW_H Glass and Minerals'!$D$131:$D$166,'NCW_H Glass and Minerals'!$A$131:$A$166,"n")</f>
        <v>Ol16</v>
      </c>
      <c r="B86" s="10">
        <v>38.593400000000003</v>
      </c>
      <c r="C86" s="10">
        <v>2.53E-2</v>
      </c>
      <c r="D86" s="10">
        <v>0.3155</v>
      </c>
      <c r="E86" s="10">
        <v>0.33050000000000002</v>
      </c>
      <c r="F86" s="10">
        <v>20.527000000000001</v>
      </c>
      <c r="G86" s="10">
        <v>4.4999999999999997E-3</v>
      </c>
      <c r="H86" s="10">
        <v>2.8500000000000001E-2</v>
      </c>
      <c r="I86" s="10">
        <v>2.1100000000000001E-2</v>
      </c>
      <c r="J86" s="10">
        <v>39.979300000000002</v>
      </c>
      <c r="K86" s="10">
        <v>9.0300000000000005E-2</v>
      </c>
      <c r="L86" s="1">
        <v>0.77637362425281597</v>
      </c>
      <c r="M86" s="1"/>
      <c r="N86" s="6" t="s">
        <v>414</v>
      </c>
      <c r="O86" s="10">
        <v>48.096741026441101</v>
      </c>
      <c r="P86" s="10">
        <v>14.097119560491301</v>
      </c>
      <c r="Q86" s="10">
        <v>10.727552675059201</v>
      </c>
      <c r="R86" s="10">
        <v>0.18169634407722099</v>
      </c>
      <c r="S86" s="10">
        <v>13.056457842048999</v>
      </c>
      <c r="T86" s="10">
        <v>0.70837020630105696</v>
      </c>
      <c r="U86" s="10">
        <v>3.5348941895023298</v>
      </c>
      <c r="V86" s="10">
        <v>3.0379915187911499</v>
      </c>
      <c r="W86" s="10">
        <v>5.9806333795417697</v>
      </c>
      <c r="X86" s="10">
        <v>0.556445053736489</v>
      </c>
      <c r="Y86" s="1"/>
      <c r="Z86" s="10">
        <v>1419.2304261813499</v>
      </c>
      <c r="AA86" s="10">
        <v>1422.0087633708299</v>
      </c>
      <c r="AB86" s="10">
        <v>1424.7776972678801</v>
      </c>
      <c r="AC86" s="10">
        <v>1427.53728019953</v>
      </c>
      <c r="AD86" s="10">
        <v>1430.2875641052899</v>
      </c>
    </row>
    <row r="87" spans="1:30" x14ac:dyDescent="0.2">
      <c r="A87" s="6" t="str">
        <f>_xlfn.XLOOKUP(B87,'NCW_H Glass and Minerals'!$D$131:$D$166,'NCW_H Glass and Minerals'!$A$131:$A$166,"n")</f>
        <v>Ol16</v>
      </c>
      <c r="B87" s="10">
        <v>38.593400000000003</v>
      </c>
      <c r="C87" s="10">
        <v>2.53E-2</v>
      </c>
      <c r="D87" s="10">
        <v>0.3155</v>
      </c>
      <c r="E87" s="10">
        <v>0.33050000000000002</v>
      </c>
      <c r="F87" s="10">
        <v>20.527000000000001</v>
      </c>
      <c r="G87" s="10">
        <v>4.4999999999999997E-3</v>
      </c>
      <c r="H87" s="10">
        <v>2.8500000000000001E-2</v>
      </c>
      <c r="I87" s="10">
        <v>2.1100000000000001E-2</v>
      </c>
      <c r="J87" s="10">
        <v>39.979300000000002</v>
      </c>
      <c r="K87" s="10">
        <v>9.0300000000000005E-2</v>
      </c>
      <c r="L87" s="1">
        <v>0.77637362425281597</v>
      </c>
      <c r="M87" s="1"/>
      <c r="N87" s="6" t="s">
        <v>415</v>
      </c>
      <c r="O87" s="10">
        <v>48.354126807655398</v>
      </c>
      <c r="P87" s="10">
        <v>13.8838826084902</v>
      </c>
      <c r="Q87" s="10">
        <v>10.8397672884501</v>
      </c>
      <c r="R87" s="10">
        <v>0.23530088715627101</v>
      </c>
      <c r="S87" s="10">
        <v>13.158148911553599</v>
      </c>
      <c r="T87" s="10">
        <v>0.65391041304039599</v>
      </c>
      <c r="U87" s="10">
        <v>3.4578955264061002</v>
      </c>
      <c r="V87" s="10">
        <v>2.91598422559293</v>
      </c>
      <c r="W87" s="10">
        <v>5.9798278296216099</v>
      </c>
      <c r="X87" s="10">
        <v>0.52115550203345196</v>
      </c>
      <c r="Y87" s="1"/>
      <c r="Z87" s="10">
        <v>1418.00996454081</v>
      </c>
      <c r="AA87" s="10">
        <v>1420.78761845227</v>
      </c>
      <c r="AB87" s="10">
        <v>1423.55588158456</v>
      </c>
      <c r="AC87" s="10">
        <v>1426.3148061397401</v>
      </c>
      <c r="AD87" s="10">
        <v>1429.06444393368</v>
      </c>
    </row>
    <row r="88" spans="1:30" x14ac:dyDescent="0.2">
      <c r="A88" s="6" t="str">
        <f>_xlfn.XLOOKUP(B88,'NCW_H Glass and Minerals'!$D$131:$D$166,'NCW_H Glass and Minerals'!$A$131:$A$166,"n")</f>
        <v>Ol17</v>
      </c>
      <c r="B88" s="10">
        <v>37.912799999999997</v>
      </c>
      <c r="C88" s="10">
        <v>3.9199999999999999E-2</v>
      </c>
      <c r="D88" s="10">
        <v>0.28270000000000001</v>
      </c>
      <c r="E88" s="10">
        <v>0.43099999999999999</v>
      </c>
      <c r="F88" s="10">
        <v>24.335799999999999</v>
      </c>
      <c r="G88" s="10">
        <v>6.9999999999999999E-4</v>
      </c>
      <c r="H88" s="10">
        <v>3.7600000000000001E-2</v>
      </c>
      <c r="I88" s="10">
        <v>2.7699999999999999E-2</v>
      </c>
      <c r="J88" s="10">
        <v>36.9238</v>
      </c>
      <c r="K88" s="10">
        <v>9.6799999999999997E-2</v>
      </c>
      <c r="L88" s="1">
        <v>0.73006340135922798</v>
      </c>
      <c r="M88" s="1"/>
      <c r="N88" s="6" t="s">
        <v>422</v>
      </c>
      <c r="O88" s="10">
        <v>52.2294690023448</v>
      </c>
      <c r="P88" s="10">
        <v>14.157376572264999</v>
      </c>
      <c r="Q88" s="10">
        <v>8.5172486911236103</v>
      </c>
      <c r="R88" s="10">
        <v>0.26571906508683002</v>
      </c>
      <c r="S88" s="10">
        <v>11.7678512710775</v>
      </c>
      <c r="T88" s="10">
        <v>1.419763393255</v>
      </c>
      <c r="U88" s="10">
        <v>3.2363639716088302</v>
      </c>
      <c r="V88" s="10">
        <v>3.2078867549187202</v>
      </c>
      <c r="W88" s="10">
        <v>4.38374995774514</v>
      </c>
      <c r="X88" s="10">
        <v>0.81477619263710299</v>
      </c>
      <c r="Y88" s="1"/>
      <c r="Z88" s="10">
        <v>1378.77002630981</v>
      </c>
      <c r="AA88" s="10">
        <v>1381.5231308607099</v>
      </c>
      <c r="AB88" s="10">
        <v>1384.26725337981</v>
      </c>
      <c r="AC88" s="10">
        <v>1387.00244209486</v>
      </c>
      <c r="AD88" s="10">
        <v>1389.7287448889399</v>
      </c>
    </row>
    <row r="89" spans="1:30" x14ac:dyDescent="0.2">
      <c r="A89" s="6" t="str">
        <f>_xlfn.XLOOKUP(B89,'NCW_H Glass and Minerals'!$D$131:$D$166,'NCW_H Glass and Minerals'!$A$131:$A$166,"n")</f>
        <v>Ol17</v>
      </c>
      <c r="B89" s="10">
        <v>37.912799999999997</v>
      </c>
      <c r="C89" s="10">
        <v>3.9199999999999999E-2</v>
      </c>
      <c r="D89" s="10">
        <v>0.28270000000000001</v>
      </c>
      <c r="E89" s="10">
        <v>0.43099999999999999</v>
      </c>
      <c r="F89" s="10">
        <v>24.335799999999999</v>
      </c>
      <c r="G89" s="10">
        <v>6.9999999999999999E-4</v>
      </c>
      <c r="H89" s="10">
        <v>3.7600000000000001E-2</v>
      </c>
      <c r="I89" s="10">
        <v>2.7699999999999999E-2</v>
      </c>
      <c r="J89" s="10">
        <v>36.9238</v>
      </c>
      <c r="K89" s="10">
        <v>9.6799999999999997E-2</v>
      </c>
      <c r="L89" s="1">
        <v>0.73006340135922798</v>
      </c>
      <c r="M89" s="1"/>
      <c r="N89" s="6" t="s">
        <v>423</v>
      </c>
      <c r="O89" s="10">
        <v>52.225441110742103</v>
      </c>
      <c r="P89" s="10">
        <v>14.317698146166199</v>
      </c>
      <c r="Q89" s="10">
        <v>8.5318998003059008</v>
      </c>
      <c r="R89" s="10">
        <v>0.209022729043396</v>
      </c>
      <c r="S89" s="10">
        <v>11.8047098284763</v>
      </c>
      <c r="T89" s="10">
        <v>1.40893005785798</v>
      </c>
      <c r="U89" s="10">
        <v>3.1233469879814502</v>
      </c>
      <c r="V89" s="10">
        <v>3.1032545628257302</v>
      </c>
      <c r="W89" s="10">
        <v>4.3312502819090302</v>
      </c>
      <c r="X89" s="10">
        <v>0.872995370541224</v>
      </c>
      <c r="Y89" s="1"/>
      <c r="Z89" s="10">
        <v>1375.95479004565</v>
      </c>
      <c r="AA89" s="10">
        <v>1378.7059408545399</v>
      </c>
      <c r="AB89" s="10">
        <v>1381.4481394090601</v>
      </c>
      <c r="AC89" s="10">
        <v>1384.18143365532</v>
      </c>
      <c r="AD89" s="10">
        <v>1386.90587119769</v>
      </c>
    </row>
    <row r="90" spans="1:30" x14ac:dyDescent="0.2">
      <c r="A90" s="6" t="str">
        <f>_xlfn.XLOOKUP(B90,'NCW_H Glass and Minerals'!$D$131:$D$166,'NCW_H Glass and Minerals'!$A$131:$A$166,"n")</f>
        <v>Ol18</v>
      </c>
      <c r="B90" s="10">
        <v>38.493899999999996</v>
      </c>
      <c r="C90" s="10">
        <v>3.32E-2</v>
      </c>
      <c r="D90" s="10">
        <v>0.32740000000000002</v>
      </c>
      <c r="E90" s="10">
        <v>0.315</v>
      </c>
      <c r="F90" s="10">
        <v>21.650700000000001</v>
      </c>
      <c r="G90" s="10">
        <v>5.1999999999999998E-3</v>
      </c>
      <c r="H90" s="10">
        <v>2.7199999999999998E-2</v>
      </c>
      <c r="I90" s="10">
        <v>1.8499999999999999E-2</v>
      </c>
      <c r="J90" s="10">
        <v>39.0426</v>
      </c>
      <c r="K90" s="10">
        <v>2.7199999999999998E-2</v>
      </c>
      <c r="L90" s="1">
        <v>0.76272034670496502</v>
      </c>
      <c r="M90" s="1"/>
      <c r="N90" s="6" t="s">
        <v>435</v>
      </c>
      <c r="O90" s="10">
        <v>48.489785456130001</v>
      </c>
      <c r="P90" s="10">
        <v>14.070386794145501</v>
      </c>
      <c r="Q90" s="10">
        <v>10.730679517084001</v>
      </c>
      <c r="R90" s="10">
        <v>0.20444467228872401</v>
      </c>
      <c r="S90" s="10">
        <v>12.9388665316689</v>
      </c>
      <c r="T90" s="10">
        <v>0.746110270935329</v>
      </c>
      <c r="U90" s="10">
        <v>3.4895034988337201</v>
      </c>
      <c r="V90" s="10">
        <v>2.9378924973726699</v>
      </c>
      <c r="W90" s="10">
        <v>5.8915746033373502</v>
      </c>
      <c r="X90" s="10">
        <v>0.49019557583369699</v>
      </c>
      <c r="Y90" s="1"/>
      <c r="Z90" s="10">
        <v>1419.94759905877</v>
      </c>
      <c r="AA90" s="10">
        <v>1422.7263355002799</v>
      </c>
      <c r="AB90" s="10">
        <v>1425.49566130217</v>
      </c>
      <c r="AC90" s="10">
        <v>1428.2556288649801</v>
      </c>
      <c r="AD90" s="10">
        <v>1431.0062902008799</v>
      </c>
    </row>
    <row r="91" spans="1:30" x14ac:dyDescent="0.2">
      <c r="A91" s="6" t="str">
        <f>_xlfn.XLOOKUP(B91,'NCW_H Glass and Minerals'!$D$131:$D$166,'NCW_H Glass and Minerals'!$A$131:$A$166,"n")</f>
        <v>Ol18</v>
      </c>
      <c r="B91" s="10">
        <v>38.493899999999996</v>
      </c>
      <c r="C91" s="10">
        <v>3.32E-2</v>
      </c>
      <c r="D91" s="10">
        <v>0.32740000000000002</v>
      </c>
      <c r="E91" s="10">
        <v>0.315</v>
      </c>
      <c r="F91" s="10">
        <v>21.650700000000001</v>
      </c>
      <c r="G91" s="10">
        <v>5.1999999999999998E-3</v>
      </c>
      <c r="H91" s="10">
        <v>2.7199999999999998E-2</v>
      </c>
      <c r="I91" s="10">
        <v>1.8499999999999999E-2</v>
      </c>
      <c r="J91" s="10">
        <v>39.0426</v>
      </c>
      <c r="K91" s="10">
        <v>2.7199999999999998E-2</v>
      </c>
      <c r="L91" s="1">
        <v>0.76272034670496502</v>
      </c>
      <c r="M91" s="1"/>
      <c r="N91" s="6" t="s">
        <v>436</v>
      </c>
      <c r="O91" s="10">
        <v>48.150652740978501</v>
      </c>
      <c r="P91" s="10">
        <v>14.1471678984019</v>
      </c>
      <c r="Q91" s="10">
        <v>10.8938272314383</v>
      </c>
      <c r="R91" s="10">
        <v>0.20174324221708201</v>
      </c>
      <c r="S91" s="10">
        <v>12.9604127629794</v>
      </c>
      <c r="T91" s="10">
        <v>0.66556799034587799</v>
      </c>
      <c r="U91" s="10">
        <v>3.5225026834108801</v>
      </c>
      <c r="V91" s="10">
        <v>2.9045485610144999</v>
      </c>
      <c r="W91" s="10">
        <v>6.0547600527857197</v>
      </c>
      <c r="X91" s="10">
        <v>0.48660552115636002</v>
      </c>
      <c r="Z91" s="10">
        <v>1425.1479963587001</v>
      </c>
      <c r="AA91" s="10">
        <v>1427.9295778552901</v>
      </c>
      <c r="AB91" s="10">
        <v>1430.7016955684501</v>
      </c>
      <c r="AC91" s="10">
        <v>1433.4644024322399</v>
      </c>
      <c r="AD91" s="10">
        <v>1436.2177509866799</v>
      </c>
    </row>
    <row r="92" spans="1:30" x14ac:dyDescent="0.2">
      <c r="A92" s="6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"/>
      <c r="M92" s="1"/>
      <c r="N92" s="6"/>
      <c r="O92" s="10"/>
      <c r="P92" s="10"/>
      <c r="Q92" s="10"/>
      <c r="R92" s="10"/>
      <c r="S92" s="10"/>
      <c r="T92" s="10"/>
      <c r="U92" s="10"/>
      <c r="V92" s="10"/>
      <c r="W92" s="10"/>
      <c r="X92" s="10"/>
      <c r="Z92" s="10"/>
      <c r="AA92" s="10"/>
      <c r="AB92" s="10"/>
      <c r="AC92" s="10"/>
      <c r="AD92" s="10"/>
    </row>
    <row r="93" spans="1:30" x14ac:dyDescent="0.2">
      <c r="Z93" s="17" t="s">
        <v>35</v>
      </c>
      <c r="AA93" s="17"/>
      <c r="AB93" s="17"/>
      <c r="AC93" s="17"/>
      <c r="AD93" s="17"/>
    </row>
    <row r="94" spans="1:30" ht="19" x14ac:dyDescent="0.25">
      <c r="A94" s="19" t="s">
        <v>42</v>
      </c>
      <c r="Z94" s="15">
        <v>0.5</v>
      </c>
      <c r="AA94" s="16">
        <v>1</v>
      </c>
      <c r="AB94" s="16">
        <v>1.5</v>
      </c>
      <c r="AC94" s="16">
        <v>2</v>
      </c>
      <c r="AD94" s="16">
        <v>2.5</v>
      </c>
    </row>
    <row r="95" spans="1:30" x14ac:dyDescent="0.2">
      <c r="A95" s="4" t="s">
        <v>0</v>
      </c>
      <c r="B95" s="3" t="s">
        <v>1</v>
      </c>
      <c r="C95" s="3" t="s">
        <v>2</v>
      </c>
      <c r="D95" s="3" t="s">
        <v>3</v>
      </c>
      <c r="E95" s="3" t="s">
        <v>4</v>
      </c>
      <c r="F95" s="3" t="s">
        <v>5</v>
      </c>
      <c r="G95" s="3" t="s">
        <v>6</v>
      </c>
      <c r="H95" s="3" t="s">
        <v>7</v>
      </c>
      <c r="I95" s="3" t="s">
        <v>8</v>
      </c>
      <c r="J95" s="3" t="s">
        <v>9</v>
      </c>
      <c r="K95" s="3" t="s">
        <v>10</v>
      </c>
      <c r="L95" s="4" t="s">
        <v>11</v>
      </c>
      <c r="M95" s="4"/>
      <c r="N95" s="2" t="s">
        <v>41</v>
      </c>
      <c r="O95" s="5" t="s">
        <v>13</v>
      </c>
      <c r="P95" s="5" t="s">
        <v>14</v>
      </c>
      <c r="Q95" s="5" t="s">
        <v>15</v>
      </c>
      <c r="R95" s="5" t="s">
        <v>16</v>
      </c>
      <c r="S95" s="5" t="s">
        <v>17</v>
      </c>
      <c r="T95" s="5" t="s">
        <v>18</v>
      </c>
      <c r="U95" s="5" t="s">
        <v>19</v>
      </c>
      <c r="V95" s="5" t="s">
        <v>20</v>
      </c>
      <c r="W95" s="5" t="s">
        <v>21</v>
      </c>
      <c r="X95" s="5" t="s">
        <v>22</v>
      </c>
      <c r="Y95" s="3"/>
      <c r="Z95" s="17" t="s">
        <v>36</v>
      </c>
      <c r="AA95" s="17"/>
      <c r="AB95" s="17"/>
      <c r="AC95" s="17"/>
      <c r="AD95" s="17"/>
    </row>
    <row r="96" spans="1:30" x14ac:dyDescent="0.2">
      <c r="A96" s="6" t="str">
        <f>_xlfn.XLOOKUP(B96,'NCW_H Glass and Minerals'!$D$131:$D$166,'NCW_H Glass and Minerals'!$A$131:$A$166,"n")</f>
        <v>Ol4</v>
      </c>
      <c r="B96" s="1">
        <v>38.662300000000002</v>
      </c>
      <c r="C96" s="1">
        <v>4.2099999999999999E-2</v>
      </c>
      <c r="D96" s="1">
        <v>0.2697</v>
      </c>
      <c r="E96" s="1">
        <v>0.33379999999999999</v>
      </c>
      <c r="F96" s="1">
        <v>20.722899999999999</v>
      </c>
      <c r="G96" s="1">
        <v>1.1900000000000001E-2</v>
      </c>
      <c r="H96" s="1">
        <v>5.8200000000000002E-2</v>
      </c>
      <c r="I96" s="1">
        <v>2.81E-2</v>
      </c>
      <c r="J96" s="1">
        <v>39.557400000000001</v>
      </c>
      <c r="K96" s="1">
        <v>2.6800000000000001E-2</v>
      </c>
      <c r="L96" s="1">
        <v>0.77286325078457996</v>
      </c>
      <c r="M96" s="1"/>
      <c r="N96" s="6" t="str">
        <f>_xlfn.XLOOKUP(A96,'NCW_H Glass and Minerals'!$A$131:$A$166,'NCW_H Glass and Minerals'!$B$131:$B$166)</f>
        <v>NCW_H_G8</v>
      </c>
      <c r="O96" s="1">
        <v>50.441178877423297</v>
      </c>
      <c r="P96" s="1">
        <v>14.6698881351216</v>
      </c>
      <c r="Q96" s="1">
        <v>9.9626844297509791</v>
      </c>
      <c r="R96" s="1">
        <v>0.16386936277117201</v>
      </c>
      <c r="S96" s="1">
        <v>11.672776818520299</v>
      </c>
      <c r="T96" s="1">
        <v>0.91028305824011302</v>
      </c>
      <c r="U96" s="1">
        <v>3.0821147126455601</v>
      </c>
      <c r="V96" s="1">
        <v>3.1613898413269901</v>
      </c>
      <c r="W96" s="1">
        <v>5.5114115269105799</v>
      </c>
      <c r="X96" s="1">
        <v>0.42450552777800499</v>
      </c>
      <c r="Y96" s="1"/>
      <c r="Z96" s="1">
        <v>1407.6237342504101</v>
      </c>
      <c r="AA96" s="1">
        <v>1410.39537746062</v>
      </c>
      <c r="AB96" s="1">
        <v>1413.1577368866101</v>
      </c>
      <c r="AC96" s="1">
        <v>1415.9108636700801</v>
      </c>
      <c r="AD96" s="1">
        <v>1418.6548085777499</v>
      </c>
    </row>
    <row r="97" spans="1:30" x14ac:dyDescent="0.2">
      <c r="A97" s="6" t="str">
        <f>_xlfn.XLOOKUP(B97,'NCW_H Glass and Minerals'!$D$131:$D$166,'NCW_H Glass and Minerals'!$A$131:$A$166,"n")</f>
        <v>Ol4</v>
      </c>
      <c r="B97" s="1">
        <v>38.662300000000002</v>
      </c>
      <c r="C97" s="1">
        <v>4.2099999999999999E-2</v>
      </c>
      <c r="D97" s="1">
        <v>0.2697</v>
      </c>
      <c r="E97" s="1">
        <v>0.33379999999999999</v>
      </c>
      <c r="F97" s="1">
        <v>20.722899999999999</v>
      </c>
      <c r="G97" s="1">
        <v>1.1900000000000001E-2</v>
      </c>
      <c r="H97" s="1">
        <v>5.8200000000000002E-2</v>
      </c>
      <c r="I97" s="1">
        <v>2.81E-2</v>
      </c>
      <c r="J97" s="1">
        <v>39.557400000000001</v>
      </c>
      <c r="K97" s="1">
        <v>2.6800000000000001E-2</v>
      </c>
      <c r="L97" s="1">
        <v>0.77286325078457996</v>
      </c>
      <c r="M97" s="1"/>
      <c r="N97" s="6" t="str">
        <f>_xlfn.XLOOKUP(A97,'NCW_H Glass and Minerals'!$A$131:$A$166,'NCW_H Glass and Minerals'!$B$131:$B$166)</f>
        <v>NCW_H_G8</v>
      </c>
      <c r="O97" s="1">
        <v>50.154607676008403</v>
      </c>
      <c r="P97" s="1">
        <v>14.5330195271892</v>
      </c>
      <c r="Q97" s="1">
        <v>9.9143766265431399</v>
      </c>
      <c r="R97" s="1">
        <v>0.21464503485431399</v>
      </c>
      <c r="S97" s="1">
        <v>11.9469753311236</v>
      </c>
      <c r="T97" s="1">
        <v>0.95182422775225595</v>
      </c>
      <c r="U97" s="1">
        <v>3.0157423361826901</v>
      </c>
      <c r="V97" s="1">
        <v>3.2658894965737399</v>
      </c>
      <c r="W97" s="1">
        <v>5.5921968776492701</v>
      </c>
      <c r="X97" s="1">
        <v>0.35706160740974202</v>
      </c>
      <c r="Y97" s="1"/>
      <c r="Z97" s="1">
        <v>1411.6369070983801</v>
      </c>
      <c r="AA97" s="1">
        <v>1414.4109143785299</v>
      </c>
      <c r="AB97" s="1">
        <v>1417.1755964259401</v>
      </c>
      <c r="AC97" s="1">
        <v>1419.93100479135</v>
      </c>
      <c r="AD97" s="1">
        <v>1422.67719064622</v>
      </c>
    </row>
    <row r="98" spans="1:30" x14ac:dyDescent="0.2">
      <c r="A98" s="6" t="str">
        <f>_xlfn.XLOOKUP(B98,'NCW_H Glass and Minerals'!$D$131:$D$166,'NCW_H Glass and Minerals'!$A$131:$A$166,"n")</f>
        <v>Ol10</v>
      </c>
      <c r="B98" s="1">
        <v>38.626899999999999</v>
      </c>
      <c r="C98" s="1">
        <v>4.5600000000000002E-2</v>
      </c>
      <c r="D98" s="1">
        <v>0.2414</v>
      </c>
      <c r="E98" s="1">
        <v>0.3115</v>
      </c>
      <c r="F98" s="1">
        <v>21.0932</v>
      </c>
      <c r="G98" s="1">
        <v>7.4999999999999997E-3</v>
      </c>
      <c r="H98" s="1">
        <v>2.6800000000000001E-2</v>
      </c>
      <c r="I98" s="1">
        <v>-5.7000000000000002E-3</v>
      </c>
      <c r="J98" s="1">
        <v>39.406700000000001</v>
      </c>
      <c r="K98" s="1">
        <v>3.1199999999999999E-2</v>
      </c>
      <c r="L98" s="1">
        <v>0.76906187253803404</v>
      </c>
      <c r="M98" s="1"/>
      <c r="N98" s="6" t="str">
        <f>_xlfn.XLOOKUP(A98,'NCW_H Glass and Minerals'!$A$131:$A$166,'NCW_H Glass and Minerals'!$B$131:$B$166)</f>
        <v>NCW_H_G16</v>
      </c>
      <c r="O98" s="1">
        <v>47.912888073251999</v>
      </c>
      <c r="P98" s="1">
        <v>13.9116271513076</v>
      </c>
      <c r="Q98" s="1">
        <v>10.945088586408399</v>
      </c>
      <c r="R98" s="1">
        <v>0.22623024189469401</v>
      </c>
      <c r="S98" s="1">
        <v>13.1105227716985</v>
      </c>
      <c r="T98" s="1">
        <v>0.64670785950836296</v>
      </c>
      <c r="U98" s="1">
        <v>3.5099407448431501</v>
      </c>
      <c r="V98" s="1">
        <v>3.0778144155871998</v>
      </c>
      <c r="W98" s="1">
        <v>6.00123231107374</v>
      </c>
      <c r="X98" s="1">
        <v>0.47688190556573401</v>
      </c>
      <c r="Y98" s="1"/>
      <c r="Z98" s="1">
        <v>1422.4990245486599</v>
      </c>
      <c r="AA98" s="1">
        <v>1425.27916782017</v>
      </c>
      <c r="AB98" s="1">
        <v>1428.0498743494099</v>
      </c>
      <c r="AC98" s="1">
        <v>1430.8111967984901</v>
      </c>
      <c r="AD98" s="1">
        <v>1433.5631874383901</v>
      </c>
    </row>
    <row r="99" spans="1:30" x14ac:dyDescent="0.2">
      <c r="A99" s="6" t="str">
        <f>_xlfn.XLOOKUP(B99,'NCW_H Glass and Minerals'!$D$131:$D$166,'NCW_H Glass and Minerals'!$A$131:$A$166,"n")</f>
        <v>Ol11</v>
      </c>
      <c r="B99" s="1">
        <v>38.4587</v>
      </c>
      <c r="C99" s="1">
        <v>6.13E-2</v>
      </c>
      <c r="D99" s="1">
        <v>0.26100000000000001</v>
      </c>
      <c r="E99" s="1">
        <v>0.33650000000000002</v>
      </c>
      <c r="F99" s="1">
        <v>20.613800000000001</v>
      </c>
      <c r="G99" s="1">
        <v>-7.4999999999999997E-3</v>
      </c>
      <c r="H99" s="1">
        <v>2.5000000000000001E-2</v>
      </c>
      <c r="I99" s="1">
        <v>1.55E-2</v>
      </c>
      <c r="J99" s="1">
        <v>39.917700000000004</v>
      </c>
      <c r="K99" s="1">
        <v>0.1132</v>
      </c>
      <c r="L99" s="1">
        <v>0.77537170811551404</v>
      </c>
      <c r="M99" s="1"/>
      <c r="N99" s="6" t="str">
        <f>_xlfn.XLOOKUP(A99,'NCW_H Glass and Minerals'!$A$131:$A$166,'NCW_H Glass and Minerals'!$B$131:$B$166)</f>
        <v>NCW_H_G16</v>
      </c>
      <c r="O99" s="1">
        <v>47.912888073251999</v>
      </c>
      <c r="P99" s="1">
        <v>13.9116271513076</v>
      </c>
      <c r="Q99" s="1">
        <v>10.945088586408399</v>
      </c>
      <c r="R99" s="1">
        <v>0.22623024189469401</v>
      </c>
      <c r="S99" s="1">
        <v>13.1105227716985</v>
      </c>
      <c r="T99" s="1">
        <v>0.64670785950836296</v>
      </c>
      <c r="U99" s="1">
        <v>3.5099407448431501</v>
      </c>
      <c r="V99" s="1">
        <v>3.0778144155871998</v>
      </c>
      <c r="W99" s="1">
        <v>6.00123231107374</v>
      </c>
      <c r="X99" s="1">
        <v>0.47688190556573401</v>
      </c>
      <c r="Y99" s="1"/>
      <c r="Z99" s="1">
        <v>1419.93722453239</v>
      </c>
      <c r="AA99" s="1">
        <v>1422.7159552102901</v>
      </c>
      <c r="AB99" s="1">
        <v>1425.48527535483</v>
      </c>
      <c r="AC99" s="1">
        <v>1428.2452373654701</v>
      </c>
      <c r="AD99" s="1">
        <v>1430.99589325334</v>
      </c>
    </row>
    <row r="100" spans="1:30" x14ac:dyDescent="0.2">
      <c r="A100" s="6" t="str">
        <f>_xlfn.XLOOKUP(B100,'NCW_H Glass and Minerals'!$D$131:$D$166,'NCW_H Glass and Minerals'!$A$131:$A$166,"n")</f>
        <v>Ol10</v>
      </c>
      <c r="B100" s="1">
        <v>38.626899999999999</v>
      </c>
      <c r="C100" s="1">
        <v>4.5600000000000002E-2</v>
      </c>
      <c r="D100" s="1">
        <v>0.2414</v>
      </c>
      <c r="E100" s="1">
        <v>0.3115</v>
      </c>
      <c r="F100" s="1">
        <v>21.0932</v>
      </c>
      <c r="G100" s="1">
        <v>7.4999999999999997E-3</v>
      </c>
      <c r="H100" s="1">
        <v>2.6800000000000001E-2</v>
      </c>
      <c r="I100" s="1">
        <v>-5.7000000000000002E-3</v>
      </c>
      <c r="J100" s="1">
        <v>39.406700000000001</v>
      </c>
      <c r="K100" s="1">
        <v>3.1199999999999999E-2</v>
      </c>
      <c r="L100" s="1">
        <v>0.76906187253803404</v>
      </c>
      <c r="M100" s="1"/>
      <c r="N100" s="6" t="str">
        <f>_xlfn.XLOOKUP(A100,'NCW_H Glass and Minerals'!$A$131:$A$166,'NCW_H Glass and Minerals'!$B$131:$B$166)</f>
        <v>NCW_H_G16</v>
      </c>
      <c r="O100" s="1">
        <v>48.158285101118402</v>
      </c>
      <c r="P100" s="1">
        <v>13.978793555177599</v>
      </c>
      <c r="Q100" s="1">
        <v>10.9235964784499</v>
      </c>
      <c r="R100" s="1">
        <v>0.22425158853423999</v>
      </c>
      <c r="S100" s="1">
        <v>13.0967646630379</v>
      </c>
      <c r="T100" s="1">
        <v>0.64167140269060896</v>
      </c>
      <c r="U100" s="1">
        <v>3.4531256732164</v>
      </c>
      <c r="V100" s="1">
        <v>2.9349670393250702</v>
      </c>
      <c r="W100" s="1">
        <v>6.0559213293420804</v>
      </c>
      <c r="X100" s="1">
        <v>0.51159317109801195</v>
      </c>
      <c r="Y100" s="1"/>
      <c r="Z100" s="1">
        <v>1423.40602925243</v>
      </c>
      <c r="AA100" s="1">
        <v>1426.1866675385099</v>
      </c>
      <c r="AB100" s="1">
        <v>1428.9578598166199</v>
      </c>
      <c r="AC100" s="1">
        <v>1431.7196588419199</v>
      </c>
      <c r="AD100" s="1">
        <v>1434.4721169775</v>
      </c>
    </row>
    <row r="101" spans="1:30" x14ac:dyDescent="0.2">
      <c r="A101" s="6" t="str">
        <f>_xlfn.XLOOKUP(B101,'NCW_H Glass and Minerals'!$D$131:$D$166,'NCW_H Glass and Minerals'!$A$131:$A$166,"n")</f>
        <v>Ol11</v>
      </c>
      <c r="B101" s="1">
        <v>38.4587</v>
      </c>
      <c r="C101" s="1">
        <v>6.13E-2</v>
      </c>
      <c r="D101" s="1">
        <v>0.26100000000000001</v>
      </c>
      <c r="E101" s="1">
        <v>0.33650000000000002</v>
      </c>
      <c r="F101" s="1">
        <v>20.613800000000001</v>
      </c>
      <c r="G101" s="1">
        <v>-7.4999999999999997E-3</v>
      </c>
      <c r="H101" s="1">
        <v>2.5000000000000001E-2</v>
      </c>
      <c r="I101" s="1">
        <v>1.55E-2</v>
      </c>
      <c r="J101" s="1">
        <v>39.917700000000004</v>
      </c>
      <c r="K101" s="1">
        <v>0.1132</v>
      </c>
      <c r="L101" s="1">
        <v>0.77537170811551404</v>
      </c>
      <c r="M101" s="1"/>
      <c r="N101" s="6" t="str">
        <f>_xlfn.XLOOKUP(A101,'NCW_H Glass and Minerals'!$A$131:$A$166,'NCW_H Glass and Minerals'!$B$131:$B$166)</f>
        <v>NCW_H_G16</v>
      </c>
      <c r="O101" s="1">
        <v>48.158285101118402</v>
      </c>
      <c r="P101" s="1">
        <v>13.978793555177599</v>
      </c>
      <c r="Q101" s="1">
        <v>10.9235964784499</v>
      </c>
      <c r="R101" s="1">
        <v>0.22425158853423999</v>
      </c>
      <c r="S101" s="1">
        <v>13.0967646630379</v>
      </c>
      <c r="T101" s="1">
        <v>0.64167140269060896</v>
      </c>
      <c r="U101" s="1">
        <v>3.4531256732164</v>
      </c>
      <c r="V101" s="1">
        <v>2.9349670393250702</v>
      </c>
      <c r="W101" s="1">
        <v>6.0559213293420804</v>
      </c>
      <c r="X101" s="1">
        <v>0.51159317109801195</v>
      </c>
      <c r="Y101" s="1"/>
      <c r="Z101" s="1">
        <v>1420.84018888317</v>
      </c>
      <c r="AA101" s="1">
        <v>1423.6194198962801</v>
      </c>
      <c r="AB101" s="1">
        <v>1426.3892311316799</v>
      </c>
      <c r="AC101" s="1">
        <v>1429.1496750813601</v>
      </c>
      <c r="AD101" s="1">
        <v>1431.9008038479999</v>
      </c>
    </row>
    <row r="102" spans="1:30" x14ac:dyDescent="0.2">
      <c r="A102" s="6" t="str">
        <f>_xlfn.XLOOKUP(B102,'NCW_H Glass and Minerals'!$D$131:$D$166,'NCW_H Glass and Minerals'!$A$131:$A$166,"n")</f>
        <v>Ol13</v>
      </c>
      <c r="B102" s="1">
        <v>38.810099999999998</v>
      </c>
      <c r="C102" s="1">
        <v>4.3499999999999997E-2</v>
      </c>
      <c r="D102" s="1">
        <v>0.308</v>
      </c>
      <c r="E102" s="1">
        <v>0.33150000000000002</v>
      </c>
      <c r="F102" s="1">
        <v>20.459499999999998</v>
      </c>
      <c r="G102" s="1">
        <v>-1.4999999999999999E-2</v>
      </c>
      <c r="H102" s="1">
        <v>4.7500000000000001E-2</v>
      </c>
      <c r="I102" s="1">
        <v>4.6399999999999997E-2</v>
      </c>
      <c r="J102" s="1">
        <v>40.052199999999999</v>
      </c>
      <c r="K102" s="1">
        <v>6.1499999999999999E-2</v>
      </c>
      <c r="L102" s="1">
        <v>0.77726051866642198</v>
      </c>
      <c r="M102" s="1"/>
      <c r="N102" s="6" t="str">
        <f>_xlfn.XLOOKUP(A102,'NCW_H Glass and Minerals'!$A$131:$A$166,'NCW_H Glass and Minerals'!$B$131:$B$166)</f>
        <v>NCW_H_G19</v>
      </c>
      <c r="O102" s="1">
        <v>47.949125856922599</v>
      </c>
      <c r="P102" s="1">
        <v>14.1911921474727</v>
      </c>
      <c r="Q102" s="1">
        <v>10.8991127365762</v>
      </c>
      <c r="R102" s="1">
        <v>0.25615426247252898</v>
      </c>
      <c r="S102" s="1">
        <v>12.9780726211172</v>
      </c>
      <c r="T102" s="1">
        <v>0.70603863942008105</v>
      </c>
      <c r="U102" s="1">
        <v>3.4711516384032501</v>
      </c>
      <c r="V102" s="1">
        <v>3.0111194935546299</v>
      </c>
      <c r="W102" s="1">
        <v>5.9838004723324696</v>
      </c>
      <c r="X102" s="1">
        <v>0.498368156919343</v>
      </c>
      <c r="Y102" s="1"/>
      <c r="Z102" s="1">
        <v>1419.22805804772</v>
      </c>
      <c r="AA102" s="1">
        <v>1422.00639391608</v>
      </c>
      <c r="AB102" s="1">
        <v>1424.7753265162801</v>
      </c>
      <c r="AC102" s="1">
        <v>1427.5349081751101</v>
      </c>
      <c r="AD102" s="1">
        <v>1430.2851908318301</v>
      </c>
    </row>
    <row r="103" spans="1:30" x14ac:dyDescent="0.2">
      <c r="A103" s="6" t="str">
        <f>_xlfn.XLOOKUP(B103,'NCW_H Glass and Minerals'!$D$131:$D$166,'NCW_H Glass and Minerals'!$A$131:$A$166,"n")</f>
        <v>Ol13</v>
      </c>
      <c r="B103" s="1">
        <v>38.810099999999998</v>
      </c>
      <c r="C103" s="1">
        <v>4.3499999999999997E-2</v>
      </c>
      <c r="D103" s="1">
        <v>0.308</v>
      </c>
      <c r="E103" s="1">
        <v>0.33150000000000002</v>
      </c>
      <c r="F103" s="1">
        <v>20.459499999999998</v>
      </c>
      <c r="G103" s="1">
        <v>-1.4999999999999999E-2</v>
      </c>
      <c r="H103" s="1">
        <v>4.7500000000000001E-2</v>
      </c>
      <c r="I103" s="1">
        <v>4.6399999999999997E-2</v>
      </c>
      <c r="J103" s="1">
        <v>40.052199999999999</v>
      </c>
      <c r="K103" s="1">
        <v>6.1499999999999999E-2</v>
      </c>
      <c r="L103" s="1">
        <v>0.77726051866642198</v>
      </c>
      <c r="M103" s="1"/>
      <c r="N103" s="6" t="str">
        <f>_xlfn.XLOOKUP(A103,'NCW_H Glass and Minerals'!$A$131:$A$166,'NCW_H Glass and Minerals'!$B$131:$B$166)</f>
        <v>NCW_H_G19</v>
      </c>
      <c r="O103" s="1">
        <v>47.959903995482101</v>
      </c>
      <c r="P103" s="1">
        <v>14.1010216337546</v>
      </c>
      <c r="Q103" s="1">
        <v>10.819741900897601</v>
      </c>
      <c r="R103" s="1">
        <v>0.253106540052013</v>
      </c>
      <c r="S103" s="1">
        <v>13.2390884890747</v>
      </c>
      <c r="T103" s="1">
        <v>0.64463391627636701</v>
      </c>
      <c r="U103" s="1">
        <v>3.5853349620544801</v>
      </c>
      <c r="V103" s="1">
        <v>2.8939469274257399</v>
      </c>
      <c r="W103" s="1">
        <v>6.0461157251389803</v>
      </c>
      <c r="X103" s="1">
        <v>0.457105909843328</v>
      </c>
      <c r="Y103" s="1"/>
      <c r="Z103" s="1">
        <v>1420.0061178758999</v>
      </c>
      <c r="AA103" s="1">
        <v>1422.7848868212</v>
      </c>
      <c r="AB103" s="1">
        <v>1425.5542445275901</v>
      </c>
      <c r="AC103" s="1">
        <v>1428.3142434015599</v>
      </c>
      <c r="AD103" s="1">
        <v>1431.0649354612599</v>
      </c>
    </row>
    <row r="104" spans="1:30" x14ac:dyDescent="0.2">
      <c r="A104" s="6" t="str">
        <f>_xlfn.XLOOKUP(B104,'NCW_H Glass and Minerals'!$D$131:$D$166,'NCW_H Glass and Minerals'!$A$131:$A$166,"n")</f>
        <v>Ol18</v>
      </c>
      <c r="B104" s="1">
        <v>38.531399999999998</v>
      </c>
      <c r="C104" s="1">
        <v>4.4699999999999997E-2</v>
      </c>
      <c r="D104" s="1">
        <v>0.28489999999999999</v>
      </c>
      <c r="E104" s="1">
        <v>0.33250000000000002</v>
      </c>
      <c r="F104" s="1">
        <v>20.303699999999999</v>
      </c>
      <c r="G104" s="1">
        <v>6.9999999999999999E-4</v>
      </c>
      <c r="H104" s="1">
        <v>2.6700000000000002E-2</v>
      </c>
      <c r="I104" s="1">
        <v>-1.4E-3</v>
      </c>
      <c r="J104" s="1">
        <v>40.232300000000002</v>
      </c>
      <c r="K104" s="1">
        <v>0.17760000000000001</v>
      </c>
      <c r="L104" s="1">
        <v>0.77935360683253496</v>
      </c>
      <c r="M104" s="1"/>
      <c r="N104" s="6" t="str">
        <f>_xlfn.XLOOKUP(A104,'NCW_H Glass and Minerals'!$A$131:$A$166,'NCW_H Glass and Minerals'!$B$131:$B$166)</f>
        <v>NCW_H_G32</v>
      </c>
      <c r="O104" s="1">
        <v>48.489785456130001</v>
      </c>
      <c r="P104" s="1">
        <v>14.070386794145501</v>
      </c>
      <c r="Q104" s="1">
        <v>10.730679517084001</v>
      </c>
      <c r="R104" s="1">
        <v>0.20444467228872401</v>
      </c>
      <c r="S104" s="1">
        <v>12.9388665316689</v>
      </c>
      <c r="T104" s="1">
        <v>0.746110270935329</v>
      </c>
      <c r="U104" s="1">
        <v>3.4895034988337201</v>
      </c>
      <c r="V104" s="1">
        <v>2.9378924973726699</v>
      </c>
      <c r="W104" s="1">
        <v>5.8915746033373502</v>
      </c>
      <c r="X104" s="1">
        <v>0.49019557583369699</v>
      </c>
      <c r="Y104" s="1"/>
      <c r="Z104" s="1">
        <v>1414.0028031829499</v>
      </c>
      <c r="AA104" s="1">
        <v>1416.7781796271199</v>
      </c>
      <c r="AB104" s="1">
        <v>1419.54420646574</v>
      </c>
      <c r="AC104" s="1">
        <v>1422.3009354910901</v>
      </c>
      <c r="AD104" s="1">
        <v>1425.0484181136201</v>
      </c>
    </row>
    <row r="105" spans="1:30" x14ac:dyDescent="0.2">
      <c r="A105" s="6" t="str">
        <f>_xlfn.XLOOKUP(B105,'NCW_H Glass and Minerals'!$D$131:$D$166,'NCW_H Glass and Minerals'!$A$131:$A$166,"n")</f>
        <v>Ol18</v>
      </c>
      <c r="B105" s="1">
        <v>38.531399999999998</v>
      </c>
      <c r="C105" s="1">
        <v>4.4699999999999997E-2</v>
      </c>
      <c r="D105" s="1">
        <v>0.28489999999999999</v>
      </c>
      <c r="E105" s="1">
        <v>0.33250000000000002</v>
      </c>
      <c r="F105" s="1">
        <v>20.303699999999999</v>
      </c>
      <c r="G105" s="1">
        <v>6.9999999999999999E-4</v>
      </c>
      <c r="H105" s="1">
        <v>2.6700000000000002E-2</v>
      </c>
      <c r="I105" s="1">
        <v>-1.4E-3</v>
      </c>
      <c r="J105" s="1">
        <v>40.232300000000002</v>
      </c>
      <c r="K105" s="1">
        <v>0.17760000000000001</v>
      </c>
      <c r="L105" s="1">
        <v>0.77935360683253496</v>
      </c>
      <c r="M105" s="1"/>
      <c r="N105" s="6" t="str">
        <f>_xlfn.XLOOKUP(A105,'NCW_H Glass and Minerals'!$A$131:$A$166,'NCW_H Glass and Minerals'!$B$131:$B$166)</f>
        <v>NCW_H_G32</v>
      </c>
      <c r="O105" s="1">
        <v>48.150652740978501</v>
      </c>
      <c r="P105" s="1">
        <v>14.1471678984019</v>
      </c>
      <c r="Q105" s="1">
        <v>10.8938272314383</v>
      </c>
      <c r="R105" s="1">
        <v>0.20174324221708201</v>
      </c>
      <c r="S105" s="1">
        <v>12.9604127629794</v>
      </c>
      <c r="T105" s="1">
        <v>0.66556799034587799</v>
      </c>
      <c r="U105" s="1">
        <v>3.5225026834108801</v>
      </c>
      <c r="V105" s="1">
        <v>2.9045485610144999</v>
      </c>
      <c r="W105" s="1">
        <v>6.0547600527857197</v>
      </c>
      <c r="X105" s="1">
        <v>0.48660552115636002</v>
      </c>
      <c r="Y105" s="1"/>
      <c r="Z105" s="1">
        <v>1419.14930336932</v>
      </c>
      <c r="AA105" s="1">
        <v>1421.9275952922501</v>
      </c>
      <c r="AB105" s="1">
        <v>1424.6964847541001</v>
      </c>
      <c r="AC105" s="1">
        <v>1427.4560240736</v>
      </c>
      <c r="AD105" s="1">
        <v>1430.2062651820199</v>
      </c>
    </row>
  </sheetData>
  <mergeCells count="14">
    <mergeCell ref="Z73:AD73"/>
    <mergeCell ref="Z75:AD75"/>
    <mergeCell ref="Z93:AD93"/>
    <mergeCell ref="Z95:AD95"/>
    <mergeCell ref="X7:AK7"/>
    <mergeCell ref="X8:Y8"/>
    <mergeCell ref="AA8:AB8"/>
    <mergeCell ref="AD8:AE8"/>
    <mergeCell ref="AG8:AH8"/>
    <mergeCell ref="AJ8:AK8"/>
    <mergeCell ref="AA39:AB39"/>
    <mergeCell ref="AD39:AE39"/>
    <mergeCell ref="AG39:AH39"/>
    <mergeCell ref="AJ39:AK3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69AEA-E751-3D4E-8072-064001F2BDD4}">
  <dimension ref="A1:L252"/>
  <sheetViews>
    <sheetView workbookViewId="0">
      <selection activeCell="G232" sqref="G232"/>
    </sheetView>
  </sheetViews>
  <sheetFormatPr baseColWidth="10" defaultRowHeight="16" x14ac:dyDescent="0.2"/>
  <cols>
    <col min="1" max="1" width="27.5" customWidth="1"/>
  </cols>
  <sheetData>
    <row r="1" spans="2:12" s="20" customFormat="1" ht="21" x14ac:dyDescent="0.25">
      <c r="B1" s="20" t="s">
        <v>68</v>
      </c>
    </row>
    <row r="2" spans="2:12" s="20" customFormat="1" ht="21" x14ac:dyDescent="0.25">
      <c r="B2" s="72" t="s">
        <v>615</v>
      </c>
    </row>
    <row r="3" spans="2:12" x14ac:dyDescent="0.2">
      <c r="B3" s="72" t="s">
        <v>67</v>
      </c>
    </row>
    <row r="4" spans="2:12" ht="19" x14ac:dyDescent="0.25">
      <c r="B4" s="28" t="s">
        <v>69</v>
      </c>
    </row>
    <row r="5" spans="2:12" x14ac:dyDescent="0.2">
      <c r="B5" s="18" t="s">
        <v>41</v>
      </c>
      <c r="C5" s="30" t="s">
        <v>25</v>
      </c>
      <c r="D5" s="30" t="s">
        <v>26</v>
      </c>
      <c r="E5" s="30" t="s">
        <v>27</v>
      </c>
      <c r="F5" s="30" t="s">
        <v>28</v>
      </c>
      <c r="G5" s="30" t="s">
        <v>29</v>
      </c>
      <c r="H5" s="30" t="s">
        <v>30</v>
      </c>
      <c r="I5" s="30" t="s">
        <v>31</v>
      </c>
      <c r="J5" s="30" t="s">
        <v>32</v>
      </c>
      <c r="K5" s="30" t="s">
        <v>33</v>
      </c>
      <c r="L5" s="30" t="s">
        <v>34</v>
      </c>
    </row>
    <row r="6" spans="2:12" x14ac:dyDescent="0.2">
      <c r="B6" t="s">
        <v>182</v>
      </c>
      <c r="C6" s="31">
        <v>75.061655799999997</v>
      </c>
      <c r="D6" s="31">
        <v>9.6137073999999991</v>
      </c>
      <c r="E6" s="31">
        <v>0.26008087200000002</v>
      </c>
      <c r="F6" s="31">
        <v>0.26769655799999997</v>
      </c>
      <c r="G6" s="31">
        <v>5.1305724899999996</v>
      </c>
      <c r="H6" s="31">
        <v>4.8557818700000004</v>
      </c>
      <c r="I6" s="31">
        <v>0.31735499900000003</v>
      </c>
      <c r="J6" s="31">
        <v>4.3462612199999997</v>
      </c>
      <c r="K6" s="31">
        <v>3.0254090000000002E-3</v>
      </c>
      <c r="L6" s="31">
        <v>5.2370878000000003E-2</v>
      </c>
    </row>
    <row r="7" spans="2:12" x14ac:dyDescent="0.2">
      <c r="B7" t="s">
        <v>183</v>
      </c>
      <c r="C7" s="31">
        <v>74.675882000000001</v>
      </c>
      <c r="D7" s="31">
        <v>9.5023966200000007</v>
      </c>
      <c r="E7" s="31">
        <v>0.21432725699999999</v>
      </c>
      <c r="F7" s="31">
        <v>0.251262294</v>
      </c>
      <c r="G7" s="31">
        <v>5.4062489899999999</v>
      </c>
      <c r="H7" s="31">
        <v>4.7022984000000001</v>
      </c>
      <c r="I7" s="31">
        <v>0.35155912700000003</v>
      </c>
      <c r="J7" s="31">
        <v>4.7157198600000001</v>
      </c>
      <c r="K7" s="31">
        <v>1.5398268999999999E-2</v>
      </c>
      <c r="L7" s="31">
        <v>0</v>
      </c>
    </row>
    <row r="8" spans="2:12" x14ac:dyDescent="0.2">
      <c r="B8" t="s">
        <v>184</v>
      </c>
      <c r="C8" s="31">
        <v>75.139297200000001</v>
      </c>
      <c r="D8" s="31">
        <v>9.5602681500000006</v>
      </c>
      <c r="E8" s="31">
        <v>9.0710060999999995E-2</v>
      </c>
      <c r="F8" s="31">
        <v>0.197103636</v>
      </c>
      <c r="G8" s="31">
        <v>5.5932925400000002</v>
      </c>
      <c r="H8" s="31">
        <v>5.2392477800000004</v>
      </c>
      <c r="I8" s="31">
        <v>0.35181939400000001</v>
      </c>
      <c r="J8" s="31">
        <v>3.5994726899999998</v>
      </c>
      <c r="K8" s="31">
        <v>1.0597E-4</v>
      </c>
      <c r="L8" s="31">
        <v>4.8216212000000001E-2</v>
      </c>
    </row>
    <row r="9" spans="2:12" x14ac:dyDescent="0.2">
      <c r="B9" t="s">
        <v>185</v>
      </c>
      <c r="C9" s="31">
        <v>74.928079499999996</v>
      </c>
      <c r="D9" s="31">
        <v>9.6381875200000007</v>
      </c>
      <c r="E9" s="31">
        <v>0.307590641</v>
      </c>
      <c r="F9" s="31">
        <v>0.27850972299999999</v>
      </c>
      <c r="G9" s="31">
        <v>5.27782179</v>
      </c>
      <c r="H9" s="31">
        <v>4.5348512400000001</v>
      </c>
      <c r="I9" s="31">
        <v>0.34417631199999998</v>
      </c>
      <c r="J9" s="31">
        <v>4.5528834900000001</v>
      </c>
      <c r="K9" s="31">
        <v>1.7094160000000001E-2</v>
      </c>
      <c r="L9" s="31">
        <v>1.751109E-2</v>
      </c>
    </row>
    <row r="10" spans="2:12" x14ac:dyDescent="0.2">
      <c r="B10" t="s">
        <v>186</v>
      </c>
      <c r="C10" s="31">
        <v>74.915147200000007</v>
      </c>
      <c r="D10" s="31">
        <v>9.5590779999999995</v>
      </c>
      <c r="E10" s="31">
        <v>0.104137566</v>
      </c>
      <c r="F10" s="31">
        <v>0.26070876100000001</v>
      </c>
      <c r="G10" s="31">
        <v>5.2734888099999999</v>
      </c>
      <c r="H10" s="31">
        <v>4.8236854100000004</v>
      </c>
      <c r="I10" s="31">
        <v>0.30584546400000001</v>
      </c>
      <c r="J10" s="31">
        <v>4.5556797199999997</v>
      </c>
      <c r="K10" s="31">
        <v>2.3037439E-2</v>
      </c>
      <c r="L10" s="31">
        <v>-4.690881E-3</v>
      </c>
    </row>
    <row r="11" spans="2:12" x14ac:dyDescent="0.2">
      <c r="B11" t="s">
        <v>187</v>
      </c>
      <c r="C11" s="31">
        <v>74.839898300000002</v>
      </c>
      <c r="D11" s="31">
        <v>9.7615712099999996</v>
      </c>
      <c r="E11" s="31">
        <v>0.193346091</v>
      </c>
      <c r="F11" s="31">
        <v>0.268571112</v>
      </c>
      <c r="G11" s="31">
        <v>4.9884965399999999</v>
      </c>
      <c r="H11" s="31">
        <v>5.0485509999999998</v>
      </c>
      <c r="I11" s="31">
        <v>0.311257911</v>
      </c>
      <c r="J11" s="31">
        <v>4.5018879500000004</v>
      </c>
      <c r="K11" s="31">
        <v>1.255494E-3</v>
      </c>
      <c r="L11" s="31">
        <v>0</v>
      </c>
    </row>
    <row r="12" spans="2:12" x14ac:dyDescent="0.2">
      <c r="B12" t="s">
        <v>188</v>
      </c>
      <c r="C12" s="31">
        <v>74.786321200000003</v>
      </c>
      <c r="D12" s="31">
        <v>9.2088339599999998</v>
      </c>
      <c r="E12" s="31">
        <v>9.8523520000000003E-2</v>
      </c>
      <c r="F12" s="31">
        <v>0.29894971599999998</v>
      </c>
      <c r="G12" s="31">
        <v>6.0093011299999999</v>
      </c>
      <c r="H12" s="31">
        <v>5.25881168</v>
      </c>
      <c r="I12" s="31">
        <v>0.34245635099999999</v>
      </c>
      <c r="J12" s="31">
        <v>3.7526584500000002</v>
      </c>
      <c r="K12" s="31">
        <v>2.1225324E-2</v>
      </c>
      <c r="L12" s="31">
        <v>-1.9007749999999999E-3</v>
      </c>
    </row>
    <row r="13" spans="2:12" x14ac:dyDescent="0.2">
      <c r="B13" t="s">
        <v>189</v>
      </c>
      <c r="C13" s="31">
        <v>73.821851300000006</v>
      </c>
      <c r="D13" s="31">
        <v>11.6511791</v>
      </c>
      <c r="E13" s="31">
        <v>0.14484386499999999</v>
      </c>
      <c r="F13" s="31">
        <v>0.18507258600000001</v>
      </c>
      <c r="G13" s="31">
        <v>4.26905541</v>
      </c>
      <c r="H13" s="31">
        <v>2.93516113</v>
      </c>
      <c r="I13" s="31">
        <v>0.21260827500000001</v>
      </c>
      <c r="J13" s="31">
        <v>6.69168422</v>
      </c>
      <c r="K13" s="31">
        <v>2.0882083999999999E-2</v>
      </c>
      <c r="L13" s="31">
        <v>0</v>
      </c>
    </row>
    <row r="14" spans="2:12" x14ac:dyDescent="0.2">
      <c r="B14" t="s">
        <v>190</v>
      </c>
      <c r="C14" s="31">
        <v>75.447990899999994</v>
      </c>
      <c r="D14" s="31">
        <v>9.4549230000000009</v>
      </c>
      <c r="E14" s="31">
        <v>0.17985705799999999</v>
      </c>
      <c r="F14" s="31">
        <v>0.25840687499999998</v>
      </c>
      <c r="G14" s="31">
        <v>5.5967531299999997</v>
      </c>
      <c r="H14" s="31">
        <v>4.64136083</v>
      </c>
      <c r="I14" s="31">
        <v>0.36443339800000002</v>
      </c>
      <c r="J14" s="31">
        <v>3.82775672</v>
      </c>
      <c r="K14" s="31">
        <v>0</v>
      </c>
      <c r="L14" s="31">
        <v>2.0030728000000001E-2</v>
      </c>
    </row>
    <row r="15" spans="2:12" x14ac:dyDescent="0.2">
      <c r="B15" t="s">
        <v>191</v>
      </c>
      <c r="C15" s="31">
        <v>75.862278599999996</v>
      </c>
      <c r="D15" s="31">
        <v>9.6938930600000006</v>
      </c>
      <c r="E15" s="31">
        <v>0.28993315600000003</v>
      </c>
      <c r="F15" s="31">
        <v>0.23993383700000001</v>
      </c>
      <c r="G15" s="31">
        <v>5.2998229600000002</v>
      </c>
      <c r="H15" s="31">
        <v>4.2284539099999998</v>
      </c>
      <c r="I15" s="31">
        <v>0.34706026000000001</v>
      </c>
      <c r="J15" s="31">
        <v>3.9216446700000001</v>
      </c>
      <c r="K15" s="31">
        <v>1.8762846999999999E-2</v>
      </c>
      <c r="L15" s="31">
        <v>0</v>
      </c>
    </row>
    <row r="16" spans="2:12" x14ac:dyDescent="0.2">
      <c r="B16" t="s">
        <v>192</v>
      </c>
      <c r="C16" s="31">
        <v>74.956739200000001</v>
      </c>
      <c r="D16" s="31">
        <v>9.7177750300000003</v>
      </c>
      <c r="E16" s="31">
        <v>0.136778546</v>
      </c>
      <c r="F16" s="31">
        <v>0.24441959299999999</v>
      </c>
      <c r="G16" s="31">
        <v>5.1528303700000002</v>
      </c>
      <c r="H16" s="31">
        <v>5.0227597399999997</v>
      </c>
      <c r="I16" s="31">
        <v>0.30992655899999999</v>
      </c>
      <c r="J16" s="31">
        <v>4.2638222299999997</v>
      </c>
      <c r="K16" s="31">
        <v>2.5154679999999999E-3</v>
      </c>
      <c r="L16" s="31">
        <v>1.3101392999999999E-2</v>
      </c>
    </row>
    <row r="17" spans="2:12" x14ac:dyDescent="0.2">
      <c r="B17" t="s">
        <v>193</v>
      </c>
      <c r="C17" s="31">
        <v>74.484080199999994</v>
      </c>
      <c r="D17" s="31">
        <v>9.5359332400000003</v>
      </c>
      <c r="E17" s="31">
        <v>0.17075159200000001</v>
      </c>
      <c r="F17" s="31">
        <v>0.24510605299999999</v>
      </c>
      <c r="G17" s="31">
        <v>5.4809257100000002</v>
      </c>
      <c r="H17" s="31">
        <v>5.0096977200000001</v>
      </c>
      <c r="I17" s="31">
        <v>0.34065944500000001</v>
      </c>
      <c r="J17" s="31">
        <v>4.5772817100000003</v>
      </c>
      <c r="K17" s="31">
        <v>1.0757667E-2</v>
      </c>
      <c r="L17" s="31">
        <v>4.2081461000000001E-2</v>
      </c>
    </row>
    <row r="18" spans="2:12" x14ac:dyDescent="0.2">
      <c r="B18" t="s">
        <v>194</v>
      </c>
      <c r="C18" s="31">
        <v>74.691659900000005</v>
      </c>
      <c r="D18" s="31">
        <v>9.9607965800000002</v>
      </c>
      <c r="E18" s="31">
        <v>9.2330348000000007E-2</v>
      </c>
      <c r="F18" s="31">
        <v>0.23568536300000001</v>
      </c>
      <c r="G18" s="31">
        <v>4.91843977</v>
      </c>
      <c r="H18" s="31">
        <v>5.1684923200000004</v>
      </c>
      <c r="I18" s="31">
        <v>0.33857982399999997</v>
      </c>
      <c r="J18" s="31">
        <v>4.4517172499999997</v>
      </c>
      <c r="K18" s="31">
        <v>9.6133429999999999E-3</v>
      </c>
      <c r="L18" s="31">
        <v>0</v>
      </c>
    </row>
    <row r="19" spans="2:12" x14ac:dyDescent="0.2">
      <c r="B19" t="s">
        <v>195</v>
      </c>
      <c r="C19" s="31">
        <v>74.799897299999998</v>
      </c>
      <c r="D19" s="31">
        <v>9.6482367</v>
      </c>
      <c r="E19" s="31">
        <v>0.28593552</v>
      </c>
      <c r="F19" s="31">
        <v>0.27362150899999998</v>
      </c>
      <c r="G19" s="31">
        <v>5.2175927599999996</v>
      </c>
      <c r="H19" s="31">
        <v>4.8145697700000003</v>
      </c>
      <c r="I19" s="31">
        <v>0.32110350199999999</v>
      </c>
      <c r="J19" s="31">
        <v>4.4566285900000002</v>
      </c>
      <c r="K19" s="31">
        <v>2.7132570000000002E-3</v>
      </c>
      <c r="L19" s="31">
        <v>3.3915710000000002E-2</v>
      </c>
    </row>
    <row r="20" spans="2:12" x14ac:dyDescent="0.2">
      <c r="B20" t="s">
        <v>196</v>
      </c>
      <c r="C20" s="31">
        <v>74.843250499999996</v>
      </c>
      <c r="D20" s="31">
        <v>9.4804317400000002</v>
      </c>
      <c r="E20" s="31">
        <v>7.6727932999999998E-2</v>
      </c>
      <c r="F20" s="31">
        <v>0.27234200400000003</v>
      </c>
      <c r="G20" s="31">
        <v>5.5167173099999998</v>
      </c>
      <c r="H20" s="31">
        <v>5.1865131699999996</v>
      </c>
      <c r="I20" s="31">
        <v>0.344327139</v>
      </c>
      <c r="J20" s="31">
        <v>4.0910322099999998</v>
      </c>
      <c r="K20" s="31">
        <v>-4.110425E-3</v>
      </c>
      <c r="L20" s="31">
        <v>2.1289894E-2</v>
      </c>
    </row>
    <row r="21" spans="2:12" x14ac:dyDescent="0.2">
      <c r="B21" t="s">
        <v>197</v>
      </c>
      <c r="C21" s="31">
        <v>74.490878899999998</v>
      </c>
      <c r="D21" s="31">
        <v>9.6642113900000002</v>
      </c>
      <c r="E21" s="31">
        <v>0.27096215299999998</v>
      </c>
      <c r="F21" s="31">
        <v>0.25525878400000002</v>
      </c>
      <c r="G21" s="31">
        <v>5.3702359</v>
      </c>
      <c r="H21" s="31">
        <v>5.2184717999999997</v>
      </c>
      <c r="I21" s="31">
        <v>0.35991277799999999</v>
      </c>
      <c r="J21" s="31">
        <v>4.1629735600000002</v>
      </c>
      <c r="K21" s="31">
        <v>2.7612635E-2</v>
      </c>
      <c r="L21" s="31">
        <v>1.4227884E-2</v>
      </c>
    </row>
    <row r="22" spans="2:12" x14ac:dyDescent="0.2">
      <c r="B22" t="s">
        <v>198</v>
      </c>
      <c r="C22" s="31">
        <v>74.797670100000005</v>
      </c>
      <c r="D22" s="31">
        <v>9.7031518000000005</v>
      </c>
      <c r="E22" s="31">
        <v>0.28595613199999997</v>
      </c>
      <c r="F22" s="31">
        <v>0.25090479500000001</v>
      </c>
      <c r="G22" s="31">
        <v>5.2483884200000004</v>
      </c>
      <c r="H22" s="31">
        <v>4.9711166499999999</v>
      </c>
      <c r="I22" s="31">
        <v>0.34873464700000001</v>
      </c>
      <c r="J22" s="31">
        <v>4.0716051699999998</v>
      </c>
      <c r="K22" s="31">
        <v>3.8713419999999998E-3</v>
      </c>
      <c r="L22" s="31">
        <v>2.4483621000000001E-2</v>
      </c>
    </row>
    <row r="23" spans="2:12" x14ac:dyDescent="0.2">
      <c r="B23" t="s">
        <v>199</v>
      </c>
      <c r="C23" s="31">
        <v>74.7417753</v>
      </c>
      <c r="D23" s="31">
        <v>10.014333199999999</v>
      </c>
      <c r="E23" s="31">
        <v>0.12590401100000001</v>
      </c>
      <c r="F23" s="31">
        <v>0.24768867899999999</v>
      </c>
      <c r="G23" s="31">
        <v>4.8855403700000002</v>
      </c>
      <c r="H23" s="31">
        <v>5.4022538100000004</v>
      </c>
      <c r="I23" s="31">
        <v>0.34940475500000001</v>
      </c>
      <c r="J23" s="31">
        <v>4.0535387800000002</v>
      </c>
      <c r="K23" s="31">
        <v>3.1687249999999998E-3</v>
      </c>
      <c r="L23" s="31">
        <v>-3.2743490000000002E-3</v>
      </c>
    </row>
    <row r="24" spans="2:12" x14ac:dyDescent="0.2">
      <c r="B24" t="s">
        <v>200</v>
      </c>
      <c r="C24" s="31">
        <v>76.371374299999999</v>
      </c>
      <c r="D24" s="31">
        <v>9.6614331199999999</v>
      </c>
      <c r="E24" s="31">
        <v>0.11197944999999999</v>
      </c>
      <c r="F24" s="31">
        <v>0.29041998699999999</v>
      </c>
      <c r="G24" s="31">
        <v>5.5589035400000002</v>
      </c>
      <c r="H24" s="31">
        <v>4.8094532900000004</v>
      </c>
      <c r="I24" s="31">
        <v>0.34491380399999999</v>
      </c>
      <c r="J24" s="31">
        <v>2.62072517</v>
      </c>
      <c r="K24" s="31">
        <v>2.9490770999999999E-2</v>
      </c>
      <c r="L24" s="31">
        <v>2.5751E-2</v>
      </c>
    </row>
    <row r="25" spans="2:12" x14ac:dyDescent="0.2">
      <c r="B25" t="s">
        <v>201</v>
      </c>
      <c r="C25" s="31">
        <v>75.385568800000001</v>
      </c>
      <c r="D25" s="31">
        <v>9.6104322599999996</v>
      </c>
      <c r="E25" s="31">
        <v>0.125636259</v>
      </c>
      <c r="F25" s="31">
        <v>0.25339117300000003</v>
      </c>
      <c r="G25" s="31">
        <v>5.4430373000000003</v>
      </c>
      <c r="H25" s="31">
        <v>5.2915534500000003</v>
      </c>
      <c r="I25" s="31">
        <v>0.33040429199999999</v>
      </c>
      <c r="J25" s="31">
        <v>3.4213104900000002</v>
      </c>
      <c r="K25" s="31">
        <v>0</v>
      </c>
      <c r="L25" s="31">
        <v>5.0847729999999999E-3</v>
      </c>
    </row>
    <row r="26" spans="2:12" x14ac:dyDescent="0.2">
      <c r="B26" t="s">
        <v>202</v>
      </c>
      <c r="C26" s="31">
        <v>74.882978399999999</v>
      </c>
      <c r="D26" s="31">
        <v>9.67559288</v>
      </c>
      <c r="E26" s="31">
        <v>0.27444940699999998</v>
      </c>
      <c r="F26" s="31">
        <v>0.25568006999999998</v>
      </c>
      <c r="G26" s="31">
        <v>5.3884679100000001</v>
      </c>
      <c r="H26" s="31">
        <v>4.58878991</v>
      </c>
      <c r="I26" s="31">
        <v>0.33597112000000001</v>
      </c>
      <c r="J26" s="31">
        <v>4.4577173800000001</v>
      </c>
      <c r="K26" s="31">
        <v>1.4077002E-2</v>
      </c>
      <c r="L26" s="31">
        <v>8.967572E-3</v>
      </c>
    </row>
    <row r="27" spans="2:12" x14ac:dyDescent="0.2">
      <c r="B27" t="s">
        <v>203</v>
      </c>
      <c r="C27" s="31">
        <v>74.980812499999999</v>
      </c>
      <c r="D27" s="31">
        <v>9.8986623100000006</v>
      </c>
      <c r="E27" s="31">
        <v>0.171447454</v>
      </c>
      <c r="F27" s="31">
        <v>0.20881962000000001</v>
      </c>
      <c r="G27" s="31">
        <v>4.8855134299999996</v>
      </c>
      <c r="H27" s="31">
        <v>5.15007459</v>
      </c>
      <c r="I27" s="31">
        <v>0.31819127200000002</v>
      </c>
      <c r="J27" s="31">
        <v>4.2514534499999996</v>
      </c>
      <c r="K27" s="31">
        <v>1.4674382E-2</v>
      </c>
      <c r="L27" s="31">
        <v>1.35131E-2</v>
      </c>
    </row>
    <row r="28" spans="2:12" x14ac:dyDescent="0.2">
      <c r="B28" t="s">
        <v>204</v>
      </c>
      <c r="C28" s="31">
        <v>75.650467800000001</v>
      </c>
      <c r="D28" s="31">
        <v>9.8680463199999995</v>
      </c>
      <c r="E28" s="31">
        <v>0.31937499600000002</v>
      </c>
      <c r="F28" s="31">
        <v>0.27502611500000002</v>
      </c>
      <c r="G28" s="31">
        <v>5.2151971599999998</v>
      </c>
      <c r="H28" s="31">
        <v>4.6678773299999996</v>
      </c>
      <c r="I28" s="31">
        <v>0.34175962100000001</v>
      </c>
      <c r="J28" s="31">
        <v>3.4134976099999998</v>
      </c>
      <c r="K28" s="31">
        <v>2.4801744000000001E-2</v>
      </c>
      <c r="L28" s="31">
        <v>0</v>
      </c>
    </row>
    <row r="29" spans="2:12" x14ac:dyDescent="0.2">
      <c r="B29" t="s">
        <v>205</v>
      </c>
      <c r="C29" s="31">
        <v>74.878405799999996</v>
      </c>
      <c r="D29" s="31">
        <v>9.6532467200000003</v>
      </c>
      <c r="E29" s="31">
        <v>0.167683426</v>
      </c>
      <c r="F29" s="31">
        <v>0.244296495</v>
      </c>
      <c r="G29" s="31">
        <v>5.4870153500000001</v>
      </c>
      <c r="H29" s="31">
        <v>5.7795379799999997</v>
      </c>
      <c r="I29" s="31">
        <v>0.31689951300000002</v>
      </c>
      <c r="J29" s="31">
        <v>3.34617605</v>
      </c>
      <c r="K29" s="31">
        <v>1.05528E-4</v>
      </c>
      <c r="L29" s="31">
        <v>2.2477388000000001E-2</v>
      </c>
    </row>
    <row r="30" spans="2:12" x14ac:dyDescent="0.2">
      <c r="B30" t="s">
        <v>206</v>
      </c>
      <c r="C30" s="31">
        <v>74.558130300000002</v>
      </c>
      <c r="D30" s="31">
        <v>9.5926750500000004</v>
      </c>
      <c r="E30" s="31">
        <v>0.237475568</v>
      </c>
      <c r="F30" s="31">
        <v>0.248868542</v>
      </c>
      <c r="G30" s="31">
        <v>5.2272845999999999</v>
      </c>
      <c r="H30" s="31">
        <v>5.2524745700000004</v>
      </c>
      <c r="I30" s="31">
        <v>0.27782132900000001</v>
      </c>
      <c r="J30" s="31">
        <v>4.4869503399999999</v>
      </c>
      <c r="K30" s="31">
        <v>1.04523E-4</v>
      </c>
      <c r="L30" s="31">
        <v>1.0661314999999999E-2</v>
      </c>
    </row>
    <row r="31" spans="2:12" x14ac:dyDescent="0.2">
      <c r="B31" t="s">
        <v>207</v>
      </c>
      <c r="C31" s="31">
        <v>74.739618399999998</v>
      </c>
      <c r="D31" s="31">
        <v>9.94210934</v>
      </c>
      <c r="E31" s="31">
        <v>0.16115848699999999</v>
      </c>
      <c r="F31" s="31">
        <v>0.21329799799999999</v>
      </c>
      <c r="G31" s="31">
        <v>4.9532535099999997</v>
      </c>
      <c r="H31" s="31">
        <v>5.0041290299999996</v>
      </c>
      <c r="I31" s="31">
        <v>0.33137555600000002</v>
      </c>
      <c r="J31" s="31">
        <v>4.5375067400000004</v>
      </c>
      <c r="K31" s="31">
        <v>2.0329143000000001E-2</v>
      </c>
      <c r="L31" s="31">
        <v>0</v>
      </c>
    </row>
    <row r="32" spans="2:12" x14ac:dyDescent="0.2">
      <c r="B32" t="s">
        <v>208</v>
      </c>
      <c r="C32" s="31">
        <v>74.961647200000002</v>
      </c>
      <c r="D32" s="31">
        <v>10.021191399999999</v>
      </c>
      <c r="E32" s="31">
        <v>9.9117622000000002E-2</v>
      </c>
      <c r="F32" s="31">
        <v>0.218437561</v>
      </c>
      <c r="G32" s="31">
        <v>4.9386249400000004</v>
      </c>
      <c r="H32" s="31">
        <v>5.2842739700000001</v>
      </c>
      <c r="I32" s="31">
        <v>0.33028685200000002</v>
      </c>
      <c r="J32" s="31">
        <v>4.0433045099999996</v>
      </c>
      <c r="K32" s="31">
        <v>2.7462526000000001E-2</v>
      </c>
      <c r="L32" s="31">
        <v>0</v>
      </c>
    </row>
    <row r="33" spans="1:12" x14ac:dyDescent="0.2">
      <c r="B33" t="s">
        <v>209</v>
      </c>
      <c r="C33" s="31">
        <v>76.139238599999999</v>
      </c>
      <c r="D33" s="31">
        <v>9.5925341599999996</v>
      </c>
      <c r="E33" s="31">
        <v>0.17926147200000001</v>
      </c>
      <c r="F33" s="31">
        <v>0.27733606300000002</v>
      </c>
      <c r="G33" s="31">
        <v>5.4010254299999998</v>
      </c>
      <c r="H33" s="31">
        <v>4.0293447599999999</v>
      </c>
      <c r="I33" s="31">
        <v>0.35590062900000002</v>
      </c>
      <c r="J33" s="31">
        <v>3.7889308900000001</v>
      </c>
      <c r="K33" s="31">
        <v>2.9055253E-2</v>
      </c>
      <c r="L33" s="31">
        <v>-4.4054899999999998E-3</v>
      </c>
    </row>
    <row r="34" spans="1:12" x14ac:dyDescent="0.2">
      <c r="B34" t="s">
        <v>210</v>
      </c>
      <c r="C34" s="31">
        <v>74.753029900000001</v>
      </c>
      <c r="D34" s="31">
        <v>9.6944276400000007</v>
      </c>
      <c r="E34" s="31">
        <v>0.30454805099999999</v>
      </c>
      <c r="F34" s="31">
        <v>0.26209717900000001</v>
      </c>
      <c r="G34" s="31">
        <v>5.6119631200000004</v>
      </c>
      <c r="H34" s="31">
        <v>4.8229260099999998</v>
      </c>
      <c r="I34" s="31">
        <v>0.37709469200000001</v>
      </c>
      <c r="J34" s="31">
        <v>4.0231177699999998</v>
      </c>
      <c r="K34" s="31">
        <v>-4.0127690000000002E-3</v>
      </c>
      <c r="L34" s="31">
        <v>9.7151249999999998E-3</v>
      </c>
    </row>
    <row r="35" spans="1:12" x14ac:dyDescent="0.2">
      <c r="C35" s="31"/>
      <c r="D35" s="31"/>
      <c r="E35" s="31"/>
      <c r="F35" s="31"/>
      <c r="G35" s="31"/>
      <c r="H35" s="31"/>
      <c r="I35" s="31"/>
      <c r="J35" s="31"/>
      <c r="K35" s="31"/>
      <c r="L35" s="31"/>
    </row>
    <row r="36" spans="1:12" ht="19" x14ac:dyDescent="0.25">
      <c r="B36" s="19" t="s">
        <v>72</v>
      </c>
    </row>
    <row r="37" spans="1:12" s="18" customFormat="1" x14ac:dyDescent="0.2">
      <c r="A37" s="18" t="s">
        <v>372</v>
      </c>
      <c r="B37" s="18" t="s">
        <v>70</v>
      </c>
      <c r="C37" s="11" t="s">
        <v>25</v>
      </c>
      <c r="D37" s="11" t="s">
        <v>26</v>
      </c>
      <c r="E37" s="11" t="s">
        <v>27</v>
      </c>
      <c r="F37" s="11" t="s">
        <v>28</v>
      </c>
      <c r="G37" s="11" t="s">
        <v>29</v>
      </c>
      <c r="H37" s="11" t="s">
        <v>30</v>
      </c>
      <c r="I37" s="11" t="s">
        <v>31</v>
      </c>
      <c r="J37" s="11" t="s">
        <v>32</v>
      </c>
      <c r="K37" s="11" t="s">
        <v>33</v>
      </c>
      <c r="L37" s="11" t="s">
        <v>34</v>
      </c>
    </row>
    <row r="38" spans="1:12" x14ac:dyDescent="0.2">
      <c r="A38" t="s">
        <v>61</v>
      </c>
      <c r="B38" t="s">
        <v>327</v>
      </c>
      <c r="C38" s="10">
        <v>47.886125102000612</v>
      </c>
      <c r="D38" s="10">
        <v>0.1561664650102704</v>
      </c>
      <c r="E38" s="10">
        <v>17.515264920228482</v>
      </c>
      <c r="F38" s="10">
        <v>2.3200869869318614</v>
      </c>
      <c r="G38" s="10">
        <v>29.584802209242962</v>
      </c>
      <c r="H38" s="10">
        <v>-7.838471216731719E-3</v>
      </c>
      <c r="I38" s="10">
        <v>0.29555056215907671</v>
      </c>
      <c r="J38" s="10">
        <v>1.5500074364983338</v>
      </c>
      <c r="K38" s="10">
        <v>0.67933417211674896</v>
      </c>
      <c r="L38" s="10">
        <v>0</v>
      </c>
    </row>
    <row r="39" spans="1:12" x14ac:dyDescent="0.2">
      <c r="A39" t="s">
        <v>59</v>
      </c>
      <c r="B39" t="s">
        <v>328</v>
      </c>
      <c r="C39" s="10">
        <v>48.047884860579018</v>
      </c>
      <c r="D39" s="10">
        <v>0.13585356796754006</v>
      </c>
      <c r="E39" s="10">
        <v>17.447220888844608</v>
      </c>
      <c r="F39" s="10">
        <v>2.3090074940853382</v>
      </c>
      <c r="G39" s="10">
        <v>29.386434970922302</v>
      </c>
      <c r="H39" s="10">
        <v>-1.0667020892266108E-2</v>
      </c>
      <c r="I39" s="10">
        <v>0.31840051040688649</v>
      </c>
      <c r="J39" s="10">
        <v>1.5938139329406662</v>
      </c>
      <c r="K39" s="10">
        <v>0.62975676173397455</v>
      </c>
      <c r="L39" s="10">
        <v>4.2869348114201525E-2</v>
      </c>
    </row>
    <row r="40" spans="1:12" x14ac:dyDescent="0.2">
      <c r="A40" t="s">
        <v>61</v>
      </c>
      <c r="B40" t="s">
        <v>329</v>
      </c>
      <c r="C40" s="10">
        <v>47.897918133869723</v>
      </c>
      <c r="D40" s="10">
        <v>0.17033910756899442</v>
      </c>
      <c r="E40" s="10">
        <v>17.05407582674253</v>
      </c>
      <c r="F40" s="10">
        <v>2.141449351728471</v>
      </c>
      <c r="G40" s="10">
        <v>29.777728237684357</v>
      </c>
      <c r="H40" s="10">
        <v>-1.4186481296644389E-3</v>
      </c>
      <c r="I40" s="10">
        <v>0.3538513763420158</v>
      </c>
      <c r="J40" s="10">
        <v>2.0246135450496783</v>
      </c>
      <c r="K40" s="10">
        <v>0.46298595031691581</v>
      </c>
      <c r="L40" s="10">
        <v>3.039960277852369E-4</v>
      </c>
    </row>
    <row r="41" spans="1:12" x14ac:dyDescent="0.2">
      <c r="A41" t="s">
        <v>61</v>
      </c>
      <c r="B41" t="s">
        <v>330</v>
      </c>
      <c r="C41" s="10">
        <v>48.134804096408061</v>
      </c>
      <c r="D41" s="10">
        <v>0.15995000557614658</v>
      </c>
      <c r="E41" s="10">
        <v>17.414054501557803</v>
      </c>
      <c r="F41" s="10">
        <v>2.1059749163829196</v>
      </c>
      <c r="G41" s="10">
        <v>29.291447597786018</v>
      </c>
      <c r="H41" s="10">
        <v>9.9466397939940391E-3</v>
      </c>
      <c r="I41" s="10">
        <v>0.38460340536776944</v>
      </c>
      <c r="J41" s="10">
        <v>1.7814532342152352</v>
      </c>
      <c r="K41" s="10">
        <v>0.63507788018016487</v>
      </c>
      <c r="L41" s="10">
        <v>4.1595039138520522E-2</v>
      </c>
    </row>
    <row r="42" spans="1:12" x14ac:dyDescent="0.2">
      <c r="B42" s="34" t="s">
        <v>331</v>
      </c>
      <c r="C42" s="10">
        <v>48.03164196840838</v>
      </c>
      <c r="D42" s="10">
        <v>0.16012326470188371</v>
      </c>
      <c r="E42" s="10">
        <v>17.452831613770599</v>
      </c>
      <c r="F42" s="10">
        <v>2.2547168386229397</v>
      </c>
      <c r="G42" s="10">
        <v>29.417463506498081</v>
      </c>
      <c r="H42" s="10">
        <v>9.264993932436039E-3</v>
      </c>
      <c r="I42" s="10">
        <v>0.31249213230814166</v>
      </c>
      <c r="J42" s="10">
        <v>1.6907606862137898</v>
      </c>
      <c r="K42" s="10">
        <v>0.62891181639198979</v>
      </c>
      <c r="L42" s="10">
        <v>3.0514056103566514E-2</v>
      </c>
    </row>
    <row r="43" spans="1:12" x14ac:dyDescent="0.2">
      <c r="B43" t="s">
        <v>332</v>
      </c>
      <c r="C43" s="10">
        <v>48.104453538008798</v>
      </c>
      <c r="D43" s="10">
        <v>0.12024381993939633</v>
      </c>
      <c r="E43" s="10">
        <v>17.463457622083109</v>
      </c>
      <c r="F43" s="10">
        <v>2.1259468698967892</v>
      </c>
      <c r="G43" s="10">
        <v>29.54725893272067</v>
      </c>
      <c r="H43" s="10">
        <v>9.9366762721203976E-3</v>
      </c>
      <c r="I43" s="10">
        <v>0.32469846202332808</v>
      </c>
      <c r="J43" s="10">
        <v>1.6285108334863982</v>
      </c>
      <c r="K43" s="10">
        <v>0.6057357707297637</v>
      </c>
      <c r="L43" s="10">
        <v>2.4791505446603412E-2</v>
      </c>
    </row>
    <row r="44" spans="1:12" x14ac:dyDescent="0.2">
      <c r="B44" t="s">
        <v>333</v>
      </c>
      <c r="C44" s="10">
        <v>47.972799822432073</v>
      </c>
      <c r="D44" s="10">
        <v>0.14800690093525831</v>
      </c>
      <c r="E44" s="10">
        <v>17.592945710624814</v>
      </c>
      <c r="F44" s="10">
        <v>2.1012540734687288</v>
      </c>
      <c r="G44" s="10">
        <v>29.504827627954839</v>
      </c>
      <c r="H44" s="10">
        <v>1.3519376090882492E-2</v>
      </c>
      <c r="I44" s="10">
        <v>0.34131380086160795</v>
      </c>
      <c r="J44" s="10">
        <v>1.643209540240322</v>
      </c>
      <c r="K44" s="10">
        <v>0.60080510911347196</v>
      </c>
      <c r="L44" s="10">
        <v>4.0558128272647473E-2</v>
      </c>
    </row>
    <row r="45" spans="1:12" x14ac:dyDescent="0.2">
      <c r="B45" t="s">
        <v>334</v>
      </c>
      <c r="C45" s="10">
        <v>47.870731704869641</v>
      </c>
      <c r="D45" s="10">
        <v>0.13707111341681361</v>
      </c>
      <c r="E45" s="10">
        <v>17.453788671664512</v>
      </c>
      <c r="F45" s="10">
        <v>2.1428650270981362</v>
      </c>
      <c r="G45" s="10">
        <v>29.6465953482118</v>
      </c>
      <c r="H45" s="10">
        <v>0</v>
      </c>
      <c r="I45" s="10">
        <v>0.32431466951913723</v>
      </c>
      <c r="J45" s="10">
        <v>1.7512189394950446</v>
      </c>
      <c r="K45" s="10">
        <v>0.63297553692039543</v>
      </c>
      <c r="L45" s="10">
        <v>-1.0034488537102021E-4</v>
      </c>
    </row>
    <row r="46" spans="1:12" x14ac:dyDescent="0.2">
      <c r="B46" t="s">
        <v>335</v>
      </c>
      <c r="C46" s="10">
        <v>48.084999202229348</v>
      </c>
      <c r="D46" s="10">
        <v>0.14078896005828243</v>
      </c>
      <c r="E46" s="10">
        <v>17.517939804942568</v>
      </c>
      <c r="F46" s="10">
        <v>2.2007431810678488</v>
      </c>
      <c r="G46" s="10">
        <v>29.506576339627529</v>
      </c>
      <c r="H46" s="10">
        <v>-1.6256458680999109E-2</v>
      </c>
      <c r="I46" s="10">
        <v>0.34911246759997472</v>
      </c>
      <c r="J46" s="10">
        <v>1.5750702188701362</v>
      </c>
      <c r="K46" s="10">
        <v>0.58543320953672107</v>
      </c>
      <c r="L46" s="10">
        <v>1.2443215286690677E-2</v>
      </c>
    </row>
    <row r="47" spans="1:12" x14ac:dyDescent="0.2">
      <c r="B47" t="s">
        <v>336</v>
      </c>
      <c r="C47" s="10">
        <v>48.155923996845758</v>
      </c>
      <c r="D47" s="10">
        <v>0.13952997784999271</v>
      </c>
      <c r="E47" s="10">
        <v>17.605689688945589</v>
      </c>
      <c r="F47" s="10">
        <v>2.153020889315258</v>
      </c>
      <c r="G47" s="10">
        <v>29.436807184437736</v>
      </c>
      <c r="H47" s="10">
        <v>1.4163950235312434E-2</v>
      </c>
      <c r="I47" s="10">
        <v>0.327478565724245</v>
      </c>
      <c r="J47" s="10">
        <v>1.5247844015731027</v>
      </c>
      <c r="K47" s="10">
        <v>0.61869340070417933</v>
      </c>
      <c r="L47" s="10">
        <v>2.3907944368825245E-2</v>
      </c>
    </row>
    <row r="48" spans="1:12" x14ac:dyDescent="0.2">
      <c r="B48" t="s">
        <v>337</v>
      </c>
      <c r="C48" s="10">
        <v>47.962600258797352</v>
      </c>
      <c r="D48" s="10">
        <v>0.12909657571836405</v>
      </c>
      <c r="E48" s="10">
        <v>17.513430776744489</v>
      </c>
      <c r="F48" s="10">
        <v>2.1975620685661923</v>
      </c>
      <c r="G48" s="10">
        <v>29.614976008378193</v>
      </c>
      <c r="H48" s="10">
        <v>-2.114686497726712E-3</v>
      </c>
      <c r="I48" s="10">
        <v>0.33925613384958536</v>
      </c>
      <c r="J48" s="10">
        <v>1.6189435630453501</v>
      </c>
      <c r="K48" s="10">
        <v>0.6183947515495114</v>
      </c>
      <c r="L48" s="10">
        <v>0</v>
      </c>
    </row>
    <row r="49" spans="1:12" x14ac:dyDescent="0.2">
      <c r="B49" t="s">
        <v>338</v>
      </c>
      <c r="C49" s="10">
        <v>48.018895140644325</v>
      </c>
      <c r="D49" s="10">
        <v>0.15614818341561038</v>
      </c>
      <c r="E49" s="10">
        <v>17.426460056124579</v>
      </c>
      <c r="F49" s="10">
        <v>2.181031021842589</v>
      </c>
      <c r="G49" s="10">
        <v>29.525422497846403</v>
      </c>
      <c r="H49" s="10">
        <v>1.2104510342295378E-2</v>
      </c>
      <c r="I49" s="10">
        <v>0.31865123476092583</v>
      </c>
      <c r="J49" s="10">
        <v>1.6095972627667279</v>
      </c>
      <c r="K49" s="10">
        <v>0.63306589090204834</v>
      </c>
      <c r="L49" s="10">
        <v>3.6616143785443513E-2</v>
      </c>
    </row>
    <row r="50" spans="1:12" x14ac:dyDescent="0.2">
      <c r="B50" t="s">
        <v>339</v>
      </c>
      <c r="C50" s="10">
        <v>47.940874957706512</v>
      </c>
      <c r="D50" s="10">
        <v>0.1243302478020008</v>
      </c>
      <c r="E50" s="10">
        <v>17.28614641881417</v>
      </c>
      <c r="F50" s="10">
        <v>2.222491553926099</v>
      </c>
      <c r="G50" s="10">
        <v>29.583428020260484</v>
      </c>
      <c r="H50" s="10">
        <v>-4.9489700587311454E-3</v>
      </c>
      <c r="I50" s="10">
        <v>0.37218274829437287</v>
      </c>
      <c r="J50" s="10">
        <v>1.7571873690164177</v>
      </c>
      <c r="K50" s="10">
        <v>0.63811413940945672</v>
      </c>
      <c r="L50" s="10">
        <v>3.4440791633210621E-2</v>
      </c>
    </row>
    <row r="51" spans="1:12" x14ac:dyDescent="0.2">
      <c r="B51" t="s">
        <v>340</v>
      </c>
      <c r="C51" s="10">
        <v>48.051711911558812</v>
      </c>
      <c r="D51" s="10">
        <v>0.15465490036830293</v>
      </c>
      <c r="E51" s="10">
        <v>17.28063955003606</v>
      </c>
      <c r="F51" s="10">
        <v>2.1979986787158086</v>
      </c>
      <c r="G51" s="10">
        <v>29.672325561192224</v>
      </c>
      <c r="H51" s="10">
        <v>-2.8284371066704646E-3</v>
      </c>
      <c r="I51" s="10">
        <v>0.38295018112099044</v>
      </c>
      <c r="J51" s="10">
        <v>1.6555448479007944</v>
      </c>
      <c r="K51" s="10">
        <v>0.59033523040650704</v>
      </c>
      <c r="L51" s="10">
        <v>1.394015431144729E-2</v>
      </c>
    </row>
    <row r="52" spans="1:12" x14ac:dyDescent="0.2">
      <c r="B52" t="s">
        <v>341</v>
      </c>
      <c r="C52" s="10">
        <v>47.895931446937446</v>
      </c>
      <c r="D52" s="10">
        <v>0.16281452921057579</v>
      </c>
      <c r="E52" s="10">
        <v>17.243858754624725</v>
      </c>
      <c r="F52" s="10">
        <v>2.211119860255053</v>
      </c>
      <c r="G52" s="10">
        <v>29.799584264815472</v>
      </c>
      <c r="H52" s="10">
        <v>1.9207890722186521E-2</v>
      </c>
      <c r="I52" s="10">
        <v>0.41010355164961587</v>
      </c>
      <c r="J52" s="10">
        <v>1.656605151133919</v>
      </c>
      <c r="K52" s="10">
        <v>0.57553276755535843</v>
      </c>
      <c r="L52" s="10">
        <v>1.6894898645692855E-2</v>
      </c>
    </row>
    <row r="53" spans="1:12" x14ac:dyDescent="0.2">
      <c r="B53" t="s">
        <v>342</v>
      </c>
      <c r="C53" s="10">
        <v>48.465406814895509</v>
      </c>
      <c r="D53" s="10">
        <v>0.29470197349184285</v>
      </c>
      <c r="E53" s="10">
        <v>16.416091548872661</v>
      </c>
      <c r="F53" s="10">
        <v>2.2396548892689627</v>
      </c>
      <c r="G53" s="10">
        <v>29.607885155351898</v>
      </c>
      <c r="H53" s="10">
        <v>0.1091488790710529</v>
      </c>
      <c r="I53" s="10">
        <v>0.38973159389407147</v>
      </c>
      <c r="J53" s="10">
        <v>1.8805650907838292</v>
      </c>
      <c r="K53" s="10">
        <v>0.54073756604007872</v>
      </c>
      <c r="L53" s="10">
        <v>2.9239883200685733E-2</v>
      </c>
    </row>
    <row r="54" spans="1:12" x14ac:dyDescent="0.2">
      <c r="B54" t="s">
        <v>343</v>
      </c>
      <c r="C54" s="10">
        <v>47.853189535365686</v>
      </c>
      <c r="D54" s="10">
        <v>0.25875100574595872</v>
      </c>
      <c r="E54" s="10">
        <v>16.802764074347991</v>
      </c>
      <c r="F54" s="10">
        <v>2.3897133522427119</v>
      </c>
      <c r="G54" s="10">
        <v>29.995204928358383</v>
      </c>
      <c r="H54" s="10">
        <v>3.799484732979528E-2</v>
      </c>
      <c r="I54" s="10">
        <v>0.32783254634558651</v>
      </c>
      <c r="J54" s="10">
        <v>1.7291719155092125</v>
      </c>
      <c r="K54" s="10">
        <v>0.589326495615354</v>
      </c>
      <c r="L54" s="10">
        <v>9.7526880846533319E-3</v>
      </c>
    </row>
    <row r="55" spans="1:12" x14ac:dyDescent="0.2">
      <c r="B55" t="s">
        <v>344</v>
      </c>
      <c r="C55" s="10">
        <v>48.139170572920605</v>
      </c>
      <c r="D55" s="10">
        <v>0.12669476950327782</v>
      </c>
      <c r="E55" s="10">
        <v>16.911734296052185</v>
      </c>
      <c r="F55" s="10">
        <v>2.2147375471448791</v>
      </c>
      <c r="G55" s="10">
        <v>29.79324341636077</v>
      </c>
      <c r="H55" s="10">
        <v>1.0692392967633319E-2</v>
      </c>
      <c r="I55" s="10">
        <v>0.35728731972978506</v>
      </c>
      <c r="J55" s="10">
        <v>1.7358999111320925</v>
      </c>
      <c r="K55" s="10">
        <v>0.63448256383409041</v>
      </c>
      <c r="L55" s="10">
        <v>2.1889144094117265E-2</v>
      </c>
    </row>
    <row r="56" spans="1:12" x14ac:dyDescent="0.2">
      <c r="B56" t="s">
        <v>345</v>
      </c>
      <c r="C56" s="10">
        <v>47.985147500027772</v>
      </c>
      <c r="D56" s="10">
        <v>0.14905010850565148</v>
      </c>
      <c r="E56" s="10">
        <v>17.072599318772337</v>
      </c>
      <c r="F56" s="10">
        <v>2.2065676971253319</v>
      </c>
      <c r="G56" s="10">
        <v>29.759227524586702</v>
      </c>
      <c r="H56" s="10">
        <v>1.706603545898042E-2</v>
      </c>
      <c r="I56" s="10">
        <v>0.40403081580698613</v>
      </c>
      <c r="J56" s="10">
        <v>1.7306373709822866</v>
      </c>
      <c r="K56" s="10">
        <v>0.59115131110574781</v>
      </c>
      <c r="L56" s="10">
        <v>4.78656852518149E-2</v>
      </c>
    </row>
    <row r="57" spans="1:12" x14ac:dyDescent="0.2">
      <c r="B57" t="s">
        <v>346</v>
      </c>
      <c r="C57" s="10">
        <v>47.95276381909548</v>
      </c>
      <c r="D57" s="10">
        <v>0.10944723618090452</v>
      </c>
      <c r="E57" s="10">
        <v>17.053768844221104</v>
      </c>
      <c r="F57" s="10">
        <v>2.1865326633165831</v>
      </c>
      <c r="G57" s="10">
        <v>29.883919597989951</v>
      </c>
      <c r="H57" s="10">
        <v>4.2211055276381911E-3</v>
      </c>
      <c r="I57" s="10">
        <v>0.43879396984924623</v>
      </c>
      <c r="J57" s="10">
        <v>1.7424120603015076</v>
      </c>
      <c r="K57" s="10">
        <v>0.5981909547738693</v>
      </c>
      <c r="L57" s="10">
        <v>2.0201005025125628E-2</v>
      </c>
    </row>
    <row r="58" spans="1:12" x14ac:dyDescent="0.2">
      <c r="B58" t="s">
        <v>347</v>
      </c>
      <c r="C58" s="10">
        <v>48.153104388444497</v>
      </c>
      <c r="D58" s="10">
        <v>0.10535073474870192</v>
      </c>
      <c r="E58" s="10">
        <v>16.878170044706405</v>
      </c>
      <c r="F58" s="10">
        <v>2.2698021290671799</v>
      </c>
      <c r="G58" s="10">
        <v>29.802530021451052</v>
      </c>
      <c r="H58" s="10">
        <v>-5.7135983641065733E-3</v>
      </c>
      <c r="I58" s="10">
        <v>0.38190894328501834</v>
      </c>
      <c r="J58" s="10">
        <v>1.710571159359275</v>
      </c>
      <c r="K58" s="10">
        <v>0.59130731140113468</v>
      </c>
      <c r="L58" s="10">
        <v>0</v>
      </c>
    </row>
    <row r="59" spans="1:12" x14ac:dyDescent="0.2">
      <c r="A59" t="s">
        <v>59</v>
      </c>
      <c r="B59" t="s">
        <v>348</v>
      </c>
      <c r="C59" s="10">
        <v>47.766831216473861</v>
      </c>
      <c r="D59" s="10">
        <v>0.16123672382237456</v>
      </c>
      <c r="E59" s="10">
        <v>16.975837582613742</v>
      </c>
      <c r="F59" s="10">
        <v>2.220870216484899</v>
      </c>
      <c r="G59" s="10">
        <v>29.949570855307613</v>
      </c>
      <c r="H59" s="10">
        <v>4.216651556998588E-3</v>
      </c>
      <c r="I59" s="10">
        <v>0.4492741837516353</v>
      </c>
      <c r="J59" s="10">
        <v>1.8556278744763071</v>
      </c>
      <c r="K59" s="10">
        <v>0.57557293753030725</v>
      </c>
      <c r="L59" s="10">
        <v>2.7107045723562349E-3</v>
      </c>
    </row>
    <row r="60" spans="1:12" x14ac:dyDescent="0.2">
      <c r="A60" t="s">
        <v>61</v>
      </c>
      <c r="B60" t="s">
        <v>349</v>
      </c>
      <c r="C60" s="10">
        <v>48.038737363931844</v>
      </c>
      <c r="D60" s="10">
        <v>9.5767036623849833E-2</v>
      </c>
      <c r="E60" s="10">
        <v>17.2262969039684</v>
      </c>
      <c r="F60" s="10">
        <v>2.242980688657541</v>
      </c>
      <c r="G60" s="10">
        <v>29.610222125203329</v>
      </c>
      <c r="H60" s="10">
        <v>-6.4381201091663742E-3</v>
      </c>
      <c r="I60" s="10">
        <v>0.34896622904215863</v>
      </c>
      <c r="J60" s="10">
        <v>1.7158596047195445</v>
      </c>
      <c r="K60" s="10">
        <v>0.63063398381818747</v>
      </c>
      <c r="L60" s="10">
        <v>1.7805425926913254E-2</v>
      </c>
    </row>
    <row r="61" spans="1:12" x14ac:dyDescent="0.2">
      <c r="A61" t="s">
        <v>59</v>
      </c>
      <c r="B61" t="s">
        <v>350</v>
      </c>
      <c r="C61" s="10">
        <v>47.88371228042589</v>
      </c>
      <c r="D61" s="10">
        <v>0.11803352716635873</v>
      </c>
      <c r="E61" s="10">
        <v>17.806733454894761</v>
      </c>
      <c r="F61" s="10">
        <v>2.2298357711137387</v>
      </c>
      <c r="G61" s="10">
        <v>29.558981988547416</v>
      </c>
      <c r="H61" s="10">
        <v>-1.7034727661071409E-2</v>
      </c>
      <c r="I61" s="10">
        <v>0.32063590940750392</v>
      </c>
      <c r="J61" s="10">
        <v>1.3916062135429108</v>
      </c>
      <c r="K61" s="10">
        <v>0.63723993061120399</v>
      </c>
      <c r="L61" s="10">
        <v>8.0637764076077704E-3</v>
      </c>
    </row>
    <row r="62" spans="1:12" x14ac:dyDescent="0.2">
      <c r="A62" t="s">
        <v>61</v>
      </c>
      <c r="B62" t="s">
        <v>351</v>
      </c>
      <c r="C62" s="10">
        <v>47.937010900188859</v>
      </c>
      <c r="D62" s="10">
        <v>0.14201972262617385</v>
      </c>
      <c r="E62" s="10">
        <v>17.558802070145134</v>
      </c>
      <c r="F62" s="10">
        <v>2.2306804636308408</v>
      </c>
      <c r="G62" s="10">
        <v>29.648393595801259</v>
      </c>
      <c r="H62" s="10">
        <v>3.102615504870606E-2</v>
      </c>
      <c r="I62" s="10">
        <v>0.33938610248439433</v>
      </c>
      <c r="J62" s="10">
        <v>1.4439172222183301</v>
      </c>
      <c r="K62" s="10">
        <v>0.64744579680670811</v>
      </c>
      <c r="L62" s="10">
        <v>9.5080152568615336E-3</v>
      </c>
    </row>
    <row r="63" spans="1:12" x14ac:dyDescent="0.2">
      <c r="A63" t="s">
        <v>59</v>
      </c>
      <c r="B63" t="s">
        <v>352</v>
      </c>
      <c r="C63" s="10">
        <v>48.121073102622915</v>
      </c>
      <c r="D63" s="10">
        <v>0.12945048369402615</v>
      </c>
      <c r="E63" s="10">
        <v>17.365413383863569</v>
      </c>
      <c r="F63" s="10">
        <v>2.1554802034506837</v>
      </c>
      <c r="G63" s="10">
        <v>29.484890794853897</v>
      </c>
      <c r="H63" s="10">
        <v>-6.9811508925900071E-4</v>
      </c>
      <c r="I63" s="10">
        <v>0.33948339483394829</v>
      </c>
      <c r="J63" s="10">
        <v>1.6667996409693828</v>
      </c>
      <c r="K63" s="10">
        <v>0.64206642066420672</v>
      </c>
      <c r="L63" s="10">
        <v>5.9838436222200064E-3</v>
      </c>
    </row>
    <row r="64" spans="1:12" x14ac:dyDescent="0.2">
      <c r="A64" t="s">
        <v>61</v>
      </c>
      <c r="B64" t="s">
        <v>353</v>
      </c>
      <c r="C64" s="10">
        <v>48.350327631759676</v>
      </c>
      <c r="D64" s="10">
        <v>0.14785847600733637</v>
      </c>
      <c r="E64" s="10">
        <v>17.321761858976949</v>
      </c>
      <c r="F64" s="10">
        <v>2.1585923549896178</v>
      </c>
      <c r="G64" s="10">
        <v>29.345564649704688</v>
      </c>
      <c r="H64" s="10">
        <v>1.5654415151049955E-2</v>
      </c>
      <c r="I64" s="10">
        <v>0.32692478608999165</v>
      </c>
      <c r="J64" s="10">
        <v>1.6780523079657743</v>
      </c>
      <c r="K64" s="10">
        <v>0.64041707401811476</v>
      </c>
      <c r="L64" s="10">
        <v>8.2816905960393337E-3</v>
      </c>
    </row>
    <row r="65" spans="1:12" x14ac:dyDescent="0.2">
      <c r="B65" t="s">
        <v>354</v>
      </c>
      <c r="C65" s="10">
        <v>48.175604014173345</v>
      </c>
      <c r="D65" s="10">
        <v>0.11901509734129311</v>
      </c>
      <c r="E65" s="10">
        <v>17.543829694919612</v>
      </c>
      <c r="F65" s="10">
        <v>2.1535204364489511</v>
      </c>
      <c r="G65" s="10">
        <v>29.3970303473433</v>
      </c>
      <c r="H65" s="10">
        <v>1.8479981359323151E-2</v>
      </c>
      <c r="I65" s="10">
        <v>0.30743055946134873</v>
      </c>
      <c r="J65" s="10">
        <v>1.6152909793586645</v>
      </c>
      <c r="K65" s="10">
        <v>0.6190793755373255</v>
      </c>
      <c r="L65" s="10">
        <v>2.2698237973951259E-2</v>
      </c>
    </row>
    <row r="66" spans="1:12" x14ac:dyDescent="0.2">
      <c r="B66" t="s">
        <v>355</v>
      </c>
      <c r="C66" s="10">
        <v>47.844045605431113</v>
      </c>
      <c r="D66" s="10">
        <v>8.2811026846670799E-2</v>
      </c>
      <c r="E66" s="10">
        <v>17.677487777072312</v>
      </c>
      <c r="F66" s="10">
        <v>2.1626456865315866</v>
      </c>
      <c r="G66" s="10">
        <v>29.501554090291187</v>
      </c>
      <c r="H66" s="10">
        <v>1.7709283991511615E-2</v>
      </c>
      <c r="I66" s="10">
        <v>0.29844168362967871</v>
      </c>
      <c r="J66" s="10">
        <v>1.6680938068822704</v>
      </c>
      <c r="K66" s="10">
        <v>0.65343233091407071</v>
      </c>
      <c r="L66" s="10">
        <v>5.2725368247455037E-2</v>
      </c>
    </row>
    <row r="67" spans="1:12" x14ac:dyDescent="0.2">
      <c r="B67" t="s">
        <v>356</v>
      </c>
      <c r="C67" s="10">
        <v>48.094159292744145</v>
      </c>
      <c r="D67" s="10">
        <v>0.15096560927337288</v>
      </c>
      <c r="E67" s="10">
        <v>17.461355106551888</v>
      </c>
      <c r="F67" s="10">
        <v>2.2541728275918684</v>
      </c>
      <c r="G67" s="10">
        <v>29.412966023728032</v>
      </c>
      <c r="H67" s="10">
        <v>4.9053812031798882E-3</v>
      </c>
      <c r="I67" s="10">
        <v>0.36439974652193458</v>
      </c>
      <c r="J67" s="10">
        <v>1.6241817273549084</v>
      </c>
      <c r="K67" s="10">
        <v>0.57653245610434645</v>
      </c>
      <c r="L67" s="10">
        <v>4.735194508375689E-2</v>
      </c>
    </row>
    <row r="68" spans="1:12" x14ac:dyDescent="0.2">
      <c r="B68" t="s">
        <v>357</v>
      </c>
      <c r="C68" s="10">
        <v>48.13276265105192</v>
      </c>
      <c r="D68" s="10">
        <v>0.14903889915267884</v>
      </c>
      <c r="E68" s="10">
        <v>17.507369423419515</v>
      </c>
      <c r="F68" s="10">
        <v>2.1732672227451366</v>
      </c>
      <c r="G68" s="10">
        <v>29.341058016142213</v>
      </c>
      <c r="H68" s="10">
        <v>2.4006265635330822E-2</v>
      </c>
      <c r="I68" s="10">
        <v>0.35819348850049859</v>
      </c>
      <c r="J68" s="10">
        <v>1.6128209462669758</v>
      </c>
      <c r="K68" s="10">
        <v>0.67837705641172341</v>
      </c>
      <c r="L68" s="10">
        <v>2.3106030674005913E-2</v>
      </c>
    </row>
    <row r="69" spans="1:12" x14ac:dyDescent="0.2">
      <c r="B69" t="s">
        <v>358</v>
      </c>
      <c r="C69" s="10">
        <v>48.20100417923728</v>
      </c>
      <c r="D69" s="10">
        <v>0.11673007497778121</v>
      </c>
      <c r="E69" s="10">
        <v>17.365327059634538</v>
      </c>
      <c r="F69" s="10">
        <v>2.1976315317490771</v>
      </c>
      <c r="G69" s="10">
        <v>29.555353601949442</v>
      </c>
      <c r="H69" s="10">
        <v>1.9839102871760241E-2</v>
      </c>
      <c r="I69" s="10">
        <v>0.33215467686810707</v>
      </c>
      <c r="J69" s="10">
        <v>1.5760063084339235</v>
      </c>
      <c r="K69" s="10">
        <v>0.60058375057237823</v>
      </c>
      <c r="L69" s="10">
        <v>0</v>
      </c>
    </row>
    <row r="70" spans="1:12" x14ac:dyDescent="0.2">
      <c r="B70" t="s">
        <v>359</v>
      </c>
      <c r="C70" s="10">
        <v>47.946040996784568</v>
      </c>
      <c r="D70" s="10">
        <v>0.15343649517684887</v>
      </c>
      <c r="E70" s="10">
        <v>17.200864147909968</v>
      </c>
      <c r="F70" s="10">
        <v>2.1489147909967845</v>
      </c>
      <c r="G70" s="10">
        <v>29.691117363344055</v>
      </c>
      <c r="H70" s="10">
        <v>-1.7785369774919617E-2</v>
      </c>
      <c r="I70" s="10">
        <v>0.34133842443729906</v>
      </c>
      <c r="J70" s="10">
        <v>1.7579381028938907</v>
      </c>
      <c r="K70" s="10">
        <v>0.6449959807073955</v>
      </c>
      <c r="L70" s="10">
        <v>1.607717041800643E-2</v>
      </c>
    </row>
    <row r="71" spans="1:12" x14ac:dyDescent="0.2">
      <c r="B71" t="s">
        <v>360</v>
      </c>
      <c r="C71" s="10">
        <v>47.972934440154518</v>
      </c>
      <c r="D71" s="10">
        <v>0.14797413504165588</v>
      </c>
      <c r="E71" s="10">
        <v>17.262848687192285</v>
      </c>
      <c r="F71" s="10">
        <v>2.2009026522287667</v>
      </c>
      <c r="G71" s="10">
        <v>29.679969664802066</v>
      </c>
      <c r="H71" s="10">
        <v>3.5017543789438508E-3</v>
      </c>
      <c r="I71" s="10">
        <v>0.34097082638401838</v>
      </c>
      <c r="J71" s="10">
        <v>1.7106570391766274</v>
      </c>
      <c r="K71" s="10">
        <v>0.61500811906765296</v>
      </c>
      <c r="L71" s="10">
        <v>2.4212130277268911E-2</v>
      </c>
    </row>
    <row r="72" spans="1:12" x14ac:dyDescent="0.2">
      <c r="B72" t="s">
        <v>361</v>
      </c>
      <c r="C72" s="10">
        <v>48.133757093847187</v>
      </c>
      <c r="D72" s="10">
        <v>0.1459849626470871</v>
      </c>
      <c r="E72" s="10">
        <v>17.375216422456635</v>
      </c>
      <c r="F72" s="10">
        <v>2.1976898906665809</v>
      </c>
      <c r="G72" s="10">
        <v>29.503090031741959</v>
      </c>
      <c r="H72" s="10">
        <v>-1.4127577030363268E-2</v>
      </c>
      <c r="I72" s="10">
        <v>0.30800121837827438</v>
      </c>
      <c r="J72" s="10">
        <v>1.6852896854660298</v>
      </c>
      <c r="K72" s="10">
        <v>0.59706547180095548</v>
      </c>
      <c r="L72" s="10">
        <v>3.5469235948571612E-2</v>
      </c>
    </row>
    <row r="73" spans="1:12" x14ac:dyDescent="0.2">
      <c r="B73" t="s">
        <v>362</v>
      </c>
      <c r="C73" s="10">
        <v>47.9845035892127</v>
      </c>
      <c r="D73" s="10">
        <v>0.15016912835698723</v>
      </c>
      <c r="E73" s="10">
        <v>17.373274108314373</v>
      </c>
      <c r="F73" s="10">
        <v>2.1466059971350497</v>
      </c>
      <c r="G73" s="10">
        <v>29.667681838062105</v>
      </c>
      <c r="H73" s="10">
        <v>1.5548573744377433E-2</v>
      </c>
      <c r="I73" s="10">
        <v>0.35631312219373323</v>
      </c>
      <c r="J73" s="10">
        <v>1.6462428627030845</v>
      </c>
      <c r="K73" s="10">
        <v>0.59917181274300912</v>
      </c>
      <c r="L73" s="10">
        <v>2.2269570137108327E-2</v>
      </c>
    </row>
    <row r="74" spans="1:12" x14ac:dyDescent="0.2">
      <c r="B74" t="s">
        <v>363</v>
      </c>
      <c r="C74" s="10">
        <v>48.118259635677106</v>
      </c>
      <c r="D74" s="10">
        <v>0.14169671291684788</v>
      </c>
      <c r="E74" s="10">
        <v>17.27888197886374</v>
      </c>
      <c r="F74" s="10">
        <v>2.2428966255338678</v>
      </c>
      <c r="G74" s="10">
        <v>29.578036408238855</v>
      </c>
      <c r="H74" s="10">
        <v>4.2088132549558772E-3</v>
      </c>
      <c r="I74" s="10">
        <v>0.32367778127398772</v>
      </c>
      <c r="J74" s="10">
        <v>1.6909408300982258</v>
      </c>
      <c r="K74" s="10">
        <v>0.57159692395876971</v>
      </c>
      <c r="L74" s="10">
        <v>5.4113313278004145E-3</v>
      </c>
    </row>
    <row r="75" spans="1:12" x14ac:dyDescent="0.2">
      <c r="B75" t="s">
        <v>364</v>
      </c>
      <c r="C75" s="10">
        <v>48.11352166692074</v>
      </c>
      <c r="D75" s="10">
        <v>0.13609522052039122</v>
      </c>
      <c r="E75" s="10">
        <v>17.284694753564352</v>
      </c>
      <c r="F75" s="10">
        <v>2.1653882875871533</v>
      </c>
      <c r="G75" s="10">
        <v>29.55071527716489</v>
      </c>
      <c r="H75" s="10">
        <v>-6.4186397297752683E-3</v>
      </c>
      <c r="I75" s="10">
        <v>0.36205139725763619</v>
      </c>
      <c r="J75" s="10">
        <v>1.7187913701388835</v>
      </c>
      <c r="K75" s="10">
        <v>0.60806582315042879</v>
      </c>
      <c r="L75" s="10">
        <v>3.3196402352431466E-2</v>
      </c>
    </row>
    <row r="76" spans="1:12" x14ac:dyDescent="0.2">
      <c r="B76" t="s">
        <v>365</v>
      </c>
      <c r="C76" s="10">
        <v>47.914637892712072</v>
      </c>
      <c r="D76" s="10">
        <v>0.13713675325222924</v>
      </c>
      <c r="E76" s="10">
        <v>17.370186911571892</v>
      </c>
      <c r="F76" s="10">
        <v>2.1603556319434265</v>
      </c>
      <c r="G76" s="10">
        <v>29.703559732794155</v>
      </c>
      <c r="H76" s="10">
        <v>8.5333997265296373E-3</v>
      </c>
      <c r="I76" s="10">
        <v>0.33360573283832923</v>
      </c>
      <c r="J76" s="10">
        <v>1.6605995867826673</v>
      </c>
      <c r="K76" s="10">
        <v>0.64612894870523219</v>
      </c>
      <c r="L76" s="10">
        <v>4.7184680840810941E-2</v>
      </c>
    </row>
    <row r="77" spans="1:12" x14ac:dyDescent="0.2">
      <c r="B77" t="s">
        <v>366</v>
      </c>
      <c r="C77" s="10">
        <v>48.165032301340759</v>
      </c>
      <c r="D77" s="10">
        <v>0.13884785230022278</v>
      </c>
      <c r="E77" s="10">
        <v>17.227514833063157</v>
      </c>
      <c r="F77" s="10">
        <v>2.2372371772860484</v>
      </c>
      <c r="G77" s="10">
        <v>29.605436527266484</v>
      </c>
      <c r="H77" s="10">
        <v>-1.4773171919793654E-2</v>
      </c>
      <c r="I77" s="10">
        <v>0.34836736486540437</v>
      </c>
      <c r="J77" s="10">
        <v>1.6747586383128239</v>
      </c>
      <c r="K77" s="10">
        <v>0.60280530556509371</v>
      </c>
      <c r="L77" s="10">
        <v>0</v>
      </c>
    </row>
    <row r="78" spans="1:12" x14ac:dyDescent="0.2">
      <c r="A78" t="s">
        <v>59</v>
      </c>
      <c r="B78" t="s">
        <v>367</v>
      </c>
      <c r="C78" s="10">
        <v>47.999482780396171</v>
      </c>
      <c r="D78" s="10">
        <v>0.14925193606524184</v>
      </c>
      <c r="E78" s="10">
        <v>17.361237798729405</v>
      </c>
      <c r="F78" s="10">
        <v>2.1912670076039302</v>
      </c>
      <c r="G78" s="10">
        <v>29.467785037117523</v>
      </c>
      <c r="H78" s="10">
        <v>1.2730017380984362E-2</v>
      </c>
      <c r="I78" s="10">
        <v>0.33108068826292397</v>
      </c>
      <c r="J78" s="10">
        <v>1.6938942025295647</v>
      </c>
      <c r="K78" s="10">
        <v>0.63770370533718501</v>
      </c>
      <c r="L78" s="10">
        <v>4.8213687876011629E-2</v>
      </c>
    </row>
    <row r="79" spans="1:12" x14ac:dyDescent="0.2">
      <c r="A79" t="s">
        <v>61</v>
      </c>
      <c r="B79" t="s">
        <v>368</v>
      </c>
      <c r="C79" s="10">
        <v>47.823131310074935</v>
      </c>
      <c r="D79" s="10">
        <v>0.13979242942297798</v>
      </c>
      <c r="E79" s="10">
        <v>18.197524887288573</v>
      </c>
      <c r="F79" s="10">
        <v>2.5001260754233612</v>
      </c>
      <c r="G79" s="10">
        <v>29.091550929428017</v>
      </c>
      <c r="H79" s="10">
        <v>-2.1180671124693632E-3</v>
      </c>
      <c r="I79" s="10">
        <v>0.34958193389613401</v>
      </c>
      <c r="J79" s="10">
        <v>1.0224212532905685</v>
      </c>
      <c r="K79" s="10">
        <v>0.84299071076280663</v>
      </c>
      <c r="L79" s="10">
        <v>0</v>
      </c>
    </row>
    <row r="80" spans="1:12" x14ac:dyDescent="0.2">
      <c r="A80" t="s">
        <v>61</v>
      </c>
      <c r="B80" t="s">
        <v>369</v>
      </c>
      <c r="C80" s="10">
        <v>48.086721226911692</v>
      </c>
      <c r="D80" s="10">
        <v>0.15334385121322638</v>
      </c>
      <c r="E80" s="10">
        <v>17.482707338483678</v>
      </c>
      <c r="F80" s="10">
        <v>2.1997049764856005</v>
      </c>
      <c r="G80" s="10">
        <v>29.407328528894507</v>
      </c>
      <c r="H80" s="10">
        <v>1.5585768483967271E-2</v>
      </c>
      <c r="I80" s="10">
        <v>0.34952342742109832</v>
      </c>
      <c r="J80" s="10">
        <v>1.6099596077212901</v>
      </c>
      <c r="K80" s="10">
        <v>0.61870473214097166</v>
      </c>
      <c r="L80" s="10">
        <v>4.7561732212364642E-2</v>
      </c>
    </row>
    <row r="81" spans="1:12" x14ac:dyDescent="0.2">
      <c r="A81" t="s">
        <v>59</v>
      </c>
      <c r="B81" t="s">
        <v>371</v>
      </c>
      <c r="C81" s="10">
        <v>48.066745319374654</v>
      </c>
      <c r="D81" s="10">
        <v>0.16049585461271937</v>
      </c>
      <c r="E81" s="10">
        <v>17.510974269280407</v>
      </c>
      <c r="F81" s="10">
        <v>2.2747491559610657</v>
      </c>
      <c r="G81" s="10">
        <v>29.390085527263636</v>
      </c>
      <c r="H81" s="10">
        <v>-7.8585540864984996E-3</v>
      </c>
      <c r="I81" s="10">
        <v>0.3202864543715222</v>
      </c>
      <c r="J81" s="10">
        <v>1.5686882964972004</v>
      </c>
      <c r="K81" s="10">
        <v>0.61175821042588319</v>
      </c>
      <c r="L81" s="10">
        <v>-4.7352825905824297E-3</v>
      </c>
    </row>
    <row r="82" spans="1:12" x14ac:dyDescent="0.2">
      <c r="A82" t="s">
        <v>59</v>
      </c>
      <c r="B82" s="34" t="s">
        <v>370</v>
      </c>
      <c r="C82" s="10">
        <v>47.995369028067749</v>
      </c>
      <c r="D82" s="10">
        <v>0.13383268105786006</v>
      </c>
      <c r="E82" s="10">
        <v>17.281872293123669</v>
      </c>
      <c r="F82" s="10">
        <v>2.261812439617283</v>
      </c>
      <c r="G82" s="10">
        <v>29.677146213708923</v>
      </c>
      <c r="H82" s="10">
        <v>-1.4045408806671971E-3</v>
      </c>
      <c r="I82" s="10">
        <v>0.34451381315793961</v>
      </c>
      <c r="J82" s="10">
        <v>1.6166265536479436</v>
      </c>
      <c r="K82" s="10">
        <v>0.63655799198809748</v>
      </c>
      <c r="L82" s="10">
        <v>4.2236550768634994E-2</v>
      </c>
    </row>
    <row r="84" spans="1:12" ht="19" x14ac:dyDescent="0.25">
      <c r="B84" s="19" t="s">
        <v>75</v>
      </c>
    </row>
    <row r="85" spans="1:12" x14ac:dyDescent="0.2">
      <c r="A85" s="18" t="s">
        <v>88</v>
      </c>
      <c r="B85" s="18" t="s">
        <v>373</v>
      </c>
      <c r="C85" s="18" t="s">
        <v>25</v>
      </c>
      <c r="D85" s="18" t="s">
        <v>26</v>
      </c>
      <c r="E85" s="18" t="s">
        <v>27</v>
      </c>
      <c r="F85" s="18" t="s">
        <v>28</v>
      </c>
      <c r="G85" s="18" t="s">
        <v>29</v>
      </c>
      <c r="H85" s="18" t="s">
        <v>30</v>
      </c>
      <c r="I85" s="18" t="s">
        <v>31</v>
      </c>
      <c r="J85" s="18" t="s">
        <v>32</v>
      </c>
      <c r="K85" s="18" t="s">
        <v>33</v>
      </c>
      <c r="L85" s="18" t="s">
        <v>34</v>
      </c>
    </row>
    <row r="86" spans="1:12" x14ac:dyDescent="0.2">
      <c r="A86" t="s">
        <v>61</v>
      </c>
      <c r="B86" t="s">
        <v>73</v>
      </c>
      <c r="C86" s="10">
        <v>29.764890377157542</v>
      </c>
      <c r="D86" s="10">
        <v>0</v>
      </c>
      <c r="E86" s="10">
        <v>0.26483682373649292</v>
      </c>
      <c r="F86" s="10">
        <v>5.9358409806944969</v>
      </c>
      <c r="G86" s="10">
        <v>63.661073533899312</v>
      </c>
      <c r="H86" s="10">
        <v>6.3657840119797993E-3</v>
      </c>
      <c r="I86" s="10">
        <v>3.3748759682559568E-2</v>
      </c>
      <c r="J86" s="10">
        <v>2.5160003475920158E-2</v>
      </c>
      <c r="K86" s="10">
        <v>0.33011137090695247</v>
      </c>
      <c r="L86" s="10">
        <v>0</v>
      </c>
    </row>
    <row r="87" spans="1:12" x14ac:dyDescent="0.2">
      <c r="A87" t="s">
        <v>59</v>
      </c>
      <c r="B87" t="s">
        <v>74</v>
      </c>
      <c r="C87" s="10">
        <v>29.872479036679227</v>
      </c>
      <c r="D87" s="10">
        <v>2.3180108430271396E-2</v>
      </c>
      <c r="E87" s="10">
        <v>0.23291453929281436</v>
      </c>
      <c r="F87" s="10">
        <v>5.9571866433988303</v>
      </c>
      <c r="G87" s="10">
        <v>63.592349956878913</v>
      </c>
      <c r="H87" s="10">
        <v>0</v>
      </c>
      <c r="I87" s="10">
        <v>1.0830880358249081E-2</v>
      </c>
      <c r="J87" s="10">
        <v>0</v>
      </c>
      <c r="K87" s="10">
        <v>0.32644475846124565</v>
      </c>
      <c r="L87" s="10">
        <v>-7.0856226642750987E-4</v>
      </c>
    </row>
    <row r="90" spans="1:12" x14ac:dyDescent="0.2">
      <c r="B90" s="18" t="s">
        <v>86</v>
      </c>
    </row>
    <row r="91" spans="1:12" x14ac:dyDescent="0.2">
      <c r="A91" s="18" t="s">
        <v>88</v>
      </c>
      <c r="B91" s="18" t="s">
        <v>76</v>
      </c>
      <c r="C91" s="18" t="s">
        <v>25</v>
      </c>
      <c r="D91" s="18" t="s">
        <v>26</v>
      </c>
      <c r="E91" s="18" t="s">
        <v>27</v>
      </c>
      <c r="F91" s="18" t="s">
        <v>28</v>
      </c>
      <c r="G91" s="18" t="s">
        <v>29</v>
      </c>
      <c r="H91" s="18" t="s">
        <v>30</v>
      </c>
      <c r="I91" s="18" t="s">
        <v>31</v>
      </c>
      <c r="J91" s="18" t="s">
        <v>32</v>
      </c>
      <c r="K91" s="18" t="s">
        <v>33</v>
      </c>
      <c r="L91" s="18" t="s">
        <v>34</v>
      </c>
    </row>
    <row r="92" spans="1:12" x14ac:dyDescent="0.2">
      <c r="A92" t="s">
        <v>61</v>
      </c>
      <c r="B92" t="s">
        <v>87</v>
      </c>
      <c r="C92" s="10">
        <v>66.924647014712903</v>
      </c>
      <c r="D92" s="10">
        <v>18.486263548980844</v>
      </c>
      <c r="E92" s="10">
        <v>3.0576686329313919E-2</v>
      </c>
      <c r="F92" s="10">
        <v>-7.017600141154014E-4</v>
      </c>
      <c r="G92" s="10">
        <v>0.64602021870852089</v>
      </c>
      <c r="H92" s="10">
        <v>6.5959426241012462</v>
      </c>
      <c r="I92" s="10">
        <v>-2.5062857646978619E-3</v>
      </c>
      <c r="J92" s="10">
        <v>7.3111363299154268</v>
      </c>
      <c r="K92" s="10">
        <v>-2.5062857646978619E-3</v>
      </c>
      <c r="L92" s="10">
        <v>5.513828682335296E-3</v>
      </c>
    </row>
    <row r="93" spans="1:12" x14ac:dyDescent="0.2">
      <c r="B93" t="s">
        <v>212</v>
      </c>
      <c r="C93" s="10">
        <v>67.174179111796519</v>
      </c>
      <c r="D93" s="10">
        <v>18.262041745183655</v>
      </c>
      <c r="E93" s="10">
        <v>1.2909643503697263E-2</v>
      </c>
      <c r="F93" s="10">
        <v>2.1816296773689948E-2</v>
      </c>
      <c r="G93" s="10">
        <v>0.63457402679801811</v>
      </c>
      <c r="H93" s="10">
        <v>6.782766726744879</v>
      </c>
      <c r="I93" s="10">
        <v>-2.4017941402227462E-3</v>
      </c>
      <c r="J93" s="10">
        <v>7.0720828458858769</v>
      </c>
      <c r="K93" s="10">
        <v>-4.8035882804454925E-3</v>
      </c>
      <c r="L93" s="10">
        <v>-1.401046581796602E-3</v>
      </c>
    </row>
    <row r="94" spans="1:12" x14ac:dyDescent="0.2">
      <c r="B94" t="s">
        <v>211</v>
      </c>
      <c r="C94" s="10">
        <v>66.778900896941607</v>
      </c>
      <c r="D94" s="10">
        <v>18.526838330769692</v>
      </c>
      <c r="E94" s="10">
        <v>1.7579256477356722E-2</v>
      </c>
      <c r="F94" s="10">
        <v>-3.5957570067320561E-3</v>
      </c>
      <c r="G94" s="10">
        <v>0.60558540921712378</v>
      </c>
      <c r="H94" s="10">
        <v>6.9989412493257959</v>
      </c>
      <c r="I94" s="10">
        <v>1.1985856689106854E-3</v>
      </c>
      <c r="J94" s="10">
        <v>7.0511796080624869</v>
      </c>
      <c r="K94" s="10">
        <v>1.9876545676102201E-2</v>
      </c>
      <c r="L94" s="10">
        <v>-1.558161369583891E-2</v>
      </c>
    </row>
    <row r="95" spans="1:12" x14ac:dyDescent="0.2">
      <c r="B95" t="s">
        <v>213</v>
      </c>
      <c r="C95" s="10">
        <v>67.139709008597194</v>
      </c>
      <c r="D95" s="10">
        <v>18.406034608375233</v>
      </c>
      <c r="E95" s="10">
        <v>1.3074452519776356E-2</v>
      </c>
      <c r="F95" s="10">
        <v>7.9843984853596069E-3</v>
      </c>
      <c r="G95" s="10">
        <v>0.61948951748283854</v>
      </c>
      <c r="H95" s="10">
        <v>6.8099932731442756</v>
      </c>
      <c r="I95" s="10">
        <v>1.0379718030967489E-2</v>
      </c>
      <c r="J95" s="10">
        <v>6.9865482846517901</v>
      </c>
      <c r="K95" s="10">
        <v>6.8865436936226604E-3</v>
      </c>
      <c r="L95" s="10">
        <v>-9.8806931256325142E-3</v>
      </c>
    </row>
    <row r="96" spans="1:12" x14ac:dyDescent="0.2">
      <c r="B96" t="s">
        <v>214</v>
      </c>
      <c r="C96" s="10">
        <v>67.047812586399118</v>
      </c>
      <c r="D96" s="10">
        <v>18.508899670722663</v>
      </c>
      <c r="E96" s="10">
        <v>1.1977350829581263E-2</v>
      </c>
      <c r="F96" s="10">
        <v>-7.2862217546619343E-3</v>
      </c>
      <c r="G96" s="10">
        <v>0.60675263077520414</v>
      </c>
      <c r="H96" s="10">
        <v>6.8262914828060142</v>
      </c>
      <c r="I96" s="10">
        <v>-4.1920727903534414E-3</v>
      </c>
      <c r="J96" s="10">
        <v>6.9331893389600276</v>
      </c>
      <c r="K96" s="10">
        <v>-1.6868102418326942E-2</v>
      </c>
      <c r="L96" s="10">
        <v>-9.9811256913177188E-3</v>
      </c>
    </row>
    <row r="97" spans="1:12" x14ac:dyDescent="0.2">
      <c r="B97" t="s">
        <v>215</v>
      </c>
      <c r="C97" s="10">
        <v>67.095789243056174</v>
      </c>
      <c r="D97" s="10">
        <v>18.400714715189402</v>
      </c>
      <c r="E97" s="10">
        <v>1.1104897259691524E-2</v>
      </c>
      <c r="F97" s="10">
        <v>3.8516985990821956E-2</v>
      </c>
      <c r="G97" s="10">
        <v>0.82766500026511691</v>
      </c>
      <c r="H97" s="10">
        <v>6.7566796957458237</v>
      </c>
      <c r="I97" s="10">
        <v>2.8012353447870513E-3</v>
      </c>
      <c r="J97" s="10">
        <v>6.8398163590143248</v>
      </c>
      <c r="K97" s="10">
        <v>-1.030454430403808E-2</v>
      </c>
      <c r="L97" s="10">
        <v>2.701191225330371E-3</v>
      </c>
    </row>
    <row r="98" spans="1:12" x14ac:dyDescent="0.2">
      <c r="B98" t="s">
        <v>216</v>
      </c>
      <c r="C98" s="10">
        <v>66.934858202304412</v>
      </c>
      <c r="D98" s="10">
        <v>18.3181217773251</v>
      </c>
      <c r="E98" s="10">
        <v>1.5317652301228597E-2</v>
      </c>
      <c r="F98" s="10">
        <v>2.3871665923992615E-2</v>
      </c>
      <c r="G98" s="10">
        <v>0.91329015214208409</v>
      </c>
      <c r="H98" s="10">
        <v>6.8236162390986053</v>
      </c>
      <c r="I98" s="10">
        <v>-6.7636386784645751E-3</v>
      </c>
      <c r="J98" s="10">
        <v>6.8901585078617353</v>
      </c>
      <c r="K98" s="10">
        <v>-1.3925138455662359E-3</v>
      </c>
      <c r="L98" s="10">
        <v>-2.6756158889808392E-2</v>
      </c>
    </row>
    <row r="99" spans="1:12" x14ac:dyDescent="0.2">
      <c r="A99" t="s">
        <v>59</v>
      </c>
      <c r="B99" t="s">
        <v>217</v>
      </c>
      <c r="C99" s="10">
        <v>67.243814671584062</v>
      </c>
      <c r="D99" s="10">
        <v>18.384622658882435</v>
      </c>
      <c r="E99" s="10">
        <v>1.3040080828592617E-2</v>
      </c>
      <c r="F99" s="10">
        <v>4.3798744767792001E-3</v>
      </c>
      <c r="G99" s="10">
        <v>0.65359672305755045</v>
      </c>
      <c r="H99" s="10">
        <v>6.7473957166818463</v>
      </c>
      <c r="I99" s="10">
        <v>1.1845569607652836E-2</v>
      </c>
      <c r="J99" s="10">
        <v>6.9154236284273747</v>
      </c>
      <c r="K99" s="10">
        <v>8.0629507413435258E-3</v>
      </c>
      <c r="L99" s="10">
        <v>-1.264191042161269E-2</v>
      </c>
    </row>
    <row r="100" spans="1:12" x14ac:dyDescent="0.2">
      <c r="A100" t="s">
        <v>61</v>
      </c>
      <c r="B100" t="s">
        <v>218</v>
      </c>
      <c r="C100" s="10">
        <v>66.957055387827651</v>
      </c>
      <c r="D100" s="10">
        <v>18.315651364239155</v>
      </c>
      <c r="E100" s="10">
        <v>1.2999471959433583E-2</v>
      </c>
      <c r="F100" s="10">
        <v>-1.6828773776941152E-2</v>
      </c>
      <c r="G100" s="10">
        <v>0.55555107683997951</v>
      </c>
      <c r="H100" s="10">
        <v>6.6132042388355696</v>
      </c>
      <c r="I100" s="10">
        <v>1.7332629279244779E-2</v>
      </c>
      <c r="J100" s="10">
        <v>7.5124855393470833</v>
      </c>
      <c r="K100" s="10">
        <v>1.1588676552983429E-2</v>
      </c>
      <c r="L100" s="10">
        <v>4.1316151188897443E-3</v>
      </c>
    </row>
    <row r="101" spans="1:12" x14ac:dyDescent="0.2">
      <c r="B101" t="s">
        <v>219</v>
      </c>
      <c r="C101" s="10">
        <v>66.98468378112716</v>
      </c>
      <c r="D101" s="10">
        <v>18.673347659269375</v>
      </c>
      <c r="E101" s="10">
        <v>1.3599306435371796E-2</v>
      </c>
      <c r="F101" s="10">
        <v>-1.159940843017006E-2</v>
      </c>
      <c r="G101" s="10">
        <v>0.55667160974790286</v>
      </c>
      <c r="H101" s="10">
        <v>6.5094680171311277</v>
      </c>
      <c r="I101" s="10">
        <v>1.5799194241093707E-2</v>
      </c>
      <c r="J101" s="10">
        <v>7.2246315437912667</v>
      </c>
      <c r="K101" s="10">
        <v>-7.4996175195065047E-3</v>
      </c>
      <c r="L101" s="10">
        <v>2.1898883156958995E-2</v>
      </c>
    </row>
    <row r="102" spans="1:12" x14ac:dyDescent="0.2">
      <c r="B102" t="s">
        <v>220</v>
      </c>
      <c r="C102" s="10">
        <v>67.155135860482972</v>
      </c>
      <c r="D102" s="10">
        <v>18.454876959837975</v>
      </c>
      <c r="E102" s="10">
        <v>9.2785202256775567E-3</v>
      </c>
      <c r="F102" s="10">
        <v>-8.6799060175693273E-3</v>
      </c>
      <c r="G102" s="10">
        <v>0.54723315524560645</v>
      </c>
      <c r="H102" s="10">
        <v>6.518609419194564</v>
      </c>
      <c r="I102" s="10">
        <v>4.0406459047305485E-2</v>
      </c>
      <c r="J102" s="10">
        <v>7.2284661009762399</v>
      </c>
      <c r="K102" s="10">
        <v>-1.0974593815317542E-3</v>
      </c>
      <c r="L102" s="10">
        <v>4.5993524989648968E-2</v>
      </c>
    </row>
    <row r="103" spans="1:12" x14ac:dyDescent="0.2">
      <c r="B103" t="s">
        <v>221</v>
      </c>
      <c r="C103" s="10">
        <v>67.127847416645452</v>
      </c>
      <c r="D103" s="10">
        <v>18.470925330872991</v>
      </c>
      <c r="E103" s="10">
        <v>5.0704695851361671E-3</v>
      </c>
      <c r="F103" s="10">
        <v>-3.579155001272588E-3</v>
      </c>
      <c r="G103" s="10">
        <v>0.56331922881140239</v>
      </c>
      <c r="H103" s="10">
        <v>6.559298644693305</v>
      </c>
      <c r="I103" s="10">
        <v>2.3562770425044538E-2</v>
      </c>
      <c r="J103" s="10">
        <v>7.2455021952150673</v>
      </c>
      <c r="K103" s="10">
        <v>-1.2427621532196486E-2</v>
      </c>
      <c r="L103" s="10">
        <v>-1.6106197505726644E-2</v>
      </c>
    </row>
    <row r="104" spans="1:12" x14ac:dyDescent="0.2">
      <c r="A104" t="s">
        <v>59</v>
      </c>
      <c r="B104" t="s">
        <v>222</v>
      </c>
      <c r="C104" s="10">
        <v>67.29387169740221</v>
      </c>
      <c r="D104" s="10">
        <v>18.552474261209266</v>
      </c>
      <c r="E104" s="10">
        <v>2.0945808483152653E-2</v>
      </c>
      <c r="F104" s="10">
        <v>7.0153425541659604E-4</v>
      </c>
      <c r="G104" s="10">
        <v>0.49598471857953347</v>
      </c>
      <c r="H104" s="10">
        <v>6.5486218359552346</v>
      </c>
      <c r="I104" s="10">
        <v>2.2950192070057215E-2</v>
      </c>
      <c r="J104" s="10">
        <v>7.0553300067247067</v>
      </c>
      <c r="K104" s="10">
        <v>-1.0322575472558486E-2</v>
      </c>
      <c r="L104" s="10">
        <v>9.0197261410705203E-3</v>
      </c>
    </row>
    <row r="105" spans="1:12" x14ac:dyDescent="0.2">
      <c r="A105" t="s">
        <v>61</v>
      </c>
      <c r="B105" t="s">
        <v>223</v>
      </c>
      <c r="C105" s="10">
        <v>66.906707751649691</v>
      </c>
      <c r="D105" s="10">
        <v>18.248568825198699</v>
      </c>
      <c r="E105" s="10">
        <v>1.7642217827260637E-2</v>
      </c>
      <c r="F105" s="10">
        <v>1.503598110277895E-3</v>
      </c>
      <c r="G105" s="10">
        <v>0.94586345123881443</v>
      </c>
      <c r="H105" s="10">
        <v>6.9766952316894324</v>
      </c>
      <c r="I105" s="10">
        <v>4.0095949607410536E-3</v>
      </c>
      <c r="J105" s="10">
        <v>6.8734481614503506</v>
      </c>
      <c r="K105" s="10">
        <v>-1.3933342488575159E-2</v>
      </c>
      <c r="L105" s="10">
        <v>-2.7866684977150318E-2</v>
      </c>
    </row>
    <row r="106" spans="1:12" x14ac:dyDescent="0.2">
      <c r="A106" t="s">
        <v>59</v>
      </c>
      <c r="B106" t="s">
        <v>224</v>
      </c>
      <c r="C106" s="10">
        <v>66.962109329065456</v>
      </c>
      <c r="D106" s="10">
        <v>18.171816484066227</v>
      </c>
      <c r="E106" s="10">
        <v>1.7240245309756385E-2</v>
      </c>
      <c r="F106" s="10">
        <v>-1.0862351091118185E-2</v>
      </c>
      <c r="G106" s="10">
        <v>0.93685286795965195</v>
      </c>
      <c r="H106" s="10">
        <v>6.8905174664612447</v>
      </c>
      <c r="I106" s="10">
        <v>1.1260969479783072E-2</v>
      </c>
      <c r="J106" s="10">
        <v>6.8760675498721433</v>
      </c>
      <c r="K106" s="10">
        <v>7.7730585789653065E-3</v>
      </c>
      <c r="L106" s="10">
        <v>4.5442496307797182E-2</v>
      </c>
    </row>
    <row r="107" spans="1:12" x14ac:dyDescent="0.2">
      <c r="A107" t="s">
        <v>61</v>
      </c>
      <c r="B107" t="s">
        <v>225</v>
      </c>
      <c r="C107" s="10">
        <v>67.231638979413404</v>
      </c>
      <c r="D107" s="10">
        <v>18.313428980208251</v>
      </c>
      <c r="E107" s="10">
        <v>6.8555758683729442E-2</v>
      </c>
      <c r="F107" s="10">
        <v>-1.9473809713059377E-2</v>
      </c>
      <c r="G107" s="10">
        <v>0.68376917574119711</v>
      </c>
      <c r="H107" s="10">
        <v>7.1249304506795967</v>
      </c>
      <c r="I107" s="10">
        <v>1.629441220888642E-2</v>
      </c>
      <c r="J107" s="10">
        <v>6.4941181146172795</v>
      </c>
      <c r="K107" s="10">
        <v>7.5510690724107776E-3</v>
      </c>
      <c r="L107" s="10">
        <v>-2.3448056593275576E-2</v>
      </c>
    </row>
    <row r="108" spans="1:12" x14ac:dyDescent="0.2">
      <c r="A108" t="s">
        <v>59</v>
      </c>
      <c r="B108" t="s">
        <v>226</v>
      </c>
      <c r="C108" s="10">
        <v>67.15323579965623</v>
      </c>
      <c r="D108" s="10">
        <v>18.336231362673384</v>
      </c>
      <c r="E108" s="10">
        <v>1.5589399208538194E-2</v>
      </c>
      <c r="F108" s="10">
        <v>-1.7388176040292601E-2</v>
      </c>
      <c r="G108" s="10">
        <v>0.85431906303713478</v>
      </c>
      <c r="H108" s="10">
        <v>7.0298197225886403</v>
      </c>
      <c r="I108" s="10">
        <v>-9.8932725746492395E-3</v>
      </c>
      <c r="J108" s="10">
        <v>6.5929168165647365</v>
      </c>
      <c r="K108" s="10">
        <v>-3.5975536635088137E-3</v>
      </c>
      <c r="L108" s="10">
        <v>1.7887836271335493E-2</v>
      </c>
    </row>
    <row r="109" spans="1:12" x14ac:dyDescent="0.2">
      <c r="A109" t="s">
        <v>61</v>
      </c>
      <c r="B109" t="s">
        <v>227</v>
      </c>
      <c r="C109" s="10">
        <v>67.055365620689869</v>
      </c>
      <c r="D109" s="10">
        <v>18.155226484706148</v>
      </c>
      <c r="E109" s="10">
        <v>1.8174511660968623E-3</v>
      </c>
      <c r="F109" s="10">
        <v>2.2213292030072761E-3</v>
      </c>
      <c r="G109" s="10">
        <v>0.91538957065745286</v>
      </c>
      <c r="H109" s="10">
        <v>7.3362426014592117</v>
      </c>
      <c r="I109" s="10">
        <v>1.9689054299382672E-2</v>
      </c>
      <c r="J109" s="10">
        <v>6.4835550960320996</v>
      </c>
      <c r="K109" s="10">
        <v>1.7568694605603001E-2</v>
      </c>
      <c r="L109" s="10">
        <v>1.3126036199588449E-2</v>
      </c>
    </row>
    <row r="110" spans="1:12" x14ac:dyDescent="0.2">
      <c r="A110" t="s">
        <v>59</v>
      </c>
      <c r="B110" t="s">
        <v>228</v>
      </c>
      <c r="C110" s="10">
        <v>67.022440968886912</v>
      </c>
      <c r="D110" s="10">
        <v>18.263036422719043</v>
      </c>
      <c r="E110" s="10">
        <v>2.8287355552068225E-2</v>
      </c>
      <c r="F110" s="10">
        <v>-1.229450435655262E-2</v>
      </c>
      <c r="G110" s="10">
        <v>0.89340064990949042</v>
      </c>
      <c r="H110" s="10">
        <v>7.2132756657773971</v>
      </c>
      <c r="I110" s="10">
        <v>7.9964255977578024E-4</v>
      </c>
      <c r="J110" s="10">
        <v>6.5534705986424067</v>
      </c>
      <c r="K110" s="10">
        <v>-4.6979000386827086E-3</v>
      </c>
      <c r="L110" s="10">
        <v>2.2789812953609736E-2</v>
      </c>
    </row>
    <row r="111" spans="1:12" x14ac:dyDescent="0.2">
      <c r="A111" t="s">
        <v>61</v>
      </c>
      <c r="B111" t="s">
        <v>229</v>
      </c>
      <c r="C111" s="10">
        <v>66.830070645514809</v>
      </c>
      <c r="D111" s="10">
        <v>18.344885175764585</v>
      </c>
      <c r="E111" s="10">
        <v>1.1423788168594894E-2</v>
      </c>
      <c r="F111" s="10">
        <v>-1.172707458015051E-2</v>
      </c>
      <c r="G111" s="10">
        <v>0.81240320108697861</v>
      </c>
      <c r="H111" s="10">
        <v>6.8562948105673076</v>
      </c>
      <c r="I111" s="10">
        <v>1.708513451763307E-2</v>
      </c>
      <c r="J111" s="10">
        <v>7.0364469390313449</v>
      </c>
      <c r="K111" s="10">
        <v>6.0657282311123335E-4</v>
      </c>
      <c r="L111" s="10">
        <v>3.4271364505784684E-2</v>
      </c>
    </row>
    <row r="112" spans="1:12" x14ac:dyDescent="0.2">
      <c r="B112" t="s">
        <v>230</v>
      </c>
      <c r="C112" s="10">
        <v>66.794595341138091</v>
      </c>
      <c r="D112" s="10">
        <v>18.315676353558967</v>
      </c>
      <c r="E112" s="10">
        <v>1.7541047563457764E-2</v>
      </c>
      <c r="F112" s="10">
        <v>3.2965072145118901E-2</v>
      </c>
      <c r="G112" s="10">
        <v>0.89046019039093349</v>
      </c>
      <c r="H112" s="10">
        <v>6.9545213058200996</v>
      </c>
      <c r="I112" s="10">
        <v>2.1573472290689434E-2</v>
      </c>
      <c r="J112" s="10">
        <v>6.9081484214569358</v>
      </c>
      <c r="K112" s="10">
        <v>9.1737662544520496E-3</v>
      </c>
      <c r="L112" s="10">
        <v>5.5445839999435469E-2</v>
      </c>
    </row>
    <row r="113" spans="2:12" x14ac:dyDescent="0.2">
      <c r="B113" t="s">
        <v>231</v>
      </c>
      <c r="C113" s="10">
        <v>67.010690826590775</v>
      </c>
      <c r="D113" s="10">
        <v>18.397870460360494</v>
      </c>
      <c r="E113" s="10">
        <v>1.0029858889915278E-2</v>
      </c>
      <c r="F113" s="10">
        <v>6.5194082784449311E-3</v>
      </c>
      <c r="G113" s="10">
        <v>0.8729989177782258</v>
      </c>
      <c r="H113" s="10">
        <v>6.9217059185194332</v>
      </c>
      <c r="I113" s="10">
        <v>3.5004207525804326E-2</v>
      </c>
      <c r="J113" s="10">
        <v>6.7201057548321357</v>
      </c>
      <c r="K113" s="10">
        <v>-7.5223941674364588E-3</v>
      </c>
      <c r="L113" s="10">
        <v>-4.4432274882324679E-2</v>
      </c>
    </row>
    <row r="114" spans="2:12" x14ac:dyDescent="0.2">
      <c r="B114" t="s">
        <v>232</v>
      </c>
      <c r="C114" s="10">
        <v>66.892154739560766</v>
      </c>
      <c r="D114" s="10">
        <v>18.191543545566841</v>
      </c>
      <c r="E114" s="10">
        <v>-1.1830854869499655E-2</v>
      </c>
      <c r="F114" s="10">
        <v>7.3190881819786011E-3</v>
      </c>
      <c r="G114" s="10">
        <v>0.83477709867334005</v>
      </c>
      <c r="H114" s="10">
        <v>7.0483821807273372</v>
      </c>
      <c r="I114" s="10">
        <v>1.9550988979257906E-2</v>
      </c>
      <c r="J114" s="10">
        <v>6.9783996663297891</v>
      </c>
      <c r="K114" s="10">
        <v>1.3635561544508078E-2</v>
      </c>
      <c r="L114" s="10">
        <v>1.4437653400067375E-2</v>
      </c>
    </row>
    <row r="115" spans="2:12" x14ac:dyDescent="0.2">
      <c r="B115" t="s">
        <v>233</v>
      </c>
      <c r="C115" s="10">
        <v>66.998660160780702</v>
      </c>
      <c r="D115" s="10">
        <v>18.342598888133423</v>
      </c>
      <c r="E115" s="10">
        <v>1.3798344198696157E-2</v>
      </c>
      <c r="F115" s="10">
        <v>2.6096868375794908E-2</v>
      </c>
      <c r="G115" s="10">
        <v>0.81680198376194846</v>
      </c>
      <c r="H115" s="10">
        <v>7.005259368875735</v>
      </c>
      <c r="I115" s="10">
        <v>1.039875214974203E-2</v>
      </c>
      <c r="J115" s="10">
        <v>6.7863856337239525</v>
      </c>
      <c r="K115" s="10">
        <v>-1.3398392192936847E-2</v>
      </c>
      <c r="L115" s="10">
        <v>-3.6995560532736074E-3</v>
      </c>
    </row>
    <row r="116" spans="2:12" x14ac:dyDescent="0.2">
      <c r="B116" t="s">
        <v>234</v>
      </c>
      <c r="C116" s="10">
        <v>66.841836836736732</v>
      </c>
      <c r="D116" s="10">
        <v>18.317566351327024</v>
      </c>
      <c r="E116" s="10">
        <v>5.6001120022400449E-3</v>
      </c>
      <c r="F116" s="10">
        <v>-2.2000440008800178E-3</v>
      </c>
      <c r="G116" s="10">
        <v>0.81311626232524647</v>
      </c>
      <c r="H116" s="10">
        <v>7.0668413368267364</v>
      </c>
      <c r="I116" s="10">
        <v>1.6200324006480128E-2</v>
      </c>
      <c r="J116" s="10">
        <v>6.924638492769855</v>
      </c>
      <c r="K116" s="10">
        <v>-3.8000760015200305E-3</v>
      </c>
      <c r="L116" s="10">
        <v>1.4300286005720114E-2</v>
      </c>
    </row>
    <row r="117" spans="2:12" x14ac:dyDescent="0.2">
      <c r="B117" t="s">
        <v>235</v>
      </c>
      <c r="C117" s="10">
        <v>67.132564942863155</v>
      </c>
      <c r="D117" s="10">
        <v>18.286205853475195</v>
      </c>
      <c r="E117" s="10">
        <v>2.9143766198657978E-3</v>
      </c>
      <c r="F117" s="10">
        <v>-1.02505660422866E-2</v>
      </c>
      <c r="G117" s="10">
        <v>0.82245718127523082</v>
      </c>
      <c r="H117" s="10">
        <v>6.9717918491920647</v>
      </c>
      <c r="I117" s="10">
        <v>1.0652549024337056E-2</v>
      </c>
      <c r="J117" s="10">
        <v>6.7602483048880124</v>
      </c>
      <c r="K117" s="10">
        <v>-3.3163596019162534E-3</v>
      </c>
      <c r="L117" s="10">
        <v>1.3164942662152398E-2</v>
      </c>
    </row>
    <row r="118" spans="2:12" x14ac:dyDescent="0.2">
      <c r="B118" t="s">
        <v>236</v>
      </c>
      <c r="C118" s="10">
        <v>66.96636440541694</v>
      </c>
      <c r="D118" s="10">
        <v>18.332432775253665</v>
      </c>
      <c r="E118" s="10">
        <v>1.37830330862708E-2</v>
      </c>
      <c r="F118" s="10">
        <v>-7.9901641079830731E-3</v>
      </c>
      <c r="G118" s="10">
        <v>0.83986612480037082</v>
      </c>
      <c r="H118" s="10">
        <v>6.9737153563962773</v>
      </c>
      <c r="I118" s="10">
        <v>3.5855861434574046E-2</v>
      </c>
      <c r="J118" s="10">
        <v>6.7495912531673516</v>
      </c>
      <c r="K118" s="10">
        <v>6.991393594485189E-4</v>
      </c>
      <c r="L118" s="10">
        <v>-9.3884428268801116E-3</v>
      </c>
    </row>
    <row r="119" spans="2:12" x14ac:dyDescent="0.2">
      <c r="B119" t="s">
        <v>237</v>
      </c>
      <c r="C119" s="10">
        <v>66.883316442275841</v>
      </c>
      <c r="D119" s="10">
        <v>18.223146948221864</v>
      </c>
      <c r="E119" s="10">
        <v>6.8625101072839079E-3</v>
      </c>
      <c r="F119" s="10">
        <v>-1.7305460270542028E-2</v>
      </c>
      <c r="G119" s="10">
        <v>0.85483006336384337</v>
      </c>
      <c r="H119" s="10">
        <v>7.11692026459452</v>
      </c>
      <c r="I119" s="10">
        <v>1.1636430181916192E-2</v>
      </c>
      <c r="J119" s="10">
        <v>6.8885677543579424</v>
      </c>
      <c r="K119" s="10">
        <v>-1.0144580158593604E-2</v>
      </c>
      <c r="L119" s="10">
        <v>-4.177180065303248E-3</v>
      </c>
    </row>
    <row r="120" spans="2:12" x14ac:dyDescent="0.2">
      <c r="B120" t="s">
        <v>238</v>
      </c>
      <c r="C120" s="10">
        <v>67.072318282964034</v>
      </c>
      <c r="D120" s="10">
        <v>18.299788294720987</v>
      </c>
      <c r="E120" s="10">
        <v>2.002888164733546E-4</v>
      </c>
      <c r="F120" s="10">
        <v>-4.4063539624138014E-3</v>
      </c>
      <c r="G120" s="10">
        <v>0.80546147544759539</v>
      </c>
      <c r="H120" s="10">
        <v>7.0081056884026776</v>
      </c>
      <c r="I120" s="10">
        <v>2.0028881647335458E-2</v>
      </c>
      <c r="J120" s="10">
        <v>6.7759709501100591</v>
      </c>
      <c r="K120" s="10">
        <v>-1.4520939194318207E-2</v>
      </c>
      <c r="L120" s="10">
        <v>9.0129967413009552E-3</v>
      </c>
    </row>
    <row r="121" spans="2:12" x14ac:dyDescent="0.2">
      <c r="B121" t="s">
        <v>239</v>
      </c>
      <c r="C121" s="10">
        <v>67.080851199547112</v>
      </c>
      <c r="D121" s="10">
        <v>18.310497868612444</v>
      </c>
      <c r="E121" s="10">
        <v>1.17607543626917E-2</v>
      </c>
      <c r="F121" s="10">
        <v>-1.3056430690784854E-2</v>
      </c>
      <c r="G121" s="10">
        <v>0.81557841482971327</v>
      </c>
      <c r="H121" s="10">
        <v>6.9814030579954691</v>
      </c>
      <c r="I121" s="10">
        <v>1.3853769969611405E-2</v>
      </c>
      <c r="J121" s="10">
        <v>6.7761878611074842</v>
      </c>
      <c r="K121" s="10">
        <v>4.7840356729593339E-3</v>
      </c>
      <c r="L121" s="10">
        <v>-1.17607543626917E-2</v>
      </c>
    </row>
    <row r="122" spans="2:12" x14ac:dyDescent="0.2">
      <c r="B122" t="s">
        <v>240</v>
      </c>
      <c r="C122" s="10">
        <v>66.766102629906328</v>
      </c>
      <c r="D122" s="10">
        <v>18.376765363106159</v>
      </c>
      <c r="E122" s="10">
        <v>-4.8968464308985007E-3</v>
      </c>
      <c r="F122" s="10">
        <v>2.1985841118319803E-3</v>
      </c>
      <c r="G122" s="10">
        <v>0.78039742405890611</v>
      </c>
      <c r="H122" s="10">
        <v>7.1273100123520452</v>
      </c>
      <c r="I122" s="10">
        <v>3.9274707088634918E-2</v>
      </c>
      <c r="J122" s="10">
        <v>6.89665855189258</v>
      </c>
      <c r="K122" s="10">
        <v>-1.6689252121633667E-2</v>
      </c>
      <c r="L122" s="10">
        <v>1.1392663124947534E-2</v>
      </c>
    </row>
    <row r="123" spans="2:12" x14ac:dyDescent="0.2">
      <c r="B123" t="s">
        <v>241</v>
      </c>
      <c r="C123" s="10">
        <v>66.962994859866214</v>
      </c>
      <c r="D123" s="10">
        <v>18.295817768222118</v>
      </c>
      <c r="E123" s="10">
        <v>1.0362767281423583E-2</v>
      </c>
      <c r="F123" s="10">
        <v>1.4588361706858443E-2</v>
      </c>
      <c r="G123" s="10">
        <v>0.78465264104682053</v>
      </c>
      <c r="H123" s="10">
        <v>7.1940745093028475</v>
      </c>
      <c r="I123" s="10">
        <v>3.2999880274824617E-2</v>
      </c>
      <c r="J123" s="10">
        <v>6.7000823990912961</v>
      </c>
      <c r="K123" s="10">
        <v>4.5274225986802049E-3</v>
      </c>
      <c r="L123" s="10">
        <v>-6.640219811397635E-3</v>
      </c>
    </row>
    <row r="124" spans="2:12" x14ac:dyDescent="0.2">
      <c r="B124" t="s">
        <v>242</v>
      </c>
      <c r="C124" s="10">
        <v>66.762419382952771</v>
      </c>
      <c r="D124" s="10">
        <v>18.333424637067658</v>
      </c>
      <c r="E124" s="10">
        <v>1.5936651809058992E-3</v>
      </c>
      <c r="F124" s="10">
        <v>-1.8825169949450934E-2</v>
      </c>
      <c r="G124" s="10">
        <v>0.79274882342687836</v>
      </c>
      <c r="H124" s="10">
        <v>7.2864364152493852</v>
      </c>
      <c r="I124" s="10">
        <v>4.382579247491223E-3</v>
      </c>
      <c r="J124" s="10">
        <v>6.8106277546751661</v>
      </c>
      <c r="K124" s="10">
        <v>-7.7691177569162578E-3</v>
      </c>
      <c r="L124" s="10">
        <v>8.2671381259493519E-3</v>
      </c>
    </row>
    <row r="125" spans="2:12" x14ac:dyDescent="0.2">
      <c r="B125" t="s">
        <v>243</v>
      </c>
      <c r="C125" s="10">
        <v>66.989639964301901</v>
      </c>
      <c r="D125" s="10">
        <v>18.202037666685968</v>
      </c>
      <c r="E125" s="10">
        <v>5.9896140093078599E-3</v>
      </c>
      <c r="F125" s="10">
        <v>5.0911719079116818E-3</v>
      </c>
      <c r="G125" s="10">
        <v>0.88157135526996178</v>
      </c>
      <c r="H125" s="10">
        <v>7.1136649050546357</v>
      </c>
      <c r="I125" s="10">
        <v>1.2977497020167029E-2</v>
      </c>
      <c r="J125" s="10">
        <v>6.7321264926617248</v>
      </c>
      <c r="K125" s="10">
        <v>-4.9913450077565503E-4</v>
      </c>
      <c r="L125" s="10">
        <v>5.9896140093078593E-4</v>
      </c>
    </row>
    <row r="126" spans="2:12" x14ac:dyDescent="0.2">
      <c r="B126" t="s">
        <v>244</v>
      </c>
      <c r="C126" s="10">
        <v>67.028988411850293</v>
      </c>
      <c r="D126" s="10">
        <v>18.210550787841861</v>
      </c>
      <c r="E126" s="10">
        <v>3.3068915620152401E-3</v>
      </c>
      <c r="F126" s="10">
        <v>1.4530281105824539E-2</v>
      </c>
      <c r="G126" s="10">
        <v>0.87422187839457433</v>
      </c>
      <c r="H126" s="10">
        <v>7.0645224648166778</v>
      </c>
      <c r="I126" s="10">
        <v>-1.3027148577635793E-3</v>
      </c>
      <c r="J126" s="10">
        <v>6.79145338886239</v>
      </c>
      <c r="K126" s="10">
        <v>1.2425895566360295E-2</v>
      </c>
      <c r="L126" s="10">
        <v>-3.4071003972278228E-3</v>
      </c>
    </row>
    <row r="127" spans="2:12" x14ac:dyDescent="0.2">
      <c r="B127" t="s">
        <v>245</v>
      </c>
      <c r="C127" s="10">
        <v>67.066883325308936</v>
      </c>
      <c r="D127" s="10">
        <v>18.412473920718988</v>
      </c>
      <c r="E127" s="10">
        <v>8.726528647087145E-3</v>
      </c>
      <c r="F127" s="10">
        <v>2.5477451452415339E-2</v>
      </c>
      <c r="G127" s="10">
        <v>0.75238725726207667</v>
      </c>
      <c r="H127" s="10">
        <v>7.1359934199967903</v>
      </c>
      <c r="I127" s="10">
        <v>-4.4134167870325796E-3</v>
      </c>
      <c r="J127" s="10">
        <v>6.5843163216177185</v>
      </c>
      <c r="K127" s="10">
        <v>1.3641470069009788E-2</v>
      </c>
      <c r="L127" s="10">
        <v>-1.303964050714171E-3</v>
      </c>
    </row>
    <row r="128" spans="2:12" x14ac:dyDescent="0.2">
      <c r="B128" t="s">
        <v>246</v>
      </c>
      <c r="C128" s="10">
        <v>66.944658527832672</v>
      </c>
      <c r="D128" s="10">
        <v>18.279189395325218</v>
      </c>
      <c r="E128" s="10">
        <v>-6.6973947134564664E-3</v>
      </c>
      <c r="F128" s="10">
        <v>1.7393234031961566E-2</v>
      </c>
      <c r="G128" s="10">
        <v>0.85616695105603913</v>
      </c>
      <c r="H128" s="10">
        <v>7.0813453566562616</v>
      </c>
      <c r="I128" s="10">
        <v>-4.298327950427284E-3</v>
      </c>
      <c r="J128" s="10">
        <v>6.783261311349885</v>
      </c>
      <c r="K128" s="10">
        <v>-1.4494361693301306E-2</v>
      </c>
      <c r="L128" s="10">
        <v>1.6193700650446976E-2</v>
      </c>
    </row>
    <row r="129" spans="1:12" x14ac:dyDescent="0.2">
      <c r="B129" t="s">
        <v>247</v>
      </c>
      <c r="C129" s="10">
        <v>67.186236055576217</v>
      </c>
      <c r="D129" s="10">
        <v>18.288508361391749</v>
      </c>
      <c r="E129" s="10">
        <v>5.813831104196884E-3</v>
      </c>
      <c r="F129" s="10">
        <v>1.5035770097060908E-3</v>
      </c>
      <c r="G129" s="10">
        <v>0.80301036165036621</v>
      </c>
      <c r="H129" s="10">
        <v>7.0169934273636976</v>
      </c>
      <c r="I129" s="10">
        <v>1.443433929317847E-2</v>
      </c>
      <c r="J129" s="10">
        <v>6.6746790614872777</v>
      </c>
      <c r="K129" s="10">
        <v>8.8209851236090656E-3</v>
      </c>
      <c r="L129" s="10">
        <v>-9.8233697967464589E-3</v>
      </c>
    </row>
    <row r="130" spans="1:12" x14ac:dyDescent="0.2">
      <c r="A130" t="s">
        <v>59</v>
      </c>
      <c r="B130" t="s">
        <v>248</v>
      </c>
      <c r="C130" s="10">
        <v>66.862945699676146</v>
      </c>
      <c r="D130" s="10">
        <v>18.242892563877021</v>
      </c>
      <c r="E130" s="10">
        <v>-1.5938747393765759E-3</v>
      </c>
      <c r="F130" s="10">
        <v>-7.9693736968828796E-3</v>
      </c>
      <c r="G130" s="10">
        <v>0.84136662804841</v>
      </c>
      <c r="H130" s="10">
        <v>7.18568541096566</v>
      </c>
      <c r="I130" s="10">
        <v>-1.2352529230168463E-2</v>
      </c>
      <c r="J130" s="10">
        <v>6.7543430596218741</v>
      </c>
      <c r="K130" s="10">
        <v>1.7831473646775443E-2</v>
      </c>
      <c r="L130" s="10">
        <v>1.1356357518058103E-2</v>
      </c>
    </row>
    <row r="131" spans="1:12" x14ac:dyDescent="0.2">
      <c r="A131" t="s">
        <v>61</v>
      </c>
      <c r="B131" t="s">
        <v>249</v>
      </c>
      <c r="C131" s="10">
        <v>67.163102571223632</v>
      </c>
      <c r="D131" s="10">
        <v>18.32913420752406</v>
      </c>
      <c r="E131" s="10">
        <v>1.8481481555481405E-2</v>
      </c>
      <c r="F131" s="10">
        <v>-6.9929930209929655E-4</v>
      </c>
      <c r="G131" s="10">
        <v>0.81837998325677663</v>
      </c>
      <c r="H131" s="10">
        <v>6.5894973236816696</v>
      </c>
      <c r="I131" s="10">
        <v>5.5943944167943724E-3</v>
      </c>
      <c r="J131" s="10">
        <v>7.0759099382418809</v>
      </c>
      <c r="K131" s="10">
        <v>-1.1288688733888642E-2</v>
      </c>
      <c r="L131" s="10">
        <v>-5.9939940179939699E-3</v>
      </c>
    </row>
    <row r="132" spans="1:12" x14ac:dyDescent="0.2">
      <c r="A132" t="s">
        <v>59</v>
      </c>
      <c r="B132" t="s">
        <v>250</v>
      </c>
      <c r="C132" s="10">
        <v>67.25051359058881</v>
      </c>
      <c r="D132" s="10">
        <v>18.464242033988185</v>
      </c>
      <c r="E132" s="10">
        <v>-3.9871176229602161E-4</v>
      </c>
      <c r="F132" s="10">
        <v>1.4453301383230782E-2</v>
      </c>
      <c r="G132" s="10">
        <v>0.58660468027802182</v>
      </c>
      <c r="H132" s="10">
        <v>6.6959653359993858</v>
      </c>
      <c r="I132" s="10">
        <v>1.5151046967248821E-2</v>
      </c>
      <c r="J132" s="10">
        <v>6.9340959360306851</v>
      </c>
      <c r="K132" s="10">
        <v>-4.8842190881262645E-3</v>
      </c>
      <c r="L132" s="10">
        <v>-1.0466183760270567E-2</v>
      </c>
    </row>
    <row r="133" spans="1:12" x14ac:dyDescent="0.2">
      <c r="A133" t="s">
        <v>61</v>
      </c>
      <c r="B133" t="s">
        <v>251</v>
      </c>
      <c r="C133" s="10">
        <v>67.063243022982604</v>
      </c>
      <c r="D133" s="10">
        <v>18.528047367079996</v>
      </c>
      <c r="E133" s="10">
        <v>3.0437235347247217E-2</v>
      </c>
      <c r="F133" s="10">
        <v>3.5989304335670158E-2</v>
      </c>
      <c r="G133" s="10">
        <v>0.61925398038731638</v>
      </c>
      <c r="H133" s="10">
        <v>6.638985636995816</v>
      </c>
      <c r="I133" s="10">
        <v>-1.2987875669346531E-2</v>
      </c>
      <c r="J133" s="10">
        <v>7.0801768333972825</v>
      </c>
      <c r="K133" s="10">
        <v>-1.1500714333161813E-2</v>
      </c>
      <c r="L133" s="10">
        <v>3.7674753850012841E-3</v>
      </c>
    </row>
    <row r="134" spans="1:12" x14ac:dyDescent="0.2">
      <c r="A134" t="s">
        <v>59</v>
      </c>
      <c r="B134" t="s">
        <v>252</v>
      </c>
      <c r="C134" s="10">
        <v>67.007928304035403</v>
      </c>
      <c r="D134" s="10">
        <v>18.482364701985627</v>
      </c>
      <c r="E134" s="10">
        <v>6.7044853006661461E-3</v>
      </c>
      <c r="F134" s="10">
        <v>1.8212183951063263E-2</v>
      </c>
      <c r="G134" s="10">
        <v>0.62181599490058848</v>
      </c>
      <c r="H134" s="10">
        <v>6.8766004456981724</v>
      </c>
      <c r="I134" s="10">
        <v>-1.6010711165769899E-3</v>
      </c>
      <c r="J134" s="10">
        <v>6.9566540015270215</v>
      </c>
      <c r="K134" s="10">
        <v>9.0060250307455684E-3</v>
      </c>
      <c r="L134" s="10">
        <v>2.0813924515500869E-2</v>
      </c>
    </row>
    <row r="135" spans="1:12" x14ac:dyDescent="0.2">
      <c r="A135" t="s">
        <v>61</v>
      </c>
      <c r="B135" t="s">
        <v>253</v>
      </c>
      <c r="C135" s="10">
        <v>66.738074262561881</v>
      </c>
      <c r="D135" s="10">
        <v>18.286598984975306</v>
      </c>
      <c r="E135" s="10">
        <v>0.11538932357775133</v>
      </c>
      <c r="F135" s="10">
        <v>3.6121875206948243E-3</v>
      </c>
      <c r="G135" s="10">
        <v>0.69233594146650801</v>
      </c>
      <c r="H135" s="10">
        <v>7.0864095458075553</v>
      </c>
      <c r="I135" s="10">
        <v>2.3479218884516359E-2</v>
      </c>
      <c r="J135" s="10">
        <v>7.0452707434885298</v>
      </c>
      <c r="K135" s="10">
        <v>5.4182812810422368E-3</v>
      </c>
      <c r="L135" s="10">
        <v>3.6121875206948243E-3</v>
      </c>
    </row>
    <row r="136" spans="1:12" x14ac:dyDescent="0.2">
      <c r="A136" t="s">
        <v>59</v>
      </c>
      <c r="B136" t="s">
        <v>254</v>
      </c>
      <c r="C136" s="10">
        <v>66.882450833132367</v>
      </c>
      <c r="D136" s="10">
        <v>18.448195288506668</v>
      </c>
      <c r="E136" s="10">
        <v>1.0907624429476204E-2</v>
      </c>
      <c r="F136" s="10">
        <v>7.0048964225993978E-4</v>
      </c>
      <c r="G136" s="10">
        <v>0.67917474314545867</v>
      </c>
      <c r="H136" s="10">
        <v>7.0499278996018226</v>
      </c>
      <c r="I136" s="10">
        <v>1.140797417394759E-2</v>
      </c>
      <c r="J136" s="10">
        <v>6.9171350774191165</v>
      </c>
      <c r="K136" s="10">
        <v>-1.5010492334141564E-2</v>
      </c>
      <c r="L136" s="10">
        <v>-8.4058757071192765E-3</v>
      </c>
    </row>
    <row r="137" spans="1:12" x14ac:dyDescent="0.2">
      <c r="A137" t="s">
        <v>61</v>
      </c>
      <c r="B137" t="s">
        <v>255</v>
      </c>
      <c r="C137" s="10">
        <v>67.023224631517849</v>
      </c>
      <c r="D137" s="10">
        <v>18.427709456957881</v>
      </c>
      <c r="E137" s="10">
        <v>1.9412229704713971E-2</v>
      </c>
      <c r="F137" s="10">
        <v>0</v>
      </c>
      <c r="G137" s="10">
        <v>0.71014739285750017</v>
      </c>
      <c r="H137" s="10">
        <v>7.107577773997618</v>
      </c>
      <c r="I137" s="10">
        <v>2.5816264246475283E-2</v>
      </c>
      <c r="J137" s="10">
        <v>6.6859121246385227</v>
      </c>
      <c r="K137" s="10">
        <v>3.0018911914506141E-4</v>
      </c>
      <c r="L137" s="10">
        <v>-3.8023955091707772E-3</v>
      </c>
    </row>
    <row r="138" spans="1:12" x14ac:dyDescent="0.2">
      <c r="A138" t="s">
        <v>59</v>
      </c>
      <c r="B138" t="s">
        <v>256</v>
      </c>
      <c r="C138" s="10">
        <v>67.047261742058566</v>
      </c>
      <c r="D138" s="10">
        <v>18.413021363173957</v>
      </c>
      <c r="E138" s="10">
        <v>3.0448937132428914E-2</v>
      </c>
      <c r="F138" s="10">
        <v>-4.3926335535307299E-3</v>
      </c>
      <c r="G138" s="10">
        <v>0.69693124629995507</v>
      </c>
      <c r="H138" s="10">
        <v>6.9989627394858829</v>
      </c>
      <c r="I138" s="10">
        <v>2.9949774228618604E-4</v>
      </c>
      <c r="J138" s="10">
        <v>6.7898134827893628</v>
      </c>
      <c r="K138" s="10">
        <v>1.2079742272209504E-2</v>
      </c>
      <c r="L138" s="10">
        <v>3.5939729074342332E-3</v>
      </c>
    </row>
    <row r="139" spans="1:12" x14ac:dyDescent="0.2">
      <c r="A139" t="s">
        <v>61</v>
      </c>
      <c r="B139" t="s">
        <v>257</v>
      </c>
      <c r="C139" s="10">
        <v>67.318397977185228</v>
      </c>
      <c r="D139" s="10">
        <v>18.34939036057435</v>
      </c>
      <c r="E139" s="10">
        <v>2.0035803981715328E-2</v>
      </c>
      <c r="F139" s="10">
        <v>8.7155747320461652E-3</v>
      </c>
      <c r="G139" s="10">
        <v>0.7821977874461663</v>
      </c>
      <c r="H139" s="10">
        <v>6.9891896819616663</v>
      </c>
      <c r="I139" s="10">
        <v>1.2622556508480655E-2</v>
      </c>
      <c r="J139" s="10">
        <v>6.5195504366302588</v>
      </c>
      <c r="K139" s="10">
        <v>-2.3041174578972623E-3</v>
      </c>
      <c r="L139" s="10">
        <v>-4.5280916998676632E-2</v>
      </c>
    </row>
    <row r="140" spans="1:12" x14ac:dyDescent="0.2">
      <c r="A140" t="s">
        <v>59</v>
      </c>
      <c r="B140" t="s">
        <v>258</v>
      </c>
      <c r="C140" s="10">
        <v>66.97399948355276</v>
      </c>
      <c r="D140" s="10">
        <v>18.438167453014312</v>
      </c>
      <c r="E140" s="10">
        <v>1.4712741233908566E-2</v>
      </c>
      <c r="F140" s="10">
        <v>1.8916381586453868E-2</v>
      </c>
      <c r="G140" s="10">
        <v>0.78798239275212345</v>
      </c>
      <c r="H140" s="10">
        <v>7.0808320005124434</v>
      </c>
      <c r="I140" s="10">
        <v>2.5321928790332428E-2</v>
      </c>
      <c r="J140" s="10">
        <v>6.6601677052327322</v>
      </c>
      <c r="K140" s="10">
        <v>-4.0034670024240993E-3</v>
      </c>
      <c r="L140" s="10">
        <v>-3.3428949470241234E-2</v>
      </c>
    </row>
    <row r="141" spans="1:12" x14ac:dyDescent="0.2">
      <c r="A141" t="s">
        <v>61</v>
      </c>
      <c r="B141" t="s">
        <v>259</v>
      </c>
      <c r="C141" s="10">
        <v>67.252680280346468</v>
      </c>
      <c r="D141" s="10">
        <v>18.552240322012057</v>
      </c>
      <c r="E141" s="10">
        <v>9.1317743923934422E-2</v>
      </c>
      <c r="F141" s="10">
        <v>-1.8821214396536098E-2</v>
      </c>
      <c r="G141" s="10">
        <v>0.54780688039865133</v>
      </c>
      <c r="H141" s="10">
        <v>6.3543008964474703</v>
      </c>
      <c r="I141" s="10">
        <v>1.4539139163461751E-2</v>
      </c>
      <c r="J141" s="10">
        <v>7.169388937905925</v>
      </c>
      <c r="K141" s="10">
        <v>-7.5683190165965275E-3</v>
      </c>
      <c r="L141" s="10">
        <v>1.1452061669850008E-2</v>
      </c>
    </row>
    <row r="142" spans="1:12" x14ac:dyDescent="0.2">
      <c r="B142" t="s">
        <v>260</v>
      </c>
      <c r="C142" s="10">
        <v>67.269914788222351</v>
      </c>
      <c r="D142" s="10">
        <v>18.566371698999852</v>
      </c>
      <c r="E142" s="10">
        <v>2.1856815998394515E-2</v>
      </c>
      <c r="F142" s="10">
        <v>1.0829058835568192E-2</v>
      </c>
      <c r="G142" s="10">
        <v>0.52098701407082204</v>
      </c>
      <c r="H142" s="10">
        <v>6.404643182511367</v>
      </c>
      <c r="I142" s="10">
        <v>1.9869832725813198E-3</v>
      </c>
      <c r="J142" s="10">
        <v>7.1702278374369506</v>
      </c>
      <c r="K142" s="10">
        <v>-1.3710184580811106E-2</v>
      </c>
      <c r="L142" s="10">
        <v>-1.3610835417182039E-2</v>
      </c>
    </row>
    <row r="143" spans="1:12" x14ac:dyDescent="0.2">
      <c r="B143" t="s">
        <v>261</v>
      </c>
      <c r="C143" s="10">
        <v>67.193296360117387</v>
      </c>
      <c r="D143" s="10">
        <v>18.605123850928322</v>
      </c>
      <c r="E143" s="10">
        <v>4.4956600359853056E-2</v>
      </c>
      <c r="F143" s="10">
        <v>2.4030254089899186E-2</v>
      </c>
      <c r="G143" s="10">
        <v>0.51054277335164977</v>
      </c>
      <c r="H143" s="10">
        <v>6.3587056103634483</v>
      </c>
      <c r="I143" s="10">
        <v>-1.0012605870791327E-4</v>
      </c>
      <c r="J143" s="10">
        <v>7.1334810526452808</v>
      </c>
      <c r="K143" s="10">
        <v>-2.6032775264057447E-3</v>
      </c>
      <c r="L143" s="10">
        <v>1.2315505221073331E-2</v>
      </c>
    </row>
    <row r="144" spans="1:12" x14ac:dyDescent="0.2">
      <c r="B144" t="s">
        <v>262</v>
      </c>
      <c r="C144" s="10">
        <v>67.34086337429126</v>
      </c>
      <c r="D144" s="10">
        <v>18.504891338460293</v>
      </c>
      <c r="E144" s="10">
        <v>4.9815036768478642E-2</v>
      </c>
      <c r="F144" s="10">
        <v>2.1918616178130601E-3</v>
      </c>
      <c r="G144" s="10">
        <v>0.53949684820262356</v>
      </c>
      <c r="H144" s="10">
        <v>6.3768228567329501</v>
      </c>
      <c r="I144" s="10">
        <v>-4.8818736033109057E-3</v>
      </c>
      <c r="J144" s="10">
        <v>7.1222550669364644</v>
      </c>
      <c r="K144" s="10">
        <v>8.8670765447891979E-3</v>
      </c>
      <c r="L144" s="10">
        <v>3.6962757282211149E-2</v>
      </c>
    </row>
    <row r="145" spans="1:12" x14ac:dyDescent="0.2">
      <c r="B145" t="s">
        <v>263</v>
      </c>
      <c r="C145" s="10">
        <v>67.128904496343665</v>
      </c>
      <c r="D145" s="10">
        <v>18.568492672366492</v>
      </c>
      <c r="E145" s="10">
        <v>2.9330486746411009E-2</v>
      </c>
      <c r="F145" s="10">
        <v>-1.1572573001985295E-2</v>
      </c>
      <c r="G145" s="10">
        <v>0.57783054161636926</v>
      </c>
      <c r="H145" s="10">
        <v>6.437343495914682</v>
      </c>
      <c r="I145" s="10">
        <v>2.9430250306772949E-2</v>
      </c>
      <c r="J145" s="10">
        <v>7.2191905184712235</v>
      </c>
      <c r="K145" s="10">
        <v>-6.5843949838881848E-3</v>
      </c>
      <c r="L145" s="10">
        <v>-1.0973991639813642E-2</v>
      </c>
    </row>
    <row r="146" spans="1:12" x14ac:dyDescent="0.2">
      <c r="B146" t="s">
        <v>264</v>
      </c>
      <c r="C146" s="10">
        <v>67.336457937761068</v>
      </c>
      <c r="D146" s="10">
        <v>18.494993304419083</v>
      </c>
      <c r="E146" s="10">
        <v>2.0486478923910222E-2</v>
      </c>
      <c r="F146" s="10">
        <v>-5.0966362200947374E-3</v>
      </c>
      <c r="G146" s="10">
        <v>0.55393440329382604</v>
      </c>
      <c r="H146" s="10">
        <v>6.4459456758539355</v>
      </c>
      <c r="I146" s="10">
        <v>2.2984830012191949E-3</v>
      </c>
      <c r="J146" s="10">
        <v>7.1026122758979069</v>
      </c>
      <c r="K146" s="10">
        <v>7.9947234825015492E-4</v>
      </c>
      <c r="L146" s="10">
        <v>3.347790458297524E-2</v>
      </c>
    </row>
    <row r="147" spans="1:12" x14ac:dyDescent="0.2">
      <c r="B147" t="s">
        <v>265</v>
      </c>
      <c r="C147" s="10">
        <v>67.198762724793909</v>
      </c>
      <c r="D147" s="10">
        <v>18.565003754449073</v>
      </c>
      <c r="E147" s="10">
        <v>1.9917501707925774E-2</v>
      </c>
      <c r="F147" s="10">
        <v>1.8124926554212453E-2</v>
      </c>
      <c r="G147" s="10">
        <v>0.5834832125336854</v>
      </c>
      <c r="H147" s="10">
        <v>6.375791471724118</v>
      </c>
      <c r="I147" s="10">
        <v>-6.9711255977740201E-4</v>
      </c>
      <c r="J147" s="10">
        <v>7.2200943691230925</v>
      </c>
      <c r="K147" s="10">
        <v>-9.2616382941854824E-3</v>
      </c>
      <c r="L147" s="10">
        <v>5.9752505123777319E-3</v>
      </c>
    </row>
    <row r="148" spans="1:12" x14ac:dyDescent="0.2">
      <c r="B148" t="s">
        <v>266</v>
      </c>
      <c r="C148" s="10">
        <v>67.09555615174331</v>
      </c>
      <c r="D148" s="10">
        <v>18.621735830539947</v>
      </c>
      <c r="E148" s="10">
        <v>3.0119670837875388E-2</v>
      </c>
      <c r="F148" s="10">
        <v>-1.4461431362556064E-2</v>
      </c>
      <c r="G148" s="10">
        <v>0.58863012346073018</v>
      </c>
      <c r="H148" s="10">
        <v>6.4270590335575033</v>
      </c>
      <c r="I148" s="10">
        <v>2.6828448527776418E-2</v>
      </c>
      <c r="J148" s="10">
        <v>7.2079763271355288</v>
      </c>
      <c r="K148" s="10">
        <v>1.8949461785418289E-3</v>
      </c>
      <c r="L148" s="10">
        <v>-1.4660899381349938E-2</v>
      </c>
    </row>
    <row r="149" spans="1:12" x14ac:dyDescent="0.2">
      <c r="B149" t="s">
        <v>267</v>
      </c>
      <c r="C149" s="10">
        <v>67.275544792255999</v>
      </c>
      <c r="D149" s="10">
        <v>18.558010559076244</v>
      </c>
      <c r="E149" s="10">
        <v>2.9036960758193963E-2</v>
      </c>
      <c r="F149" s="10">
        <v>5.7874354775781772E-3</v>
      </c>
      <c r="G149" s="10">
        <v>0.53932911648810422</v>
      </c>
      <c r="H149" s="10">
        <v>6.2830594778735369</v>
      </c>
      <c r="I149" s="10">
        <v>9.4794201787918413E-3</v>
      </c>
      <c r="J149" s="10">
        <v>7.2923682684891107</v>
      </c>
      <c r="K149" s="10">
        <v>-7.9826696242457622E-3</v>
      </c>
      <c r="L149" s="10">
        <v>7.2841860321242579E-3</v>
      </c>
    </row>
    <row r="150" spans="1:12" x14ac:dyDescent="0.2">
      <c r="B150" t="s">
        <v>268</v>
      </c>
      <c r="C150" s="10">
        <v>67.208842676220556</v>
      </c>
      <c r="D150" s="10">
        <v>18.54900449839629</v>
      </c>
      <c r="E150" s="10">
        <v>8.5064223488734002E-3</v>
      </c>
      <c r="F150" s="10">
        <v>1.1608764617286051E-2</v>
      </c>
      <c r="G150" s="10">
        <v>0.49327242067761168</v>
      </c>
      <c r="H150" s="10">
        <v>6.4130418465941794</v>
      </c>
      <c r="I150" s="10">
        <v>1.2709595744787316E-2</v>
      </c>
      <c r="J150" s="10">
        <v>7.2505741835085482</v>
      </c>
      <c r="K150" s="10">
        <v>1.9714884737977174E-2</v>
      </c>
      <c r="L150" s="10">
        <v>1.5411635785017688E-2</v>
      </c>
    </row>
    <row r="151" spans="1:12" x14ac:dyDescent="0.2">
      <c r="B151" t="s">
        <v>269</v>
      </c>
      <c r="C151" s="10">
        <v>67.286673725759215</v>
      </c>
      <c r="D151" s="10">
        <v>18.550201581833274</v>
      </c>
      <c r="E151" s="10">
        <v>2.2966906775237501E-2</v>
      </c>
      <c r="F151" s="10">
        <v>-9.3458408522611482E-3</v>
      </c>
      <c r="G151" s="10">
        <v>0.50974602180364792</v>
      </c>
      <c r="H151" s="10">
        <v>6.3628274151293258</v>
      </c>
      <c r="I151" s="10">
        <v>2.5949621940852759E-2</v>
      </c>
      <c r="J151" s="10">
        <v>7.2191649391774666</v>
      </c>
      <c r="K151" s="10">
        <v>-1.0936622273922619E-2</v>
      </c>
      <c r="L151" s="10">
        <v>-8.1527547860150446E-3</v>
      </c>
    </row>
    <row r="152" spans="1:12" x14ac:dyDescent="0.2">
      <c r="B152" t="s">
        <v>270</v>
      </c>
      <c r="C152" s="10">
        <v>67.103388043009545</v>
      </c>
      <c r="D152" s="10">
        <v>18.585488806940006</v>
      </c>
      <c r="E152" s="10">
        <v>3.2166541021302612E-2</v>
      </c>
      <c r="F152" s="10">
        <v>1.2348764974122366E-2</v>
      </c>
      <c r="G152" s="10">
        <v>0.54095557531800553</v>
      </c>
      <c r="H152" s="10">
        <v>6.410801584227042</v>
      </c>
      <c r="I152" s="10">
        <v>2.0415296933024879E-2</v>
      </c>
      <c r="J152" s="10">
        <v>7.2698374444430058</v>
      </c>
      <c r="K152" s="10">
        <v>1.0755375945203352E-2</v>
      </c>
      <c r="L152" s="10">
        <v>-2.2108272776251332E-2</v>
      </c>
    </row>
    <row r="153" spans="1:12" x14ac:dyDescent="0.2">
      <c r="B153" t="s">
        <v>271</v>
      </c>
      <c r="C153" s="10">
        <v>67.131177889783345</v>
      </c>
      <c r="D153" s="10">
        <v>18.612000254799383</v>
      </c>
      <c r="E153" s="10">
        <v>2.7669620747039946E-2</v>
      </c>
      <c r="F153" s="10">
        <v>-1.8114643798421835E-2</v>
      </c>
      <c r="G153" s="10">
        <v>0.51875562350205828</v>
      </c>
      <c r="H153" s="10">
        <v>6.4206459164417264</v>
      </c>
      <c r="I153" s="10">
        <v>5.4742055434791265E-3</v>
      </c>
      <c r="J153" s="10">
        <v>7.2458575193687356</v>
      </c>
      <c r="K153" s="10">
        <v>1.4631058452571483E-2</v>
      </c>
      <c r="L153" s="10">
        <v>2.3887442371545282E-2</v>
      </c>
    </row>
    <row r="154" spans="1:12" x14ac:dyDescent="0.2">
      <c r="B154" t="s">
        <v>272</v>
      </c>
      <c r="C154" s="10">
        <v>67.175515429993652</v>
      </c>
      <c r="D154" s="10">
        <v>18.575323178295498</v>
      </c>
      <c r="E154" s="10">
        <v>4.5669749873361178E-2</v>
      </c>
      <c r="F154" s="10">
        <v>-5.0854961649375975E-3</v>
      </c>
      <c r="G154" s="10">
        <v>0.53437595976275665</v>
      </c>
      <c r="H154" s="10">
        <v>6.4309589052023624</v>
      </c>
      <c r="I154" s="10">
        <v>2.8020086712695392E-2</v>
      </c>
      <c r="J154" s="10">
        <v>7.1751365106715648</v>
      </c>
      <c r="K154" s="10">
        <v>1.4957341661581171E-3</v>
      </c>
      <c r="L154" s="10">
        <v>2.0042837826518767E-2</v>
      </c>
    </row>
    <row r="155" spans="1:12" x14ac:dyDescent="0.2">
      <c r="B155" t="s">
        <v>273</v>
      </c>
      <c r="C155" s="10">
        <v>67.077500426677034</v>
      </c>
      <c r="D155" s="10">
        <v>18.626437306258854</v>
      </c>
      <c r="E155" s="10">
        <v>3.8599387966516761E-2</v>
      </c>
      <c r="F155" s="10">
        <v>1.6570945476628022E-2</v>
      </c>
      <c r="G155" s="10">
        <v>0.65966254807558722</v>
      </c>
      <c r="H155" s="10">
        <v>6.3525265234354835</v>
      </c>
      <c r="I155" s="10">
        <v>2.3814532421501347E-2</v>
      </c>
      <c r="J155" s="10">
        <v>7.1549770388216567</v>
      </c>
      <c r="K155" s="10">
        <v>-3.8698615184939687E-3</v>
      </c>
      <c r="L155" s="10">
        <v>2.7783621158418239E-3</v>
      </c>
    </row>
    <row r="156" spans="1:12" x14ac:dyDescent="0.2">
      <c r="B156" t="s">
        <v>274</v>
      </c>
      <c r="C156" s="10">
        <v>67.188817749477266</v>
      </c>
      <c r="D156" s="10">
        <v>18.556208175099432</v>
      </c>
      <c r="E156" s="10">
        <v>2.9742151515302736E-2</v>
      </c>
      <c r="F156" s="10">
        <v>-2.7546422208803878E-2</v>
      </c>
      <c r="G156" s="10">
        <v>0.6615133565215654</v>
      </c>
      <c r="H156" s="10">
        <v>6.4391758030630424</v>
      </c>
      <c r="I156" s="10">
        <v>2.3953410616351197E-2</v>
      </c>
      <c r="J156" s="10">
        <v>7.0772347783560967</v>
      </c>
      <c r="K156" s="10">
        <v>1.1278064165198687E-2</v>
      </c>
      <c r="L156" s="10">
        <v>-9.4815583689723485E-3</v>
      </c>
    </row>
    <row r="157" spans="1:12" x14ac:dyDescent="0.2">
      <c r="B157" t="s">
        <v>275</v>
      </c>
      <c r="C157" s="10">
        <v>67.229474219874604</v>
      </c>
      <c r="D157" s="10">
        <v>18.394340603584808</v>
      </c>
      <c r="E157" s="10">
        <v>3.1153927448413204E-2</v>
      </c>
      <c r="F157" s="10">
        <v>1.6027744024907115E-2</v>
      </c>
      <c r="G157" s="10">
        <v>0.71854379931661716</v>
      </c>
      <c r="H157" s="10">
        <v>6.4519683572263595</v>
      </c>
      <c r="I157" s="10">
        <v>-4.0069360062267788E-4</v>
      </c>
      <c r="J157" s="10">
        <v>7.1228296180688782</v>
      </c>
      <c r="K157" s="10">
        <v>5.8100572090288285E-3</v>
      </c>
      <c r="L157" s="10">
        <v>7.4128316115195415E-3</v>
      </c>
    </row>
    <row r="158" spans="1:12" x14ac:dyDescent="0.2">
      <c r="B158" t="s">
        <v>276</v>
      </c>
      <c r="C158" s="10">
        <v>67.098581228734204</v>
      </c>
      <c r="D158" s="10">
        <v>18.504589259061646</v>
      </c>
      <c r="E158" s="10">
        <v>1.9820553914409244E-2</v>
      </c>
      <c r="F158" s="10">
        <v>-1.6016609223765046E-2</v>
      </c>
      <c r="G158" s="10">
        <v>0.69472042508080878</v>
      </c>
      <c r="H158" s="10">
        <v>6.4544933095620163</v>
      </c>
      <c r="I158" s="10">
        <v>7.9082008042339925E-3</v>
      </c>
      <c r="J158" s="10">
        <v>7.1632282677136203</v>
      </c>
      <c r="K158" s="10">
        <v>-1.0010380764853154E-3</v>
      </c>
      <c r="L158" s="10">
        <v>1.751816633849302E-2</v>
      </c>
    </row>
    <row r="159" spans="1:12" x14ac:dyDescent="0.2">
      <c r="B159" t="s">
        <v>277</v>
      </c>
      <c r="C159" s="10">
        <v>67.229945945621111</v>
      </c>
      <c r="D159" s="10">
        <v>18.377387101265075</v>
      </c>
      <c r="E159" s="10">
        <v>3.4353626010201921E-2</v>
      </c>
      <c r="F159" s="10">
        <v>-7.0109440837146781E-4</v>
      </c>
      <c r="G159" s="10">
        <v>0.70710378901465176</v>
      </c>
      <c r="H159" s="10">
        <v>6.4140122731583995</v>
      </c>
      <c r="I159" s="10">
        <v>2.2535177411940034E-2</v>
      </c>
      <c r="J159" s="10">
        <v>7.1549689064629884</v>
      </c>
      <c r="K159" s="10">
        <v>2.1132988595197102E-2</v>
      </c>
      <c r="L159" s="10">
        <v>3.8560192460430728E-2</v>
      </c>
    </row>
    <row r="160" spans="1:12" x14ac:dyDescent="0.2">
      <c r="A160" t="s">
        <v>59</v>
      </c>
      <c r="B160" t="s">
        <v>278</v>
      </c>
      <c r="C160" s="10">
        <v>67.070018491678738</v>
      </c>
      <c r="D160" s="10">
        <v>18.402918686591036</v>
      </c>
      <c r="E160" s="10">
        <v>1.8891498825528513E-2</v>
      </c>
      <c r="F160" s="10">
        <v>1.7392173521915136E-2</v>
      </c>
      <c r="G160" s="10">
        <v>0.70688190314358545</v>
      </c>
      <c r="H160" s="10">
        <v>6.286870908091359</v>
      </c>
      <c r="I160" s="10">
        <v>-1.9991004048178321E-4</v>
      </c>
      <c r="J160" s="10">
        <v>7.3995701934129627</v>
      </c>
      <c r="K160" s="10">
        <v>-9.6956369633664843E-3</v>
      </c>
      <c r="L160" s="10">
        <v>-1.4493477934929283E-2</v>
      </c>
    </row>
    <row r="161" spans="1:12" x14ac:dyDescent="0.2">
      <c r="A161" t="s">
        <v>61</v>
      </c>
      <c r="B161" t="s">
        <v>279</v>
      </c>
      <c r="C161" s="10">
        <v>67.118833233198188</v>
      </c>
      <c r="D161" s="10">
        <v>18.3436320013369</v>
      </c>
      <c r="E161" s="10">
        <v>2.3873280626434882E-3</v>
      </c>
      <c r="F161" s="10">
        <v>1.153875230277686E-2</v>
      </c>
      <c r="G161" s="10">
        <v>0.74524424355520891</v>
      </c>
      <c r="H161" s="10">
        <v>6.7260978724928089</v>
      </c>
      <c r="I161" s="10">
        <v>5.7693761513884301E-3</v>
      </c>
      <c r="J161" s="10">
        <v>7.0314769205059555</v>
      </c>
      <c r="K161" s="10">
        <v>-1.0544032276675407E-2</v>
      </c>
      <c r="L161" s="10">
        <v>1.4821328388911658E-2</v>
      </c>
    </row>
    <row r="162" spans="1:12" x14ac:dyDescent="0.2">
      <c r="B162" t="s">
        <v>280</v>
      </c>
      <c r="C162" s="10">
        <v>67.442818152305918</v>
      </c>
      <c r="D162" s="10">
        <v>18.268533251039031</v>
      </c>
      <c r="E162" s="10">
        <v>1.3125673817987986E-2</v>
      </c>
      <c r="F162" s="10">
        <v>-1.5029397501512959E-3</v>
      </c>
      <c r="G162" s="10">
        <v>0.72181186400599573</v>
      </c>
      <c r="H162" s="10">
        <v>6.5855813972129491</v>
      </c>
      <c r="I162" s="10">
        <v>1.2624693901270887E-2</v>
      </c>
      <c r="J162" s="10">
        <v>6.9420787059488358</v>
      </c>
      <c r="K162" s="10">
        <v>3.6070554003631104E-3</v>
      </c>
      <c r="L162" s="10">
        <v>9.7190103843117145E-3</v>
      </c>
    </row>
    <row r="163" spans="1:12" x14ac:dyDescent="0.2">
      <c r="B163" t="s">
        <v>281</v>
      </c>
      <c r="C163" s="10">
        <v>67.074629722680839</v>
      </c>
      <c r="D163" s="10">
        <v>18.452751258185181</v>
      </c>
      <c r="E163" s="10">
        <v>1.5353448344619117E-2</v>
      </c>
      <c r="F163" s="10">
        <v>4.3866995270340327E-3</v>
      </c>
      <c r="G163" s="10">
        <v>0.69499278188532376</v>
      </c>
      <c r="H163" s="10">
        <v>6.6762575869962273</v>
      </c>
      <c r="I163" s="10">
        <v>5.6827698418395424E-3</v>
      </c>
      <c r="J163" s="10">
        <v>7.0289881080563736</v>
      </c>
      <c r="K163" s="10">
        <v>2.990931495705022E-4</v>
      </c>
      <c r="L163" s="10">
        <v>-2.9211430941385716E-2</v>
      </c>
    </row>
    <row r="164" spans="1:12" x14ac:dyDescent="0.2">
      <c r="B164" t="s">
        <v>282</v>
      </c>
      <c r="C164" s="10">
        <v>67.154321694903444</v>
      </c>
      <c r="D164" s="10">
        <v>18.506249283910272</v>
      </c>
      <c r="E164" s="10">
        <v>1.843152687764953E-2</v>
      </c>
      <c r="F164" s="10">
        <v>3.5866755005155848E-3</v>
      </c>
      <c r="G164" s="10">
        <v>0.50522309619762584</v>
      </c>
      <c r="H164" s="10">
        <v>6.7768240984741688</v>
      </c>
      <c r="I164" s="10">
        <v>1.1955585001718614E-3</v>
      </c>
      <c r="J164" s="10">
        <v>7.0257991561349584</v>
      </c>
      <c r="K164" s="10">
        <v>8.3689095012030295E-3</v>
      </c>
      <c r="L164" s="10">
        <v>-5.2803833757590554E-3</v>
      </c>
    </row>
    <row r="165" spans="1:12" x14ac:dyDescent="0.2">
      <c r="A165" t="s">
        <v>59</v>
      </c>
      <c r="B165" t="s">
        <v>283</v>
      </c>
      <c r="C165" s="10">
        <v>67.179308917523798</v>
      </c>
      <c r="D165" s="10">
        <v>18.548051671445474</v>
      </c>
      <c r="E165" s="10">
        <v>2.9335942758744016E-2</v>
      </c>
      <c r="F165" s="10">
        <v>2.340847487255944E-2</v>
      </c>
      <c r="G165" s="10">
        <v>0.4869565566836721</v>
      </c>
      <c r="H165" s="10">
        <v>6.7472668345111249</v>
      </c>
      <c r="I165" s="10">
        <v>-1.6074489182873433E-3</v>
      </c>
      <c r="J165" s="10">
        <v>6.8694329523009623</v>
      </c>
      <c r="K165" s="10">
        <v>1.537123028112272E-2</v>
      </c>
      <c r="L165" s="10">
        <v>3.9081101825861039E-2</v>
      </c>
    </row>
    <row r="166" spans="1:12" x14ac:dyDescent="0.2">
      <c r="A166" t="s">
        <v>61</v>
      </c>
      <c r="B166" t="s">
        <v>284</v>
      </c>
      <c r="C166" s="10">
        <v>67.097188375913845</v>
      </c>
      <c r="D166" s="10">
        <v>18.275306566722698</v>
      </c>
      <c r="E166" s="10">
        <v>2.9599200821577819E-2</v>
      </c>
      <c r="F166" s="10">
        <v>-8.6997651063421277E-3</v>
      </c>
      <c r="G166" s="10">
        <v>0.70118106811116099</v>
      </c>
      <c r="H166" s="10">
        <v>6.8409152952870267</v>
      </c>
      <c r="I166" s="10">
        <v>-1.9999460014579607E-4</v>
      </c>
      <c r="J166" s="10">
        <v>7.046409746936833</v>
      </c>
      <c r="K166" s="10">
        <v>-1.1299694908237477E-2</v>
      </c>
      <c r="L166" s="10">
        <v>9.3997462068524159E-3</v>
      </c>
    </row>
    <row r="167" spans="1:12" x14ac:dyDescent="0.2">
      <c r="A167" t="s">
        <v>59</v>
      </c>
      <c r="B167" t="s">
        <v>285</v>
      </c>
      <c r="C167" s="10">
        <v>66.925575258160009</v>
      </c>
      <c r="D167" s="10">
        <v>18.45337549331369</v>
      </c>
      <c r="E167" s="10">
        <v>-3.7928012632024413E-3</v>
      </c>
      <c r="F167" s="10">
        <v>-1.3773857218998339E-2</v>
      </c>
      <c r="G167" s="10">
        <v>0.82084204180465481</v>
      </c>
      <c r="H167" s="10">
        <v>6.8982072027292185</v>
      </c>
      <c r="I167" s="10">
        <v>-1.0979161551375488E-2</v>
      </c>
      <c r="J167" s="10">
        <v>6.8546897987619495</v>
      </c>
      <c r="K167" s="10">
        <v>-1.5271015612367723E-2</v>
      </c>
      <c r="L167" s="10">
        <v>-1.8065711279990578E-2</v>
      </c>
    </row>
    <row r="168" spans="1:12" x14ac:dyDescent="0.2">
      <c r="A168" t="s">
        <v>61</v>
      </c>
      <c r="B168" t="s">
        <v>286</v>
      </c>
      <c r="C168" s="10">
        <v>67.285640570620416</v>
      </c>
      <c r="D168" s="10">
        <v>18.512127131018527</v>
      </c>
      <c r="E168" s="10">
        <v>1.9562303441268674E-2</v>
      </c>
      <c r="F168" s="10">
        <v>7.9846136494974192E-3</v>
      </c>
      <c r="G168" s="10">
        <v>0.47338778174457818</v>
      </c>
      <c r="H168" s="10">
        <v>6.576726647749787</v>
      </c>
      <c r="I168" s="10">
        <v>3.9523837565012224E-2</v>
      </c>
      <c r="J168" s="10">
        <v>7.061093273262423</v>
      </c>
      <c r="K168" s="10">
        <v>4.6909605190797333E-3</v>
      </c>
      <c r="L168" s="10">
        <v>5.0901912015546046E-3</v>
      </c>
    </row>
    <row r="169" spans="1:12" x14ac:dyDescent="0.2">
      <c r="A169" t="s">
        <v>59</v>
      </c>
      <c r="B169" t="s">
        <v>287</v>
      </c>
      <c r="C169" s="10">
        <v>67.177138409161813</v>
      </c>
      <c r="D169" s="10">
        <v>18.524035505320882</v>
      </c>
      <c r="E169" s="10">
        <v>2.9189875627055703E-2</v>
      </c>
      <c r="F169" s="10">
        <v>8.7268700328310862E-3</v>
      </c>
      <c r="G169" s="10">
        <v>0.60335773847676999</v>
      </c>
      <c r="H169" s="10">
        <v>6.5767498126732198</v>
      </c>
      <c r="I169" s="10">
        <v>2.2870418017074574E-2</v>
      </c>
      <c r="J169" s="10">
        <v>7.0545208697579849</v>
      </c>
      <c r="K169" s="10">
        <v>3.0092655285624437E-4</v>
      </c>
      <c r="L169" s="10">
        <v>3.2098832304666069E-3</v>
      </c>
    </row>
    <row r="170" spans="1:12" x14ac:dyDescent="0.2">
      <c r="A170" t="s">
        <v>61</v>
      </c>
      <c r="B170" t="s">
        <v>288</v>
      </c>
      <c r="C170" s="10">
        <v>67.009946017600171</v>
      </c>
      <c r="D170" s="10">
        <v>18.647684985546132</v>
      </c>
      <c r="E170" s="10">
        <v>1.1778704102981808E-2</v>
      </c>
      <c r="F170" s="10">
        <v>-1.3076357944835738E-2</v>
      </c>
      <c r="G170" s="10">
        <v>0.75303850638046399</v>
      </c>
      <c r="H170" s="10">
        <v>6.8000055898934724</v>
      </c>
      <c r="I170" s="10">
        <v>-2.3557408205963616E-2</v>
      </c>
      <c r="J170" s="10">
        <v>6.7652683947423045</v>
      </c>
      <c r="K170" s="10">
        <v>-1.1279606471499528E-2</v>
      </c>
      <c r="L170" s="10">
        <v>1.2377621260760543E-2</v>
      </c>
    </row>
    <row r="171" spans="1:12" x14ac:dyDescent="0.2">
      <c r="A171" t="s">
        <v>59</v>
      </c>
      <c r="B171" t="s">
        <v>289</v>
      </c>
      <c r="C171" s="10">
        <v>66.987634117112776</v>
      </c>
      <c r="D171" s="10">
        <v>18.252531294826575</v>
      </c>
      <c r="E171" s="10">
        <v>-4.50141344382136E-3</v>
      </c>
      <c r="F171" s="10">
        <v>-2.9009108860182094E-3</v>
      </c>
      <c r="G171" s="10">
        <v>0.97100489553719871</v>
      </c>
      <c r="H171" s="10">
        <v>7.0541149921075217</v>
      </c>
      <c r="I171" s="10">
        <v>2.7808731941829735E-2</v>
      </c>
      <c r="J171" s="10">
        <v>6.6997037069639873</v>
      </c>
      <c r="K171" s="10">
        <v>7.3022929199768726E-3</v>
      </c>
      <c r="L171" s="10">
        <v>-4.551429148752708E-2</v>
      </c>
    </row>
    <row r="172" spans="1:12" x14ac:dyDescent="0.2">
      <c r="A172" t="s">
        <v>61</v>
      </c>
      <c r="B172" t="s">
        <v>290</v>
      </c>
      <c r="C172" s="10">
        <v>67.33573675996152</v>
      </c>
      <c r="D172" s="10">
        <v>18.654081088223709</v>
      </c>
      <c r="E172" s="10">
        <v>4.6572623873705414E-2</v>
      </c>
      <c r="F172" s="10">
        <v>-1.8848449490643092E-2</v>
      </c>
      <c r="G172" s="10">
        <v>0.49733977571342375</v>
      </c>
      <c r="H172" s="10">
        <v>6.3622991119288752</v>
      </c>
      <c r="I172" s="10">
        <v>-2.0942721656270103E-3</v>
      </c>
      <c r="J172" s="10">
        <v>7.0623843787241887</v>
      </c>
      <c r="K172" s="10">
        <v>1.7950904276802942E-3</v>
      </c>
      <c r="L172" s="10">
        <v>1.0271906336170573E-2</v>
      </c>
    </row>
    <row r="173" spans="1:12" x14ac:dyDescent="0.2">
      <c r="A173" t="s">
        <v>59</v>
      </c>
      <c r="B173" t="s">
        <v>291</v>
      </c>
      <c r="C173" s="10">
        <v>67.250703372804523</v>
      </c>
      <c r="D173" s="10">
        <v>18.419208200341288</v>
      </c>
      <c r="E173" s="10">
        <v>1.9314129380773086E-2</v>
      </c>
      <c r="F173" s="10">
        <v>-2.8871636703217494E-3</v>
      </c>
      <c r="G173" s="10">
        <v>0.80591689349153672</v>
      </c>
      <c r="H173" s="10">
        <v>6.3430985836968841</v>
      </c>
      <c r="I173" s="10">
        <v>-7.1681304918333093E-3</v>
      </c>
      <c r="J173" s="10">
        <v>7.0477656339912746</v>
      </c>
      <c r="K173" s="10">
        <v>-2.3893768306111028E-3</v>
      </c>
      <c r="L173" s="10">
        <v>1.1847326785113388E-2</v>
      </c>
    </row>
    <row r="174" spans="1:12" x14ac:dyDescent="0.2">
      <c r="A174" t="s">
        <v>61</v>
      </c>
      <c r="B174" t="s">
        <v>292</v>
      </c>
      <c r="C174" s="10">
        <v>66.696708244209987</v>
      </c>
      <c r="D174" s="10">
        <v>18.323259390997141</v>
      </c>
      <c r="E174" s="10">
        <v>-4.2058208560647936E-3</v>
      </c>
      <c r="F174" s="10">
        <v>-1.3118155527249714E-2</v>
      </c>
      <c r="G174" s="10">
        <v>0.74653320195150097</v>
      </c>
      <c r="H174" s="10">
        <v>7.4376937681751549</v>
      </c>
      <c r="I174" s="10">
        <v>1.3919264261738246E-2</v>
      </c>
      <c r="J174" s="10">
        <v>6.7520448300447828</v>
      </c>
      <c r="K174" s="10">
        <v>1.0113997772917719E-2</v>
      </c>
      <c r="L174" s="10">
        <v>1.9727302586780106E-2</v>
      </c>
    </row>
    <row r="175" spans="1:12" x14ac:dyDescent="0.2">
      <c r="B175" t="s">
        <v>293</v>
      </c>
      <c r="C175" s="10">
        <v>67.186490061454293</v>
      </c>
      <c r="D175" s="10">
        <v>18.408171759841991</v>
      </c>
      <c r="E175" s="10">
        <v>1.8510328763450008E-2</v>
      </c>
      <c r="F175" s="10">
        <v>-1.8910552088065143E-2</v>
      </c>
      <c r="G175" s="10">
        <v>0.70229187886840849</v>
      </c>
      <c r="H175" s="10">
        <v>7.1408846136143973</v>
      </c>
      <c r="I175" s="10">
        <v>-1.4007816361529734E-3</v>
      </c>
      <c r="J175" s="10">
        <v>6.5434512457951541</v>
      </c>
      <c r="K175" s="10">
        <v>2.0011166230756764E-4</v>
      </c>
      <c r="L175" s="10">
        <v>-1.8610384594603787E-2</v>
      </c>
    </row>
    <row r="176" spans="1:12" x14ac:dyDescent="0.2">
      <c r="A176" t="s">
        <v>59</v>
      </c>
      <c r="B176" t="s">
        <v>294</v>
      </c>
      <c r="C176" s="10">
        <v>67.089362184906562</v>
      </c>
      <c r="D176" s="10">
        <v>18.250812831340106</v>
      </c>
      <c r="E176" s="10">
        <v>5.7721723570665811E-3</v>
      </c>
      <c r="F176" s="10">
        <v>8.658258535599872E-3</v>
      </c>
      <c r="G176" s="10">
        <v>0.82094223747314188</v>
      </c>
      <c r="H176" s="10">
        <v>7.2025763792755129</v>
      </c>
      <c r="I176" s="10">
        <v>9.3549000269699777E-3</v>
      </c>
      <c r="J176" s="10">
        <v>6.5955030796529925</v>
      </c>
      <c r="K176" s="10">
        <v>3.6822478829562676E-3</v>
      </c>
      <c r="L176" s="10">
        <v>-2.2989169215213455E-2</v>
      </c>
    </row>
    <row r="177" spans="1:12" x14ac:dyDescent="0.2">
      <c r="A177" t="s">
        <v>61</v>
      </c>
      <c r="B177" t="s">
        <v>295</v>
      </c>
      <c r="C177" s="10">
        <v>66.726215623554026</v>
      </c>
      <c r="D177" s="10">
        <v>18.124610215864966</v>
      </c>
      <c r="E177" s="10">
        <v>5.8341883436940469E-3</v>
      </c>
      <c r="F177" s="10">
        <v>-1.0260124328565394E-2</v>
      </c>
      <c r="G177" s="10">
        <v>0.95328625746876705</v>
      </c>
      <c r="H177" s="10">
        <v>7.4786247409821556</v>
      </c>
      <c r="I177" s="10">
        <v>4.7277043474762111E-3</v>
      </c>
      <c r="J177" s="10">
        <v>6.6610336572313757</v>
      </c>
      <c r="K177" s="10">
        <v>-2.142555374494538E-2</v>
      </c>
      <c r="L177" s="10">
        <v>-5.6028325990303177E-2</v>
      </c>
    </row>
    <row r="178" spans="1:12" x14ac:dyDescent="0.2">
      <c r="A178" t="s">
        <v>59</v>
      </c>
      <c r="B178" t="s">
        <v>296</v>
      </c>
      <c r="C178" s="10">
        <v>66.832524137737039</v>
      </c>
      <c r="D178" s="10">
        <v>18.229453916034529</v>
      </c>
      <c r="E178" s="10">
        <v>-1.607340725091493E-3</v>
      </c>
      <c r="F178" s="10">
        <v>-1.7479830385369984E-2</v>
      </c>
      <c r="G178" s="10">
        <v>0.909855309197103</v>
      </c>
      <c r="H178" s="10">
        <v>7.364131990801992</v>
      </c>
      <c r="I178" s="10">
        <v>3.3151402455012038E-3</v>
      </c>
      <c r="J178" s="10">
        <v>6.5611648398234728</v>
      </c>
      <c r="K178" s="10">
        <v>-1.0749091099049358E-2</v>
      </c>
      <c r="L178" s="10">
        <v>-4.3197281986833867E-3</v>
      </c>
    </row>
    <row r="179" spans="1:12" x14ac:dyDescent="0.2">
      <c r="A179" t="s">
        <v>61</v>
      </c>
      <c r="B179" t="s">
        <v>297</v>
      </c>
      <c r="C179" s="10">
        <v>67.519028172818707</v>
      </c>
      <c r="D179" s="10">
        <v>18.641650644336043</v>
      </c>
      <c r="E179" s="10">
        <v>8.1435812689685857E-3</v>
      </c>
      <c r="F179" s="10">
        <v>4.3697265345685092E-3</v>
      </c>
      <c r="G179" s="10">
        <v>0.59150207363386453</v>
      </c>
      <c r="H179" s="10">
        <v>6.1718414822112395</v>
      </c>
      <c r="I179" s="10">
        <v>-9.9311966694738837E-5</v>
      </c>
      <c r="J179" s="10">
        <v>7.0415163745570677</v>
      </c>
      <c r="K179" s="10">
        <v>-2.58211113406321E-2</v>
      </c>
      <c r="L179" s="10">
        <v>7.0511496353264577E-3</v>
      </c>
    </row>
    <row r="180" spans="1:12" x14ac:dyDescent="0.2">
      <c r="A180" t="s">
        <v>59</v>
      </c>
      <c r="B180" t="s">
        <v>298</v>
      </c>
      <c r="C180" s="10">
        <v>66.998018069545921</v>
      </c>
      <c r="D180" s="10">
        <v>18.605434415440126</v>
      </c>
      <c r="E180" s="10">
        <v>3.1686972568846922E-2</v>
      </c>
      <c r="F180" s="10">
        <v>5.0818729591546952E-3</v>
      </c>
      <c r="G180" s="10">
        <v>0.56139749513485393</v>
      </c>
      <c r="H180" s="10">
        <v>6.6840579652379963</v>
      </c>
      <c r="I180" s="10">
        <v>1.773673307312815E-2</v>
      </c>
      <c r="J180" s="10">
        <v>7.0840312604938189</v>
      </c>
      <c r="K180" s="10">
        <v>-1.0562324189615641E-2</v>
      </c>
      <c r="L180" s="10">
        <v>1.2555215546146895E-2</v>
      </c>
    </row>
    <row r="181" spans="1:12" x14ac:dyDescent="0.2">
      <c r="A181" t="s">
        <v>61</v>
      </c>
      <c r="B181" t="s">
        <v>299</v>
      </c>
      <c r="C181" s="10">
        <v>66.428819666368412</v>
      </c>
      <c r="D181" s="10">
        <v>18.105466253355491</v>
      </c>
      <c r="E181" s="10">
        <v>2.3967787293877026E-3</v>
      </c>
      <c r="F181" s="10">
        <v>1.6377987984149307E-2</v>
      </c>
      <c r="G181" s="10">
        <v>1.0288172695896716</v>
      </c>
      <c r="H181" s="10">
        <v>7.7026476415697305</v>
      </c>
      <c r="I181" s="10">
        <v>4.5239198517192894E-2</v>
      </c>
      <c r="J181" s="10">
        <v>6.6701353381055855</v>
      </c>
      <c r="K181" s="10">
        <v>-7.9892624312923426E-3</v>
      </c>
      <c r="L181" s="10">
        <v>-3.565208359964208E-2</v>
      </c>
    </row>
    <row r="182" spans="1:12" x14ac:dyDescent="0.2">
      <c r="A182" t="s">
        <v>59</v>
      </c>
      <c r="B182" t="s">
        <v>300</v>
      </c>
      <c r="C182" s="10">
        <v>66.768085428036215</v>
      </c>
      <c r="D182" s="10">
        <v>18.103999783746765</v>
      </c>
      <c r="E182" s="10">
        <v>2.4028136948366532E-3</v>
      </c>
      <c r="F182" s="10">
        <v>1.1413365050474104E-2</v>
      </c>
      <c r="G182" s="10">
        <v>0.99656697993350196</v>
      </c>
      <c r="H182" s="10">
        <v>7.516301589160908</v>
      </c>
      <c r="I182" s="10">
        <v>2.6030481694063749E-2</v>
      </c>
      <c r="J182" s="10">
        <v>6.5363540706166914</v>
      </c>
      <c r="K182" s="10">
        <v>6.0070342370916331E-4</v>
      </c>
      <c r="L182" s="10">
        <v>3.8244784642816734E-2</v>
      </c>
    </row>
    <row r="183" spans="1:12" x14ac:dyDescent="0.2">
      <c r="A183" t="s">
        <v>61</v>
      </c>
      <c r="B183" t="s">
        <v>301</v>
      </c>
      <c r="C183" s="10">
        <v>66.496292979051603</v>
      </c>
      <c r="D183" s="10">
        <v>18.154152361048915</v>
      </c>
      <c r="E183" s="10">
        <v>3.6821416131760957E-3</v>
      </c>
      <c r="F183" s="10">
        <v>1.2738219634771361E-2</v>
      </c>
      <c r="G183" s="10">
        <v>0.95855102751654475</v>
      </c>
      <c r="H183" s="10">
        <v>7.9199880579190935</v>
      </c>
      <c r="I183" s="10">
        <v>-5.7720057720057711E-3</v>
      </c>
      <c r="J183" s="10">
        <v>6.4511121062845209</v>
      </c>
      <c r="K183" s="10">
        <v>3.3835895904861424E-3</v>
      </c>
      <c r="L183" s="10">
        <v>-2.2689953724436485E-2</v>
      </c>
    </row>
    <row r="184" spans="1:12" x14ac:dyDescent="0.2">
      <c r="A184" t="s">
        <v>59</v>
      </c>
      <c r="B184" t="s">
        <v>302</v>
      </c>
      <c r="C184" s="10">
        <v>66.424062065262731</v>
      </c>
      <c r="D184" s="10">
        <v>18.241850142010016</v>
      </c>
      <c r="E184" s="10">
        <v>-8.4826783707668933E-3</v>
      </c>
      <c r="F184" s="10">
        <v>2.6346201057440708E-2</v>
      </c>
      <c r="G184" s="10">
        <v>0.9691210548060859</v>
      </c>
      <c r="H184" s="10">
        <v>7.8212290502793298</v>
      </c>
      <c r="I184" s="10">
        <v>1.1676157286820314E-2</v>
      </c>
      <c r="J184" s="10">
        <v>6.4646990844695136</v>
      </c>
      <c r="K184" s="10">
        <v>9.879825396540266E-3</v>
      </c>
      <c r="L184" s="10">
        <v>3.1236215647647506E-2</v>
      </c>
    </row>
    <row r="185" spans="1:12" x14ac:dyDescent="0.2">
      <c r="A185" t="s">
        <v>61</v>
      </c>
      <c r="B185" t="s">
        <v>303</v>
      </c>
      <c r="C185" s="10">
        <v>66.920948872727635</v>
      </c>
      <c r="D185" s="10">
        <v>18.341915191633809</v>
      </c>
      <c r="E185" s="10">
        <v>1.1963093855455919E-2</v>
      </c>
      <c r="F185" s="10">
        <v>9.2713977379783371E-3</v>
      </c>
      <c r="G185" s="10">
        <v>0.791558043436</v>
      </c>
      <c r="H185" s="10">
        <v>6.608113968407463</v>
      </c>
      <c r="I185" s="10">
        <v>3.3396970346481106E-2</v>
      </c>
      <c r="J185" s="10">
        <v>7.2591056590418566</v>
      </c>
      <c r="K185" s="10">
        <v>5.4830846837506299E-3</v>
      </c>
      <c r="L185" s="10">
        <v>-2.4324957506093703E-2</v>
      </c>
    </row>
    <row r="186" spans="1:12" x14ac:dyDescent="0.2">
      <c r="A186" t="s">
        <v>59</v>
      </c>
      <c r="B186" t="s">
        <v>304</v>
      </c>
      <c r="C186" s="10">
        <v>66.907198608856575</v>
      </c>
      <c r="D186" s="10">
        <v>18.345903345843521</v>
      </c>
      <c r="E186" s="10">
        <v>2.4029928727829646E-2</v>
      </c>
      <c r="F186" s="10">
        <v>-2.3531382488663054E-2</v>
      </c>
      <c r="G186" s="10">
        <v>0.68580020659756147</v>
      </c>
      <c r="H186" s="10">
        <v>6.9735650842144308</v>
      </c>
      <c r="I186" s="10">
        <v>2.4229347223496282E-2</v>
      </c>
      <c r="J186" s="10">
        <v>7.0277072057879213</v>
      </c>
      <c r="K186" s="10">
        <v>1.1466563500831575E-2</v>
      </c>
      <c r="L186" s="10">
        <v>-2.4029928727829646E-2</v>
      </c>
    </row>
    <row r="187" spans="1:12" x14ac:dyDescent="0.2">
      <c r="A187" t="s">
        <v>61</v>
      </c>
      <c r="B187" t="s">
        <v>305</v>
      </c>
      <c r="C187" s="10">
        <v>66.801402178533849</v>
      </c>
      <c r="D187" s="10">
        <v>18.358543144069763</v>
      </c>
      <c r="E187" s="10">
        <v>7.1681947200272376E-3</v>
      </c>
      <c r="F187" s="10">
        <v>-1.6327554640062043E-2</v>
      </c>
      <c r="G187" s="10">
        <v>0.78601246270298686</v>
      </c>
      <c r="H187" s="10">
        <v>7.0036249162466131</v>
      </c>
      <c r="I187" s="10">
        <v>1.2942573800049182E-2</v>
      </c>
      <c r="J187" s="10">
        <v>6.9595206070664455</v>
      </c>
      <c r="K187" s="10">
        <v>1.1050966860041993E-2</v>
      </c>
      <c r="L187" s="10">
        <v>1.3241248580050314E-2</v>
      </c>
    </row>
    <row r="188" spans="1:12" x14ac:dyDescent="0.2">
      <c r="A188" t="s">
        <v>59</v>
      </c>
      <c r="B188" t="s">
        <v>306</v>
      </c>
      <c r="C188" s="10">
        <v>66.87174373127678</v>
      </c>
      <c r="D188" s="10">
        <v>18.20342898711182</v>
      </c>
      <c r="E188" s="10">
        <v>1.1791015246382257E-2</v>
      </c>
      <c r="F188" s="10">
        <v>-4.9961929010094311E-3</v>
      </c>
      <c r="G188" s="10">
        <v>0.86174335156610671</v>
      </c>
      <c r="H188" s="10">
        <v>7.2840495542396688</v>
      </c>
      <c r="I188" s="10">
        <v>0</v>
      </c>
      <c r="J188" s="10">
        <v>6.7625469392323039</v>
      </c>
      <c r="K188" s="10">
        <v>4.6964213269488648E-3</v>
      </c>
      <c r="L188" s="10">
        <v>-4.1068705646297519E-2</v>
      </c>
    </row>
    <row r="189" spans="1:12" x14ac:dyDescent="0.2">
      <c r="A189" t="s">
        <v>61</v>
      </c>
      <c r="B189" t="s">
        <v>307</v>
      </c>
      <c r="C189" s="10">
        <v>67.052590403597534</v>
      </c>
      <c r="D189" s="10">
        <v>18.491493387505983</v>
      </c>
      <c r="E189" s="10">
        <v>2.2693589757626489E-2</v>
      </c>
      <c r="F189" s="10">
        <v>-4.9766644205321243E-3</v>
      </c>
      <c r="G189" s="10">
        <v>0.66139870148871927</v>
      </c>
      <c r="H189" s="10">
        <v>6.8474921094985612</v>
      </c>
      <c r="I189" s="10">
        <v>1.4432326819543163E-2</v>
      </c>
      <c r="J189" s="10">
        <v>6.8434112446737245</v>
      </c>
      <c r="K189" s="10">
        <v>1.5726259568881514E-2</v>
      </c>
      <c r="L189" s="10">
        <v>5.0761977089427666E-2</v>
      </c>
    </row>
    <row r="190" spans="1:12" x14ac:dyDescent="0.2">
      <c r="A190" t="s">
        <v>59</v>
      </c>
      <c r="B190" t="s">
        <v>308</v>
      </c>
      <c r="C190" s="10">
        <v>66.947192233993633</v>
      </c>
      <c r="D190" s="10">
        <v>18.277785148071413</v>
      </c>
      <c r="E190" s="10">
        <v>1.6757720271754362E-2</v>
      </c>
      <c r="F190" s="10">
        <v>1.3964766893128635E-3</v>
      </c>
      <c r="G190" s="10">
        <v>0.85713744223324551</v>
      </c>
      <c r="H190" s="10">
        <v>6.8777474432008043</v>
      </c>
      <c r="I190" s="10">
        <v>1.9051931975625495E-2</v>
      </c>
      <c r="J190" s="10">
        <v>7.0028318552292568</v>
      </c>
      <c r="K190" s="10">
        <v>-8.4786084708281008E-3</v>
      </c>
      <c r="L190" s="10">
        <v>-1.8353693630969063E-2</v>
      </c>
    </row>
    <row r="191" spans="1:12" x14ac:dyDescent="0.2">
      <c r="A191" t="s">
        <v>61</v>
      </c>
      <c r="B191" t="s">
        <v>309</v>
      </c>
      <c r="C191" s="10">
        <v>66.952938342000124</v>
      </c>
      <c r="D191" s="10">
        <v>18.613247133936994</v>
      </c>
      <c r="E191" s="10">
        <v>4.2162748208083196E-3</v>
      </c>
      <c r="F191" s="10">
        <v>-3.613949846407131E-3</v>
      </c>
      <c r="G191" s="10">
        <v>0.54660991426907857</v>
      </c>
      <c r="H191" s="10">
        <v>6.8469291465055111</v>
      </c>
      <c r="I191" s="10">
        <v>-7.3282871885477939E-3</v>
      </c>
      <c r="J191" s="10">
        <v>7.0265223763727986</v>
      </c>
      <c r="K191" s="10">
        <v>3.2123998634730057E-3</v>
      </c>
      <c r="L191" s="10">
        <v>-2.9614311241391772E-2</v>
      </c>
    </row>
    <row r="192" spans="1:12" x14ac:dyDescent="0.2">
      <c r="A192" t="s">
        <v>59</v>
      </c>
      <c r="B192" t="s">
        <v>310</v>
      </c>
      <c r="C192" s="10">
        <v>66.889404593533982</v>
      </c>
      <c r="D192" s="10">
        <v>18.412083424632975</v>
      </c>
      <c r="E192" s="10">
        <v>2.3107109420131073E-2</v>
      </c>
      <c r="F192" s="10">
        <v>2.0915918009601401E-3</v>
      </c>
      <c r="G192" s="10">
        <v>0.69590247206230949</v>
      </c>
      <c r="H192" s="10">
        <v>6.9249616541503158</v>
      </c>
      <c r="I192" s="10">
        <v>1.1852353538774129E-2</v>
      </c>
      <c r="J192" s="10">
        <v>6.9539451405350494</v>
      </c>
      <c r="K192" s="10">
        <v>2.5895898488077925E-3</v>
      </c>
      <c r="L192" s="10">
        <v>-2.5796298878508397E-2</v>
      </c>
    </row>
    <row r="193" spans="1:12" x14ac:dyDescent="0.2">
      <c r="A193" t="s">
        <v>61</v>
      </c>
      <c r="B193" t="s">
        <v>311</v>
      </c>
      <c r="C193" s="10">
        <v>67.068517733855089</v>
      </c>
      <c r="D193" s="10">
        <v>18.238927245083623</v>
      </c>
      <c r="E193" s="10">
        <v>1.6151142793051021E-2</v>
      </c>
      <c r="F193" s="10">
        <v>-2.8513745918596251E-2</v>
      </c>
      <c r="G193" s="10">
        <v>0.77296179058348502</v>
      </c>
      <c r="H193" s="10">
        <v>6.7529722589167767</v>
      </c>
      <c r="I193" s="10">
        <v>1.1764412651728522E-2</v>
      </c>
      <c r="J193" s="10">
        <v>7.1377084319932216</v>
      </c>
      <c r="K193" s="10">
        <v>8.9728571072505677E-4</v>
      </c>
      <c r="L193" s="10">
        <v>-1.2960793599361929E-3</v>
      </c>
    </row>
    <row r="194" spans="1:12" x14ac:dyDescent="0.2">
      <c r="A194" t="s">
        <v>59</v>
      </c>
      <c r="B194" t="s">
        <v>312</v>
      </c>
      <c r="C194" s="10">
        <v>66.882770109376835</v>
      </c>
      <c r="D194" s="10">
        <v>18.35574073963371</v>
      </c>
      <c r="E194" s="10">
        <v>5.479801451848486E-3</v>
      </c>
      <c r="F194" s="10">
        <v>-9.2658460913074402E-3</v>
      </c>
      <c r="G194" s="10">
        <v>0.79596606906941014</v>
      </c>
      <c r="H194" s="10">
        <v>6.8300245295839526</v>
      </c>
      <c r="I194" s="10">
        <v>1.0760337396357029E-2</v>
      </c>
      <c r="J194" s="10">
        <v>7.1068043192791377</v>
      </c>
      <c r="K194" s="10">
        <v>-1.893022319729477E-2</v>
      </c>
      <c r="L194" s="10">
        <v>-2.2616635083083755E-2</v>
      </c>
    </row>
    <row r="195" spans="1:12" x14ac:dyDescent="0.2">
      <c r="A195" t="s">
        <v>61</v>
      </c>
      <c r="B195" t="s">
        <v>313</v>
      </c>
      <c r="C195" s="10">
        <v>67.071604297555311</v>
      </c>
      <c r="D195" s="10">
        <v>18.492362507672425</v>
      </c>
      <c r="E195" s="10">
        <v>2.1857050894991341E-2</v>
      </c>
      <c r="F195" s="10">
        <v>3.5929398731492615E-3</v>
      </c>
      <c r="G195" s="10">
        <v>0.73645287011023342</v>
      </c>
      <c r="H195" s="10">
        <v>6.4732800047905865</v>
      </c>
      <c r="I195" s="10">
        <v>1.5968621658441162E-2</v>
      </c>
      <c r="J195" s="10">
        <v>7.1331832948256677</v>
      </c>
      <c r="K195" s="10">
        <v>-4.5909787268018348E-3</v>
      </c>
      <c r="L195" s="10">
        <v>1.0778819619447785E-2</v>
      </c>
    </row>
    <row r="196" spans="1:12" x14ac:dyDescent="0.2">
      <c r="A196" t="s">
        <v>59</v>
      </c>
      <c r="B196" t="s">
        <v>314</v>
      </c>
      <c r="C196" s="10">
        <v>66.956558217861144</v>
      </c>
      <c r="D196" s="10">
        <v>18.595376051635121</v>
      </c>
      <c r="E196" s="10">
        <v>1.8578096424315731E-2</v>
      </c>
      <c r="F196" s="10">
        <v>3.5957605982546575E-3</v>
      </c>
      <c r="G196" s="10">
        <v>0.67480440560579069</v>
      </c>
      <c r="H196" s="10">
        <v>6.4847544744745935</v>
      </c>
      <c r="I196" s="10">
        <v>-5.6932876139032078E-3</v>
      </c>
      <c r="J196" s="10">
        <v>7.2537478313068879</v>
      </c>
      <c r="K196" s="10">
        <v>1.2585162093891301E-2</v>
      </c>
      <c r="L196" s="10">
        <v>-1.9976447768081432E-3</v>
      </c>
    </row>
    <row r="197" spans="1:12" x14ac:dyDescent="0.2">
      <c r="A197" t="s">
        <v>61</v>
      </c>
      <c r="B197" t="s">
        <v>315</v>
      </c>
      <c r="C197" s="10">
        <v>66.910961562313702</v>
      </c>
      <c r="D197" s="10">
        <v>18.04074626805955</v>
      </c>
      <c r="E197" s="10">
        <v>3.5008822223200247E-3</v>
      </c>
      <c r="F197" s="10">
        <v>-3.6009074286720249E-3</v>
      </c>
      <c r="G197" s="10">
        <v>0.94343774631207078</v>
      </c>
      <c r="H197" s="10">
        <v>7.4352736889696196</v>
      </c>
      <c r="I197" s="10">
        <v>-1.3403377651168094E-2</v>
      </c>
      <c r="J197" s="10">
        <v>6.6405734245029739</v>
      </c>
      <c r="K197" s="10">
        <v>-5.7014367620640402E-3</v>
      </c>
      <c r="L197" s="10">
        <v>1.540388177820811E-2</v>
      </c>
    </row>
    <row r="198" spans="1:12" x14ac:dyDescent="0.2">
      <c r="A198" t="s">
        <v>59</v>
      </c>
      <c r="B198" t="s">
        <v>316</v>
      </c>
      <c r="C198" s="10">
        <v>66.809083337249547</v>
      </c>
      <c r="D198" s="10">
        <v>18.124179471001892</v>
      </c>
      <c r="E198" s="10">
        <v>3.2996139451684147E-3</v>
      </c>
      <c r="F198" s="10">
        <v>-1.2098584465617523E-2</v>
      </c>
      <c r="G198" s="10">
        <v>0.97178630100278263</v>
      </c>
      <c r="H198" s="10">
        <v>7.4505282881902808</v>
      </c>
      <c r="I198" s="10">
        <v>4.4394805807720497E-2</v>
      </c>
      <c r="J198" s="10">
        <v>6.5917287677341756</v>
      </c>
      <c r="K198" s="10">
        <v>-2.7996724383247159E-3</v>
      </c>
      <c r="L198" s="10">
        <v>-2.8996607396934554E-3</v>
      </c>
    </row>
    <row r="199" spans="1:12" x14ac:dyDescent="0.2">
      <c r="A199" t="s">
        <v>61</v>
      </c>
      <c r="B199" t="s">
        <v>317</v>
      </c>
      <c r="C199" s="10">
        <v>67.143262422603598</v>
      </c>
      <c r="D199" s="10">
        <v>18.523551712987118</v>
      </c>
      <c r="E199" s="10">
        <v>2.2219532953352869E-2</v>
      </c>
      <c r="F199" s="10">
        <v>-2.6584084069190037E-2</v>
      </c>
      <c r="G199" s="10">
        <v>0.73602202907981373</v>
      </c>
      <c r="H199" s="10">
        <v>6.7118860614092331</v>
      </c>
      <c r="I199" s="10">
        <v>2.747683316106582E-2</v>
      </c>
      <c r="J199" s="10">
        <v>6.7916383136168044</v>
      </c>
      <c r="K199" s="10">
        <v>9.7210456670918793E-3</v>
      </c>
      <c r="L199" s="10">
        <v>-1.5871094966680621E-3</v>
      </c>
    </row>
    <row r="200" spans="1:12" x14ac:dyDescent="0.2">
      <c r="A200" t="s">
        <v>59</v>
      </c>
      <c r="B200" t="s">
        <v>318</v>
      </c>
      <c r="C200" s="10">
        <v>66.9035286160385</v>
      </c>
      <c r="D200" s="10">
        <v>18.26551817636977</v>
      </c>
      <c r="E200" s="10">
        <v>3.4618798007317972E-2</v>
      </c>
      <c r="F200" s="10">
        <v>-1.2306682528613036E-2</v>
      </c>
      <c r="G200" s="10">
        <v>0.89288483646620098</v>
      </c>
      <c r="H200" s="10">
        <v>6.9860934487426682</v>
      </c>
      <c r="I200" s="10">
        <v>2.4013039080220556E-3</v>
      </c>
      <c r="J200" s="10">
        <v>6.8648276013875531</v>
      </c>
      <c r="K200" s="10">
        <v>1.500814942513785E-2</v>
      </c>
      <c r="L200" s="10">
        <v>3.5219123984323489E-2</v>
      </c>
    </row>
    <row r="201" spans="1:12" x14ac:dyDescent="0.2">
      <c r="A201" t="s">
        <v>61</v>
      </c>
      <c r="B201" t="s">
        <v>319</v>
      </c>
      <c r="C201" s="10">
        <v>67.123811819291078</v>
      </c>
      <c r="D201" s="10">
        <v>18.417365891869906</v>
      </c>
      <c r="E201" s="10">
        <v>1.9583327056625945E-2</v>
      </c>
      <c r="F201" s="10">
        <v>-5.1217932301944775E-3</v>
      </c>
      <c r="G201" s="10">
        <v>0.55887802600063274</v>
      </c>
      <c r="H201" s="10">
        <v>6.6791196541283151</v>
      </c>
      <c r="I201" s="10">
        <v>2.4202983695624881E-2</v>
      </c>
      <c r="J201" s="10">
        <v>7.1052327654168481</v>
      </c>
      <c r="K201" s="10">
        <v>-9.0384586415196647E-3</v>
      </c>
      <c r="L201" s="10">
        <v>-1.2051278188692886E-3</v>
      </c>
    </row>
    <row r="202" spans="1:12" x14ac:dyDescent="0.2">
      <c r="A202" t="s">
        <v>59</v>
      </c>
      <c r="B202" t="s">
        <v>320</v>
      </c>
      <c r="C202" s="10">
        <v>67.155522172791763</v>
      </c>
      <c r="D202" s="10">
        <v>18.656547960310913</v>
      </c>
      <c r="E202" s="10">
        <v>3.5258324660251583E-2</v>
      </c>
      <c r="F202" s="10">
        <v>5.7931524937523838E-3</v>
      </c>
      <c r="G202" s="10">
        <v>0.54086070264946828</v>
      </c>
      <c r="H202" s="10">
        <v>6.6369551190492846</v>
      </c>
      <c r="I202" s="10">
        <v>9.8883120151980353E-3</v>
      </c>
      <c r="J202" s="10">
        <v>6.9241156952482159</v>
      </c>
      <c r="K202" s="10">
        <v>8.3900829219862114E-3</v>
      </c>
      <c r="L202" s="10">
        <v>1.83782768767317E-2</v>
      </c>
    </row>
    <row r="203" spans="1:12" x14ac:dyDescent="0.2">
      <c r="A203" t="s">
        <v>61</v>
      </c>
      <c r="B203" t="s">
        <v>321</v>
      </c>
      <c r="C203" s="10">
        <v>66.963288304790282</v>
      </c>
      <c r="D203" s="10">
        <v>18.341394576701919</v>
      </c>
      <c r="E203" s="10">
        <v>-1.2044190133600179E-2</v>
      </c>
      <c r="F203" s="10">
        <v>-6.5239363223667628E-3</v>
      </c>
      <c r="G203" s="10">
        <v>0.67939269178616335</v>
      </c>
      <c r="H203" s="10">
        <v>7.0175473813421441</v>
      </c>
      <c r="I203" s="10">
        <v>1.0839771120240161E-2</v>
      </c>
      <c r="J203" s="10">
        <v>6.9826192299547039</v>
      </c>
      <c r="K203" s="10">
        <v>2.1077332733800314E-3</v>
      </c>
      <c r="L203" s="10">
        <v>2.8103110311733753E-3</v>
      </c>
    </row>
    <row r="204" spans="1:12" x14ac:dyDescent="0.2">
      <c r="A204" t="s">
        <v>59</v>
      </c>
      <c r="B204" t="s">
        <v>322</v>
      </c>
      <c r="C204" s="10">
        <v>66.80486237732039</v>
      </c>
      <c r="D204" s="10">
        <v>18.165953134413034</v>
      </c>
      <c r="E204" s="10">
        <v>1.3532220216335095E-2</v>
      </c>
      <c r="F204" s="10">
        <v>7.0167067788404192E-4</v>
      </c>
      <c r="G204" s="10">
        <v>0.93472558160981301</v>
      </c>
      <c r="H204" s="10">
        <v>7.3919001141718423</v>
      </c>
      <c r="I204" s="10">
        <v>-2.6062053749978699E-3</v>
      </c>
      <c r="J204" s="10">
        <v>6.6791029441099257</v>
      </c>
      <c r="K204" s="10">
        <v>9.2219574807616937E-3</v>
      </c>
      <c r="L204" s="10">
        <v>-2.3054893701904236E-2</v>
      </c>
    </row>
    <row r="205" spans="1:12" x14ac:dyDescent="0.2">
      <c r="A205" t="s">
        <v>61</v>
      </c>
      <c r="B205" t="s">
        <v>323</v>
      </c>
      <c r="C205" s="10">
        <v>66.787198703022312</v>
      </c>
      <c r="D205" s="10">
        <v>18.285736424251574</v>
      </c>
      <c r="E205" s="10">
        <v>9.735279859494083E-3</v>
      </c>
      <c r="F205" s="10">
        <v>-2.2252068250272192E-2</v>
      </c>
      <c r="G205" s="10">
        <v>0.9287258306776548</v>
      </c>
      <c r="H205" s="10">
        <v>7.6737846794510096</v>
      </c>
      <c r="I205" s="10">
        <v>5.7616962433740494E-3</v>
      </c>
      <c r="J205" s="10">
        <v>6.2439899547806181</v>
      </c>
      <c r="K205" s="10">
        <v>-2.9801877120900252E-4</v>
      </c>
      <c r="L205" s="10">
        <v>-1.0231977811509089E-2</v>
      </c>
    </row>
    <row r="206" spans="1:12" x14ac:dyDescent="0.2">
      <c r="B206" t="s">
        <v>324</v>
      </c>
      <c r="C206" s="10">
        <v>66.792265156954826</v>
      </c>
      <c r="D206" s="10">
        <v>18.17596238636466</v>
      </c>
      <c r="E206" s="10">
        <v>3.4953197668322116E-3</v>
      </c>
      <c r="F206" s="10">
        <v>1.6577802322689919E-2</v>
      </c>
      <c r="G206" s="10">
        <v>0.90818394170206107</v>
      </c>
      <c r="H206" s="10">
        <v>7.7952621439891985</v>
      </c>
      <c r="I206" s="10">
        <v>6.8907732546120747E-3</v>
      </c>
      <c r="J206" s="10">
        <v>6.2629139582099578</v>
      </c>
      <c r="K206" s="10">
        <v>1.2083819765334217E-2</v>
      </c>
      <c r="L206" s="10">
        <v>8.9879651147114028E-4</v>
      </c>
    </row>
    <row r="207" spans="1:12" x14ac:dyDescent="0.2">
      <c r="A207" t="s">
        <v>59</v>
      </c>
      <c r="B207" t="s">
        <v>325</v>
      </c>
      <c r="C207" s="10">
        <v>66.664745559260865</v>
      </c>
      <c r="D207" s="10">
        <v>18.365919289640729</v>
      </c>
      <c r="E207" s="10">
        <v>-9.4399243216172282E-3</v>
      </c>
      <c r="F207" s="10">
        <v>-2.5140008982833247E-2</v>
      </c>
      <c r="G207" s="10">
        <v>0.8929174732005517</v>
      </c>
      <c r="H207" s="10">
        <v>7.8889944393877363</v>
      </c>
      <c r="I207" s="10">
        <v>2.5636847105023629E-2</v>
      </c>
      <c r="J207" s="10">
        <v>6.0562579742518619</v>
      </c>
      <c r="K207" s="10">
        <v>-1.8879848643234458E-3</v>
      </c>
      <c r="L207" s="10">
        <v>-5.1671164707799561E-3</v>
      </c>
    </row>
    <row r="208" spans="1:12" x14ac:dyDescent="0.2">
      <c r="A208" t="s">
        <v>61</v>
      </c>
      <c r="B208" t="s">
        <v>326</v>
      </c>
      <c r="C208" s="10">
        <v>66.96335741850892</v>
      </c>
      <c r="D208" s="10">
        <v>18.41892519652578</v>
      </c>
      <c r="E208" s="10">
        <v>3.338273710290128E-2</v>
      </c>
      <c r="F208" s="10">
        <v>5.8319239517116697E-3</v>
      </c>
      <c r="G208" s="10">
        <v>0.83517173005029521</v>
      </c>
      <c r="H208" s="10">
        <v>6.4351258790619843</v>
      </c>
      <c r="I208" s="10">
        <v>2.041173383099084E-2</v>
      </c>
      <c r="J208" s="10">
        <v>7.2576282570792516</v>
      </c>
      <c r="K208" s="10">
        <v>2.2724393329083402E-2</v>
      </c>
      <c r="L208" s="10">
        <v>7.4407305590804065E-3</v>
      </c>
    </row>
    <row r="210" spans="1:11" ht="21" x14ac:dyDescent="0.2">
      <c r="A210" s="84" t="s">
        <v>542</v>
      </c>
      <c r="B210" s="14"/>
      <c r="C210" s="14"/>
      <c r="D210" s="14"/>
      <c r="E210" s="14"/>
      <c r="F210" s="14"/>
      <c r="G210" s="14"/>
      <c r="H210" s="14"/>
      <c r="I210" s="14"/>
      <c r="J210" s="14"/>
      <c r="K210" s="14"/>
    </row>
    <row r="211" spans="1:11" x14ac:dyDescent="0.2">
      <c r="A211" s="85" t="s">
        <v>66</v>
      </c>
      <c r="B211" s="14"/>
      <c r="C211" s="14"/>
      <c r="D211" s="14"/>
      <c r="E211" s="14"/>
      <c r="F211" s="14"/>
      <c r="G211" s="14"/>
      <c r="H211" s="14"/>
      <c r="I211" s="14"/>
      <c r="J211" s="14"/>
      <c r="K211" s="14"/>
    </row>
    <row r="212" spans="1:11" x14ac:dyDescent="0.2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</row>
    <row r="213" spans="1:11" ht="19" x14ac:dyDescent="0.2">
      <c r="A213" s="81" t="s">
        <v>65</v>
      </c>
      <c r="B213" s="14"/>
      <c r="C213" s="81"/>
      <c r="D213" s="81"/>
      <c r="E213" s="14"/>
      <c r="F213" s="14"/>
      <c r="G213" s="14"/>
      <c r="H213" s="14"/>
      <c r="I213" s="14"/>
      <c r="J213" s="14"/>
      <c r="K213" s="14"/>
    </row>
    <row r="214" spans="1:11" x14ac:dyDescent="0.2">
      <c r="A214" s="82" t="s">
        <v>614</v>
      </c>
      <c r="B214" s="82" t="s">
        <v>25</v>
      </c>
      <c r="C214" s="82" t="s">
        <v>26</v>
      </c>
      <c r="D214" s="82" t="s">
        <v>27</v>
      </c>
      <c r="E214" s="82" t="s">
        <v>28</v>
      </c>
      <c r="F214" s="82" t="s">
        <v>64</v>
      </c>
      <c r="G214" s="82" t="s">
        <v>30</v>
      </c>
      <c r="H214" s="82" t="s">
        <v>31</v>
      </c>
      <c r="I214" s="82" t="s">
        <v>32</v>
      </c>
      <c r="J214" s="82" t="s">
        <v>33</v>
      </c>
      <c r="K214" s="82" t="s">
        <v>34</v>
      </c>
    </row>
    <row r="215" spans="1:11" x14ac:dyDescent="0.2">
      <c r="A215" s="14" t="s">
        <v>623</v>
      </c>
      <c r="B215" s="13">
        <v>52.238595367595188</v>
      </c>
      <c r="C215" s="13">
        <v>29.731852911890243</v>
      </c>
      <c r="D215" s="13">
        <v>12.774789470260641</v>
      </c>
      <c r="E215" s="13">
        <v>-4.3031628246761374E-3</v>
      </c>
      <c r="F215" s="13">
        <v>0.68230149159632325</v>
      </c>
      <c r="G215" s="13">
        <v>0.23607351403281415</v>
      </c>
      <c r="H215" s="13">
        <v>0.11258274832001522</v>
      </c>
      <c r="I215" s="13">
        <v>4.0870039479017084</v>
      </c>
      <c r="J215" s="13">
        <v>0.11338333675251311</v>
      </c>
      <c r="K215" s="13">
        <v>2.7720374475239302E-2</v>
      </c>
    </row>
    <row r="216" spans="1:11" x14ac:dyDescent="0.2">
      <c r="A216" s="14" t="s">
        <v>624</v>
      </c>
      <c r="B216" s="13">
        <v>52.629413966559838</v>
      </c>
      <c r="C216" s="13">
        <v>28.973695851907305</v>
      </c>
      <c r="D216" s="13">
        <v>12.107994931732517</v>
      </c>
      <c r="E216" s="13">
        <v>1.1409606889000537E-2</v>
      </c>
      <c r="F216" s="13">
        <v>1.1050304356267977</v>
      </c>
      <c r="G216" s="13">
        <v>0.32827640873615588</v>
      </c>
      <c r="H216" s="13">
        <v>0.15763272675592849</v>
      </c>
      <c r="I216" s="13">
        <v>4.5405231204674328</v>
      </c>
      <c r="J216" s="13">
        <v>0.12930887807533945</v>
      </c>
      <c r="K216" s="13">
        <v>1.6714073249676224E-2</v>
      </c>
    </row>
    <row r="217" spans="1:11" x14ac:dyDescent="0.2">
      <c r="A217" s="14" t="s">
        <v>625</v>
      </c>
      <c r="B217" s="13">
        <v>54.151152289427031</v>
      </c>
      <c r="C217" s="13">
        <v>28.344629700193728</v>
      </c>
      <c r="D217" s="13">
        <v>10.985129200633278</v>
      </c>
      <c r="E217" s="13">
        <v>4.3005203629639189E-3</v>
      </c>
      <c r="F217" s="13">
        <v>0.79749649707614634</v>
      </c>
      <c r="G217" s="13">
        <v>0.38684680846382419</v>
      </c>
      <c r="H217" s="13">
        <v>0.16471993111166455</v>
      </c>
      <c r="I217" s="13">
        <v>5.0777144034428172</v>
      </c>
      <c r="J217" s="13">
        <v>6.3307660226887469E-2</v>
      </c>
      <c r="K217" s="13">
        <v>2.4702989061676464E-2</v>
      </c>
    </row>
    <row r="218" spans="1:11" x14ac:dyDescent="0.2">
      <c r="A218" s="14" t="s">
        <v>626</v>
      </c>
      <c r="B218" s="13">
        <v>53.738972344443802</v>
      </c>
      <c r="C218" s="13">
        <v>27.896013012482392</v>
      </c>
      <c r="D218" s="13">
        <v>11.230824426219266</v>
      </c>
      <c r="E218" s="13">
        <v>5.7443579319505231E-3</v>
      </c>
      <c r="F218" s="13">
        <v>1.5619614664438799</v>
      </c>
      <c r="G218" s="13">
        <v>0.46166497695202363</v>
      </c>
      <c r="H218" s="13">
        <v>0.15771789760530822</v>
      </c>
      <c r="I218" s="13">
        <v>4.7767863441495226</v>
      </c>
      <c r="J218" s="13">
        <v>0.16547781972390804</v>
      </c>
      <c r="K218" s="13">
        <v>4.8373540479583347E-3</v>
      </c>
    </row>
    <row r="219" spans="1:11" x14ac:dyDescent="0.2">
      <c r="A219" s="14" t="s">
        <v>627</v>
      </c>
      <c r="B219" s="13">
        <v>61.086605926489767</v>
      </c>
      <c r="C219" s="13">
        <v>19.115170172194336</v>
      </c>
      <c r="D219" s="13">
        <v>6.0508981351659417</v>
      </c>
      <c r="E219" s="13">
        <v>7.0054244840082575E-2</v>
      </c>
      <c r="F219" s="13">
        <v>2.5157920154059727</v>
      </c>
      <c r="G219" s="13">
        <v>1.9811936647114421</v>
      </c>
      <c r="H219" s="13">
        <v>0.32274636488026692</v>
      </c>
      <c r="I219" s="13">
        <v>7.1073757679882927</v>
      </c>
      <c r="J219" s="13">
        <v>1.7379414783731129</v>
      </c>
      <c r="K219" s="13">
        <v>1.2222229950822918E-2</v>
      </c>
    </row>
    <row r="220" spans="1:11" x14ac:dyDescent="0.2">
      <c r="A220" s="14" t="s">
        <v>628</v>
      </c>
      <c r="B220" s="13">
        <v>57.037845771638082</v>
      </c>
      <c r="C220" s="13">
        <v>26.402611477548092</v>
      </c>
      <c r="D220" s="13">
        <v>8.6690668038173619</v>
      </c>
      <c r="E220" s="13">
        <v>2.36604998982398E-2</v>
      </c>
      <c r="F220" s="13">
        <v>0.59261531736650619</v>
      </c>
      <c r="G220" s="13">
        <v>0.753526767945637</v>
      </c>
      <c r="H220" s="13">
        <v>0.13745146339189307</v>
      </c>
      <c r="I220" s="13">
        <v>6.3127416804769796</v>
      </c>
      <c r="J220" s="13">
        <v>5.4739970103554796E-2</v>
      </c>
      <c r="K220" s="13">
        <v>1.5740247813659528E-2</v>
      </c>
    </row>
    <row r="221" spans="1:11" x14ac:dyDescent="0.2">
      <c r="A221" s="14" t="s">
        <v>629</v>
      </c>
      <c r="B221" s="13">
        <v>63.754620471937507</v>
      </c>
      <c r="C221" s="13">
        <v>22.00273731742892</v>
      </c>
      <c r="D221" s="13">
        <v>3.0040560250954069</v>
      </c>
      <c r="E221" s="13">
        <v>0</v>
      </c>
      <c r="F221" s="13">
        <v>0.4183899778217347</v>
      </c>
      <c r="G221" s="13">
        <v>2.7129413175088413</v>
      </c>
      <c r="H221" s="13">
        <v>0.10949269715678635</v>
      </c>
      <c r="I221" s="13">
        <v>8.0351255769346022</v>
      </c>
      <c r="J221" s="13">
        <v>9.9902095945972948E-5</v>
      </c>
      <c r="K221" s="13">
        <v>0</v>
      </c>
    </row>
    <row r="222" spans="1:11" x14ac:dyDescent="0.2">
      <c r="A222" s="14" t="s">
        <v>630</v>
      </c>
      <c r="B222" s="13">
        <v>63.2168708380513</v>
      </c>
      <c r="C222" s="13">
        <v>22.071526689768771</v>
      </c>
      <c r="D222" s="13">
        <v>3.3890907920750264</v>
      </c>
      <c r="E222" s="13">
        <v>0</v>
      </c>
      <c r="F222" s="13">
        <v>0.84128934681917</v>
      </c>
      <c r="G222" s="13">
        <v>2.1983536230951324</v>
      </c>
      <c r="H222" s="13">
        <v>0.15848338639577003</v>
      </c>
      <c r="I222" s="13">
        <v>8.0418251332929742</v>
      </c>
      <c r="J222" s="13">
        <v>5.9431269898413755E-2</v>
      </c>
      <c r="K222" s="13">
        <v>2.3128920603443594E-2</v>
      </c>
    </row>
    <row r="223" spans="1:11" x14ac:dyDescent="0.2">
      <c r="A223" s="14" t="s">
        <v>631</v>
      </c>
      <c r="B223" s="13">
        <v>54.583530102426415</v>
      </c>
      <c r="C223" s="13">
        <v>28.146549959714335</v>
      </c>
      <c r="D223" s="13">
        <v>10.623534215857273</v>
      </c>
      <c r="E223" s="13">
        <v>-4.992027731712455E-3</v>
      </c>
      <c r="F223" s="13">
        <v>0.68480636423631447</v>
      </c>
      <c r="G223" s="13">
        <v>0.42272490832141063</v>
      </c>
      <c r="H223" s="13">
        <v>0.13478474875623628</v>
      </c>
      <c r="I223" s="13">
        <v>5.329688487485484</v>
      </c>
      <c r="J223" s="13">
        <v>6.1102419436160446E-2</v>
      </c>
      <c r="K223" s="13">
        <v>1.8270821498067583E-2</v>
      </c>
    </row>
    <row r="224" spans="1:11" x14ac:dyDescent="0.2">
      <c r="A224" s="14" t="s">
        <v>632</v>
      </c>
      <c r="B224" s="13">
        <v>53.601374371138199</v>
      </c>
      <c r="C224" s="13">
        <v>28.766595901486063</v>
      </c>
      <c r="D224" s="13">
        <v>11.551657415194279</v>
      </c>
      <c r="E224" s="13">
        <v>2.3599504410407375E-2</v>
      </c>
      <c r="F224" s="13">
        <v>0.74458436372836168</v>
      </c>
      <c r="G224" s="13">
        <v>0.28569400042599102</v>
      </c>
      <c r="H224" s="13">
        <v>0.15149681856681008</v>
      </c>
      <c r="I224" s="13">
        <v>4.7389004830898545</v>
      </c>
      <c r="J224" s="13">
        <v>9.4698011341761826E-2</v>
      </c>
      <c r="K224" s="13">
        <v>4.1399130618257014E-2</v>
      </c>
    </row>
    <row r="225" spans="1:11" x14ac:dyDescent="0.2">
      <c r="A225" s="14" t="s">
        <v>633</v>
      </c>
      <c r="B225" s="13">
        <v>54.205259754820979</v>
      </c>
      <c r="C225" s="13">
        <v>28.260950448335119</v>
      </c>
      <c r="D225" s="13">
        <v>11.113502142375186</v>
      </c>
      <c r="E225" s="13">
        <v>1.0759640688335442E-2</v>
      </c>
      <c r="F225" s="13">
        <v>0.80455967427450359</v>
      </c>
      <c r="G225" s="13">
        <v>0.370252308546272</v>
      </c>
      <c r="H225" s="13">
        <v>0.16551746329906672</v>
      </c>
      <c r="I225" s="13">
        <v>5.042148629855288</v>
      </c>
      <c r="J225" s="13">
        <v>4.5451940103996447E-2</v>
      </c>
      <c r="K225" s="13">
        <v>-1.8402002298741928E-2</v>
      </c>
    </row>
    <row r="226" spans="1:11" x14ac:dyDescent="0.2">
      <c r="A226" s="14" t="s">
        <v>634</v>
      </c>
      <c r="B226" s="13">
        <v>56.353489752953543</v>
      </c>
      <c r="C226" s="13">
        <v>26.54874179930372</v>
      </c>
      <c r="D226" s="13">
        <v>8.9190878007339869</v>
      </c>
      <c r="E226" s="13">
        <v>3.1493883266015987E-2</v>
      </c>
      <c r="F226" s="13">
        <v>1.2636669913010685</v>
      </c>
      <c r="G226" s="13">
        <v>0.67049875679400284</v>
      </c>
      <c r="H226" s="13">
        <v>0.10922560151812551</v>
      </c>
      <c r="I226" s="13">
        <v>5.86067065923518</v>
      </c>
      <c r="J226" s="13">
        <v>0.18645582481376985</v>
      </c>
      <c r="K226" s="13">
        <v>5.6668930080570175E-2</v>
      </c>
    </row>
    <row r="227" spans="1:11" x14ac:dyDescent="0.2">
      <c r="A227" s="14" t="s">
        <v>635</v>
      </c>
      <c r="B227" s="13">
        <v>59.506935101543966</v>
      </c>
      <c r="C227" s="13">
        <v>24.821917643667113</v>
      </c>
      <c r="D227" s="13">
        <v>6.6255845986289961</v>
      </c>
      <c r="E227" s="13">
        <v>1.2913223140495865E-2</v>
      </c>
      <c r="F227" s="13">
        <v>0.63895428919213271</v>
      </c>
      <c r="G227" s="13">
        <v>0.96448763533858661</v>
      </c>
      <c r="H227" s="13">
        <v>0.11962249343327566</v>
      </c>
      <c r="I227" s="13">
        <v>7.2074804599910296</v>
      </c>
      <c r="J227" s="13">
        <v>9.3495739637388678E-2</v>
      </c>
      <c r="K227" s="13">
        <v>8.6088154269972437E-3</v>
      </c>
    </row>
    <row r="228" spans="1:11" x14ac:dyDescent="0.2">
      <c r="A228" s="14" t="s">
        <v>636</v>
      </c>
      <c r="B228" s="13">
        <v>55.956976944218873</v>
      </c>
      <c r="C228" s="13">
        <v>27.024031941238373</v>
      </c>
      <c r="D228" s="13">
        <v>9.3506335038946418</v>
      </c>
      <c r="E228" s="13">
        <v>5.0008201345020601E-3</v>
      </c>
      <c r="F228" s="13">
        <v>0.85484019379178222</v>
      </c>
      <c r="G228" s="13">
        <v>0.47717825723418661</v>
      </c>
      <c r="H228" s="13">
        <v>0.17412855708336172</v>
      </c>
      <c r="I228" s="13">
        <v>6.0176869006517091</v>
      </c>
      <c r="J228" s="13">
        <v>8.6614204729575678E-2</v>
      </c>
      <c r="K228" s="13">
        <v>5.29086770230318E-2</v>
      </c>
    </row>
    <row r="229" spans="1:11" x14ac:dyDescent="0.2">
      <c r="A229" s="14" t="s">
        <v>637</v>
      </c>
      <c r="B229" s="13">
        <v>53.758394223295824</v>
      </c>
      <c r="C229" s="13">
        <v>28.623077645441587</v>
      </c>
      <c r="D229" s="13">
        <v>11.536325183369197</v>
      </c>
      <c r="E229" s="13">
        <v>-5.694385336058645E-3</v>
      </c>
      <c r="F229" s="13">
        <v>0.68872092117172456</v>
      </c>
      <c r="G229" s="13">
        <v>0.31478961743720685</v>
      </c>
      <c r="H229" s="13">
        <v>0.12237933397669894</v>
      </c>
      <c r="I229" s="13">
        <v>4.8916768066686229</v>
      </c>
      <c r="J229" s="13">
        <v>6.8032919541332226E-2</v>
      </c>
      <c r="K229" s="13">
        <v>2.2977344338482252E-3</v>
      </c>
    </row>
    <row r="230" spans="1:11" x14ac:dyDescent="0.2">
      <c r="A230" s="14" t="s">
        <v>638</v>
      </c>
      <c r="B230" s="13">
        <v>64.503744583386165</v>
      </c>
      <c r="C230" s="13">
        <v>20.736498467347353</v>
      </c>
      <c r="D230" s="13">
        <v>2.3572459348979877</v>
      </c>
      <c r="E230" s="13">
        <v>-1.1472252244636723E-2</v>
      </c>
      <c r="F230" s="13">
        <v>0.47428705990327075</v>
      </c>
      <c r="G230" s="13">
        <v>3.7453884564990312</v>
      </c>
      <c r="H230" s="13">
        <v>0.18486427520524262</v>
      </c>
      <c r="I230" s="13">
        <v>7.7697337833676494</v>
      </c>
      <c r="J230" s="13">
        <v>4.4782037270731066E-2</v>
      </c>
      <c r="K230" s="13">
        <v>0.19492765436720466</v>
      </c>
    </row>
    <row r="231" spans="1:11" x14ac:dyDescent="0.2">
      <c r="A231" s="14" t="s">
        <v>639</v>
      </c>
      <c r="B231" s="13">
        <v>64.08868842540042</v>
      </c>
      <c r="C231" s="13">
        <v>21.25041878978503</v>
      </c>
      <c r="D231" s="13">
        <v>2.7247588520909485</v>
      </c>
      <c r="E231" s="13">
        <v>-8.6008170776223757E-3</v>
      </c>
      <c r="F231" s="13">
        <v>0.61655857306444117</v>
      </c>
      <c r="G231" s="13">
        <v>3.1256969412094144</v>
      </c>
      <c r="H231" s="13">
        <v>0.13001235117336146</v>
      </c>
      <c r="I231" s="13">
        <v>7.9543556637880597</v>
      </c>
      <c r="J231" s="13">
        <v>6.7506413109245378E-2</v>
      </c>
      <c r="K231" s="13">
        <v>5.0604807456708388E-2</v>
      </c>
    </row>
    <row r="232" spans="1:11" x14ac:dyDescent="0.2">
      <c r="A232" s="14" t="s">
        <v>640</v>
      </c>
      <c r="B232" s="13">
        <v>58.87397263016689</v>
      </c>
      <c r="C232" s="13">
        <v>24.79782963430139</v>
      </c>
      <c r="D232" s="13">
        <v>7.2073560180596852</v>
      </c>
      <c r="E232" s="13">
        <v>2.9031644492496823E-3</v>
      </c>
      <c r="F232" s="13">
        <v>0.77914927270725098</v>
      </c>
      <c r="G232" s="13">
        <v>0.85363045719834618</v>
      </c>
      <c r="H232" s="13">
        <v>0.12473596219879669</v>
      </c>
      <c r="I232" s="13">
        <v>7.0469812095183757</v>
      </c>
      <c r="J232" s="13">
        <v>8.1789150173689318E-2</v>
      </c>
      <c r="K232" s="13">
        <v>0.23165250122633674</v>
      </c>
    </row>
    <row r="233" spans="1:11" x14ac:dyDescent="0.2">
      <c r="A233" s="14" t="s">
        <v>641</v>
      </c>
      <c r="B233" s="13">
        <v>53.785673032879942</v>
      </c>
      <c r="C233" s="13">
        <v>28.487941369764812</v>
      </c>
      <c r="D233" s="13">
        <v>11.399836695676422</v>
      </c>
      <c r="E233" s="13">
        <v>-7.8664887578913847E-3</v>
      </c>
      <c r="F233" s="13">
        <v>0.78475693545496206</v>
      </c>
      <c r="G233" s="13">
        <v>0.31744767291338905</v>
      </c>
      <c r="H233" s="13">
        <v>0.1806305140103161</v>
      </c>
      <c r="I233" s="13">
        <v>4.9299982076354745</v>
      </c>
      <c r="J233" s="13">
        <v>0.102264353852588</v>
      </c>
      <c r="K233" s="13">
        <v>1.9317706570011754E-2</v>
      </c>
    </row>
    <row r="234" spans="1:11" x14ac:dyDescent="0.2">
      <c r="A234" s="14" t="s">
        <v>642</v>
      </c>
      <c r="B234" s="13">
        <v>59.775247168074294</v>
      </c>
      <c r="C234" s="13">
        <v>24.067565944842499</v>
      </c>
      <c r="D234" s="13">
        <v>6.1742985229956373</v>
      </c>
      <c r="E234" s="13">
        <v>2.1014289717007566E-3</v>
      </c>
      <c r="F234" s="13">
        <v>1.2446463595244768</v>
      </c>
      <c r="G234" s="13">
        <v>1.5986871072329185</v>
      </c>
      <c r="H234" s="13">
        <v>0.13739342753072092</v>
      </c>
      <c r="I234" s="13">
        <v>6.7893167353800594</v>
      </c>
      <c r="J234" s="13">
        <v>0.22105031421366536</v>
      </c>
      <c r="K234" s="13">
        <v>0</v>
      </c>
    </row>
    <row r="235" spans="1:11" x14ac:dyDescent="0.2">
      <c r="A235" s="14" t="s">
        <v>643</v>
      </c>
      <c r="B235" s="13">
        <v>53.732074374668969</v>
      </c>
      <c r="C235" s="13">
        <v>28.439470026721679</v>
      </c>
      <c r="D235" s="13">
        <v>11.219420406440284</v>
      </c>
      <c r="E235" s="13">
        <v>6.3717857327752724E-3</v>
      </c>
      <c r="F235" s="13">
        <v>0.89543501375907497</v>
      </c>
      <c r="G235" s="13">
        <v>0.34357863380949161</v>
      </c>
      <c r="H235" s="13">
        <v>0.20618700394652484</v>
      </c>
      <c r="I235" s="13">
        <v>5.0716427658328929</v>
      </c>
      <c r="J235" s="13">
        <v>6.9591847300154927E-2</v>
      </c>
      <c r="K235" s="13">
        <v>1.622814178816202E-2</v>
      </c>
    </row>
    <row r="236" spans="1:11" x14ac:dyDescent="0.2">
      <c r="A236" s="14" t="s">
        <v>644</v>
      </c>
      <c r="B236" s="13">
        <v>54.300994651871861</v>
      </c>
      <c r="C236" s="13">
        <v>28.054580896686165</v>
      </c>
      <c r="D236" s="13">
        <v>10.796521217573851</v>
      </c>
      <c r="E236" s="13">
        <v>-9.9965012245714011E-3</v>
      </c>
      <c r="F236" s="13">
        <v>0.92637576848103165</v>
      </c>
      <c r="G236" s="13">
        <v>0.43984605388114173</v>
      </c>
      <c r="H236" s="13">
        <v>0.16374269005847955</v>
      </c>
      <c r="I236" s="13">
        <v>5.2424651372019797</v>
      </c>
      <c r="J236" s="13">
        <v>0.11915829459689112</v>
      </c>
      <c r="K236" s="13">
        <v>-3.3688209126805625E-2</v>
      </c>
    </row>
    <row r="237" spans="1:11" x14ac:dyDescent="0.2">
      <c r="A237" s="14" t="s">
        <v>645</v>
      </c>
      <c r="B237" s="13">
        <v>58.216823447251876</v>
      </c>
      <c r="C237" s="13">
        <v>25.706613199184375</v>
      </c>
      <c r="D237" s="13">
        <v>7.709062458103463</v>
      </c>
      <c r="E237" s="13">
        <v>-7.0035998503230638E-4</v>
      </c>
      <c r="F237" s="13">
        <v>0.69075504809472055</v>
      </c>
      <c r="G237" s="13">
        <v>0.79580904584956647</v>
      </c>
      <c r="H237" s="13">
        <v>0.13456916855263604</v>
      </c>
      <c r="I237" s="13">
        <v>6.6525193949690111</v>
      </c>
      <c r="J237" s="13">
        <v>5.5428490243985391E-2</v>
      </c>
      <c r="K237" s="13">
        <v>3.9120107735375977E-2</v>
      </c>
    </row>
    <row r="238" spans="1:11" x14ac:dyDescent="0.2">
      <c r="A238" s="14"/>
      <c r="B238" s="13"/>
      <c r="C238" s="13"/>
      <c r="D238" s="13"/>
      <c r="E238" s="13"/>
      <c r="F238" s="13"/>
      <c r="G238" s="13"/>
      <c r="H238" s="13"/>
      <c r="I238" s="13"/>
      <c r="J238" s="13"/>
      <c r="K238" s="13"/>
    </row>
    <row r="239" spans="1:11" ht="19" x14ac:dyDescent="0.2">
      <c r="A239" s="86" t="s">
        <v>616</v>
      </c>
      <c r="B239" s="14"/>
      <c r="C239" s="83"/>
      <c r="D239" s="83"/>
      <c r="E239" s="13"/>
      <c r="F239" s="13"/>
      <c r="G239" s="13"/>
      <c r="H239" s="13"/>
      <c r="I239" s="13"/>
      <c r="J239" s="13"/>
      <c r="K239" s="13"/>
    </row>
    <row r="240" spans="1:11" ht="19" x14ac:dyDescent="0.2">
      <c r="A240" s="87" t="s">
        <v>617</v>
      </c>
      <c r="B240" s="14"/>
      <c r="C240" s="83"/>
      <c r="D240" s="83"/>
      <c r="E240" s="13"/>
      <c r="F240" s="13"/>
      <c r="G240" s="13"/>
      <c r="H240" s="13"/>
      <c r="I240" s="13"/>
      <c r="J240" s="13"/>
      <c r="K240" s="13"/>
    </row>
    <row r="241" spans="1:11" x14ac:dyDescent="0.2">
      <c r="A241" s="82" t="s">
        <v>613</v>
      </c>
      <c r="B241" s="82" t="s">
        <v>25</v>
      </c>
      <c r="C241" s="82" t="s">
        <v>26</v>
      </c>
      <c r="D241" s="82" t="s">
        <v>27</v>
      </c>
      <c r="E241" s="82" t="s">
        <v>28</v>
      </c>
      <c r="F241" s="82" t="s">
        <v>64</v>
      </c>
      <c r="G241" s="82" t="s">
        <v>30</v>
      </c>
      <c r="H241" s="82" t="s">
        <v>31</v>
      </c>
      <c r="I241" s="82" t="s">
        <v>32</v>
      </c>
      <c r="J241" s="82" t="s">
        <v>33</v>
      </c>
      <c r="K241" s="82" t="s">
        <v>34</v>
      </c>
    </row>
    <row r="242" spans="1:11" x14ac:dyDescent="0.2">
      <c r="A242" s="14" t="s">
        <v>602</v>
      </c>
      <c r="B242" s="13">
        <v>51.267625185720192</v>
      </c>
      <c r="C242" s="13">
        <v>1.6305151478267343</v>
      </c>
      <c r="D242" s="13">
        <v>20.452307255887973</v>
      </c>
      <c r="E242" s="13">
        <v>0.3377919591833039</v>
      </c>
      <c r="F242" s="13">
        <v>10.631091546851785</v>
      </c>
      <c r="G242" s="13">
        <v>2.3438215154767662E-2</v>
      </c>
      <c r="H242" s="13">
        <v>1.2090296478332727</v>
      </c>
      <c r="I242" s="13">
        <v>0.30439501741771219</v>
      </c>
      <c r="J242" s="13">
        <v>14.088479765175238</v>
      </c>
      <c r="K242" s="13">
        <v>5.5326258949022378E-2</v>
      </c>
    </row>
    <row r="243" spans="1:11" x14ac:dyDescent="0.2">
      <c r="A243" s="14" t="s">
        <v>603</v>
      </c>
      <c r="B243" s="13">
        <v>50.767034419439952</v>
      </c>
      <c r="C243" s="13">
        <v>2.2636217342393468</v>
      </c>
      <c r="D243" s="13">
        <v>20.241939958936793</v>
      </c>
      <c r="E243" s="13">
        <v>0.33728327052781854</v>
      </c>
      <c r="F243" s="13">
        <v>11.084946350469908</v>
      </c>
      <c r="G243" s="13">
        <v>0.12480389041068249</v>
      </c>
      <c r="H243" s="13">
        <v>1.4303514586517749</v>
      </c>
      <c r="I243" s="13">
        <v>0.4115400719362764</v>
      </c>
      <c r="J243" s="13">
        <v>13.30094687511035</v>
      </c>
      <c r="K243" s="13">
        <v>3.7531970277100958E-2</v>
      </c>
    </row>
    <row r="244" spans="1:11" x14ac:dyDescent="0.2">
      <c r="A244" s="14" t="s">
        <v>604</v>
      </c>
      <c r="B244" s="13">
        <v>50.50390337769668</v>
      </c>
      <c r="C244" s="13">
        <v>2.5430045496655893</v>
      </c>
      <c r="D244" s="13">
        <v>20.839641136702213</v>
      </c>
      <c r="E244" s="13">
        <v>0.27551479219706693</v>
      </c>
      <c r="F244" s="13">
        <v>9.4849915353889127</v>
      </c>
      <c r="G244" s="13">
        <v>2.7159179953708684E-2</v>
      </c>
      <c r="H244" s="13">
        <v>1.5833801913012164</v>
      </c>
      <c r="I244" s="13">
        <v>0.47126206697453771</v>
      </c>
      <c r="J244" s="13">
        <v>14.219037780431105</v>
      </c>
      <c r="K244" s="13">
        <v>5.2105389688967031E-2</v>
      </c>
    </row>
    <row r="245" spans="1:11" x14ac:dyDescent="0.2">
      <c r="A245" s="14" t="s">
        <v>605</v>
      </c>
      <c r="B245" s="13">
        <v>50.640813693272314</v>
      </c>
      <c r="C245" s="13">
        <v>2.7195016229511504</v>
      </c>
      <c r="D245" s="13">
        <v>20.667426059958473</v>
      </c>
      <c r="E245" s="13">
        <v>0.21521743513235619</v>
      </c>
      <c r="F245" s="13">
        <v>9.5043446704703527</v>
      </c>
      <c r="G245" s="13">
        <v>7.6208140964899904E-2</v>
      </c>
      <c r="H245" s="13">
        <v>1.5760770952198542</v>
      </c>
      <c r="I245" s="13">
        <v>0.35402512046128104</v>
      </c>
      <c r="J245" s="13">
        <v>14.199713715449287</v>
      </c>
      <c r="K245" s="13">
        <v>4.6672446120037903E-2</v>
      </c>
    </row>
    <row r="246" spans="1:11" x14ac:dyDescent="0.2">
      <c r="A246" s="14" t="s">
        <v>606</v>
      </c>
      <c r="B246" s="13">
        <v>50.82705767964876</v>
      </c>
      <c r="C246" s="13">
        <v>2.2445401309684132</v>
      </c>
      <c r="D246" s="13">
        <v>20.83637805705359</v>
      </c>
      <c r="E246" s="13">
        <v>0.25263657976370929</v>
      </c>
      <c r="F246" s="13">
        <v>9.711108561259838</v>
      </c>
      <c r="G246" s="13">
        <v>7.3475977381477209E-3</v>
      </c>
      <c r="H246" s="13">
        <v>1.551550947034892</v>
      </c>
      <c r="I246" s="13">
        <v>0.3335608069071444</v>
      </c>
      <c r="J246" s="13">
        <v>14.229277258077827</v>
      </c>
      <c r="K246" s="13">
        <v>6.5423815476657789E-3</v>
      </c>
    </row>
    <row r="247" spans="1:11" x14ac:dyDescent="0.2">
      <c r="A247" s="14" t="s">
        <v>607</v>
      </c>
      <c r="B247" s="13">
        <v>50.416606729886141</v>
      </c>
      <c r="C247" s="13">
        <v>2.4233907351652695</v>
      </c>
      <c r="D247" s="13">
        <v>21.140465324015718</v>
      </c>
      <c r="E247" s="13">
        <v>0.22925189844513089</v>
      </c>
      <c r="F247" s="13">
        <v>9.3039654844618713</v>
      </c>
      <c r="G247" s="13">
        <v>7.3433034605066075E-3</v>
      </c>
      <c r="H247" s="13">
        <v>1.5953075284955383</v>
      </c>
      <c r="I247" s="13">
        <v>0.36756754581768686</v>
      </c>
      <c r="J247" s="13">
        <v>14.493970946672526</v>
      </c>
      <c r="K247" s="13">
        <v>2.213050357960895E-2</v>
      </c>
    </row>
    <row r="248" spans="1:11" x14ac:dyDescent="0.2">
      <c r="A248" s="14" t="s">
        <v>608</v>
      </c>
      <c r="B248" s="13">
        <v>50.566632660658271</v>
      </c>
      <c r="C248" s="13">
        <v>2.7229959092180436</v>
      </c>
      <c r="D248" s="13">
        <v>21.11883792012009</v>
      </c>
      <c r="E248" s="13">
        <v>0.22767928108481184</v>
      </c>
      <c r="F248" s="13">
        <v>9.092281038531425</v>
      </c>
      <c r="G248" s="13">
        <v>1.8310927599397155E-2</v>
      </c>
      <c r="H248" s="13">
        <v>1.6063311541317304</v>
      </c>
      <c r="I248" s="13">
        <v>0.40032516987912775</v>
      </c>
      <c r="J248" s="13">
        <v>14.250529708976984</v>
      </c>
      <c r="K248" s="13">
        <v>-3.9237701998708178E-3</v>
      </c>
    </row>
    <row r="249" spans="1:11" x14ac:dyDescent="0.2">
      <c r="A249" s="14" t="s">
        <v>609</v>
      </c>
      <c r="B249" s="13">
        <v>51.47036585646746</v>
      </c>
      <c r="C249" s="13">
        <v>1.5648518217715295</v>
      </c>
      <c r="D249" s="13">
        <v>20.501401516782654</v>
      </c>
      <c r="E249" s="13">
        <v>0.33167728361111648</v>
      </c>
      <c r="F249" s="13">
        <v>10.461454032352558</v>
      </c>
      <c r="G249" s="13">
        <v>2.9943088103781344E-2</v>
      </c>
      <c r="H249" s="13">
        <v>1.1277227930992701</v>
      </c>
      <c r="I249" s="13">
        <v>0.36923132387505625</v>
      </c>
      <c r="J249" s="13">
        <v>14.094682247754523</v>
      </c>
      <c r="K249" s="13">
        <v>4.8670036182066001E-2</v>
      </c>
    </row>
    <row r="250" spans="1:11" x14ac:dyDescent="0.2">
      <c r="A250" s="14" t="s">
        <v>610</v>
      </c>
      <c r="B250" s="13">
        <v>51.257864470174361</v>
      </c>
      <c r="C250" s="13">
        <v>1.9633003078174411</v>
      </c>
      <c r="D250" s="13">
        <v>20.639494991080003</v>
      </c>
      <c r="E250" s="13">
        <v>0.28668191229456713</v>
      </c>
      <c r="F250" s="13">
        <v>9.881009977772635</v>
      </c>
      <c r="G250" s="13">
        <v>1.17197008170735E-2</v>
      </c>
      <c r="H250" s="13">
        <v>1.360687315377149</v>
      </c>
      <c r="I250" s="13">
        <v>0.35760112749531958</v>
      </c>
      <c r="J250" s="13">
        <v>14.218501300686453</v>
      </c>
      <c r="K250" s="13">
        <v>2.3138896484991268E-2</v>
      </c>
    </row>
    <row r="251" spans="1:11" x14ac:dyDescent="0.2">
      <c r="A251" s="14" t="s">
        <v>611</v>
      </c>
      <c r="B251" s="13">
        <v>51.273264704317242</v>
      </c>
      <c r="C251" s="13">
        <v>1.9493304604596664</v>
      </c>
      <c r="D251" s="13">
        <v>20.581475788241363</v>
      </c>
      <c r="E251" s="13">
        <v>0.29157124167781978</v>
      </c>
      <c r="F251" s="13">
        <v>10.218648310262322</v>
      </c>
      <c r="G251" s="13">
        <v>3.0723415961919024E-2</v>
      </c>
      <c r="H251" s="13">
        <v>1.3298419752144364</v>
      </c>
      <c r="I251" s="13">
        <v>0.36536768197850766</v>
      </c>
      <c r="J251" s="13">
        <v>13.943611487344661</v>
      </c>
      <c r="K251" s="13">
        <v>1.6164934542055434E-2</v>
      </c>
    </row>
    <row r="252" spans="1:11" x14ac:dyDescent="0.2">
      <c r="A252" s="14" t="s">
        <v>612</v>
      </c>
      <c r="B252" s="13">
        <v>50.53582346784907</v>
      </c>
      <c r="C252" s="13">
        <v>2.7011264430568578</v>
      </c>
      <c r="D252" s="13">
        <v>20.776996910667211</v>
      </c>
      <c r="E252" s="13">
        <v>0.25363351669216766</v>
      </c>
      <c r="F252" s="13">
        <v>9.67796198720551</v>
      </c>
      <c r="G252" s="13">
        <v>1.6821603370767275E-2</v>
      </c>
      <c r="H252" s="13">
        <v>1.7194297577185473</v>
      </c>
      <c r="I252" s="13">
        <v>0.40200610211216886</v>
      </c>
      <c r="J252" s="13">
        <v>13.909149239854912</v>
      </c>
      <c r="K252" s="13">
        <v>7.0509714727767028E-3</v>
      </c>
    </row>
  </sheetData>
  <phoneticPr fontId="1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DB799-0281-D047-A3AA-4CE8C146E454}">
  <dimension ref="B1:AE239"/>
  <sheetViews>
    <sheetView workbookViewId="0">
      <selection activeCell="O15" sqref="O15"/>
    </sheetView>
  </sheetViews>
  <sheetFormatPr baseColWidth="10" defaultRowHeight="16" x14ac:dyDescent="0.2"/>
  <cols>
    <col min="1" max="1" width="3.1640625" style="8" customWidth="1"/>
    <col min="2" max="2" width="11.6640625" style="32" bestFit="1" customWidth="1"/>
    <col min="3" max="12" width="10.83203125" style="8"/>
    <col min="13" max="13" width="3.1640625" style="8" customWidth="1"/>
    <col min="14" max="14" width="10.6640625" style="32" bestFit="1" customWidth="1"/>
    <col min="15" max="23" width="10.83203125" style="8"/>
    <col min="24" max="24" width="4.1640625" style="8" customWidth="1"/>
    <col min="25" max="29" width="10.83203125" style="8"/>
    <col min="30" max="30" width="3.6640625" style="8" customWidth="1"/>
    <col min="31" max="31" width="13.83203125" style="8" bestFit="1" customWidth="1"/>
    <col min="32" max="32" width="5" style="8" customWidth="1"/>
    <col min="33" max="16384" width="10.83203125" style="8"/>
  </cols>
  <sheetData>
    <row r="1" spans="2:31" ht="21" x14ac:dyDescent="0.25">
      <c r="B1" s="89" t="s">
        <v>652</v>
      </c>
    </row>
    <row r="2" spans="2:31" x14ac:dyDescent="0.2">
      <c r="B2" s="90" t="s">
        <v>653</v>
      </c>
    </row>
    <row r="3" spans="2:31" x14ac:dyDescent="0.2">
      <c r="B3" s="90" t="s">
        <v>654</v>
      </c>
    </row>
    <row r="4" spans="2:31" x14ac:dyDescent="0.2">
      <c r="B4" s="90" t="s">
        <v>655</v>
      </c>
    </row>
    <row r="5" spans="2:31" s="7" customFormat="1" x14ac:dyDescent="0.2">
      <c r="C5" s="9" t="s">
        <v>89</v>
      </c>
      <c r="D5" s="9"/>
      <c r="E5" s="9"/>
      <c r="F5" s="9"/>
      <c r="G5" s="9"/>
      <c r="H5" s="9"/>
      <c r="I5" s="9"/>
      <c r="J5" s="9"/>
      <c r="K5" s="9"/>
      <c r="L5" s="9"/>
      <c r="N5" s="33"/>
      <c r="O5" s="9" t="s">
        <v>90</v>
      </c>
      <c r="P5" s="9"/>
      <c r="Q5" s="9"/>
      <c r="R5" s="9"/>
      <c r="S5" s="9"/>
      <c r="T5" s="9"/>
      <c r="U5" s="9"/>
      <c r="V5" s="9"/>
      <c r="W5" s="9"/>
      <c r="Y5" s="9" t="s">
        <v>36</v>
      </c>
      <c r="Z5" s="9"/>
      <c r="AA5" s="9"/>
      <c r="AB5" s="9"/>
      <c r="AC5" s="9"/>
      <c r="AE5" s="7" t="s">
        <v>91</v>
      </c>
    </row>
    <row r="6" spans="2:31" s="7" customFormat="1" x14ac:dyDescent="0.2">
      <c r="B6" s="33" t="s">
        <v>53</v>
      </c>
      <c r="C6" s="7" t="s">
        <v>25</v>
      </c>
      <c r="D6" s="7" t="s">
        <v>31</v>
      </c>
      <c r="E6" s="7" t="s">
        <v>26</v>
      </c>
      <c r="F6" s="7" t="s">
        <v>29</v>
      </c>
      <c r="G6" s="7" t="s">
        <v>28</v>
      </c>
      <c r="H6" s="7" t="s">
        <v>33</v>
      </c>
      <c r="I6" s="7" t="s">
        <v>27</v>
      </c>
      <c r="J6" s="7" t="s">
        <v>32</v>
      </c>
      <c r="K6" s="7" t="s">
        <v>30</v>
      </c>
      <c r="L6" s="7" t="s">
        <v>34</v>
      </c>
      <c r="N6" s="33" t="s">
        <v>76</v>
      </c>
      <c r="O6" s="7" t="s">
        <v>25</v>
      </c>
      <c r="P6" s="7" t="s">
        <v>31</v>
      </c>
      <c r="Q6" s="7" t="s">
        <v>26</v>
      </c>
      <c r="R6" s="7" t="s">
        <v>29</v>
      </c>
      <c r="S6" s="7" t="s">
        <v>28</v>
      </c>
      <c r="T6" s="7" t="s">
        <v>33</v>
      </c>
      <c r="U6" s="7" t="s">
        <v>27</v>
      </c>
      <c r="V6" s="7" t="s">
        <v>32</v>
      </c>
      <c r="W6" s="7" t="s">
        <v>30</v>
      </c>
      <c r="Y6" s="7" t="s">
        <v>92</v>
      </c>
      <c r="Z6" s="7" t="s">
        <v>93</v>
      </c>
      <c r="AA6" s="7" t="s">
        <v>94</v>
      </c>
      <c r="AB6" s="7" t="s">
        <v>95</v>
      </c>
      <c r="AC6" s="7" t="s">
        <v>96</v>
      </c>
      <c r="AE6" s="7" t="s">
        <v>97</v>
      </c>
    </row>
    <row r="7" spans="2:31" s="12" customFormat="1" x14ac:dyDescent="0.2">
      <c r="B7" s="32" t="s">
        <v>190</v>
      </c>
      <c r="C7" s="12">
        <v>75.447990897030493</v>
      </c>
      <c r="D7" s="12">
        <v>0.36443339783017897</v>
      </c>
      <c r="E7" s="12">
        <v>9.4549229970583202</v>
      </c>
      <c r="F7" s="12">
        <v>5.5967531343894104</v>
      </c>
      <c r="G7" s="12">
        <v>0.25840687546865099</v>
      </c>
      <c r="H7" s="12">
        <v>0</v>
      </c>
      <c r="I7" s="12">
        <v>0.17985705820971401</v>
      </c>
      <c r="J7" s="12">
        <v>3.8277567157996302</v>
      </c>
      <c r="K7" s="12">
        <v>4.6413608310130199</v>
      </c>
      <c r="L7" s="12">
        <v>2.0030727765629999E-2</v>
      </c>
      <c r="N7" s="12" t="s">
        <v>87</v>
      </c>
      <c r="O7" s="12">
        <v>66.756799999999998</v>
      </c>
      <c r="P7" s="12">
        <v>0</v>
      </c>
      <c r="Q7" s="12">
        <v>18.439900000000002</v>
      </c>
      <c r="R7" s="12">
        <v>0.64439999999999997</v>
      </c>
      <c r="S7" s="12">
        <v>0</v>
      </c>
      <c r="T7" s="12">
        <v>0</v>
      </c>
      <c r="U7" s="12">
        <v>3.0499999999999999E-2</v>
      </c>
      <c r="V7" s="12">
        <v>7.2927999999999997</v>
      </c>
      <c r="W7" s="12">
        <v>6.5793999999999997</v>
      </c>
      <c r="Y7" s="12">
        <v>1047.9590010494101</v>
      </c>
      <c r="Z7" s="12">
        <v>1048.0018333046301</v>
      </c>
      <c r="AA7" s="12">
        <v>1048.04466906128</v>
      </c>
      <c r="AB7" s="12">
        <v>1048.08750831979</v>
      </c>
      <c r="AC7" s="12">
        <v>1048.1303510805801</v>
      </c>
      <c r="AE7" s="12">
        <v>6.5919139674445404</v>
      </c>
    </row>
    <row r="8" spans="2:31" s="12" customFormat="1" x14ac:dyDescent="0.2">
      <c r="B8" s="32" t="s">
        <v>201</v>
      </c>
      <c r="C8" s="12">
        <v>75.3855687794956</v>
      </c>
      <c r="D8" s="12">
        <v>0.33040429239561703</v>
      </c>
      <c r="E8" s="12">
        <v>9.6104322586454405</v>
      </c>
      <c r="F8" s="12">
        <v>5.4430373042230098</v>
      </c>
      <c r="G8" s="12">
        <v>0.25339117262273603</v>
      </c>
      <c r="H8" s="12">
        <v>0</v>
      </c>
      <c r="I8" s="12">
        <v>0.12563625866662401</v>
      </c>
      <c r="J8" s="12">
        <v>3.42131049422931</v>
      </c>
      <c r="K8" s="12">
        <v>5.2915534510246296</v>
      </c>
      <c r="L8" s="12">
        <v>5.0847726947706303E-3</v>
      </c>
      <c r="N8" s="12" t="s">
        <v>87</v>
      </c>
      <c r="O8" s="12">
        <v>66.756799999999998</v>
      </c>
      <c r="P8" s="12">
        <v>0</v>
      </c>
      <c r="Q8" s="12">
        <v>18.439900000000002</v>
      </c>
      <c r="R8" s="12">
        <v>0.64439999999999997</v>
      </c>
      <c r="S8" s="12">
        <v>0</v>
      </c>
      <c r="T8" s="12">
        <v>0</v>
      </c>
      <c r="U8" s="12">
        <v>3.0499999999999999E-2</v>
      </c>
      <c r="V8" s="12">
        <v>7.2927999999999997</v>
      </c>
      <c r="W8" s="12">
        <v>6.5793999999999997</v>
      </c>
      <c r="Y8" s="12">
        <v>1054.5829106596</v>
      </c>
      <c r="Z8" s="12">
        <v>1054.62628610308</v>
      </c>
      <c r="AA8" s="12">
        <v>1054.66966511481</v>
      </c>
      <c r="AB8" s="12">
        <v>1054.71304769522</v>
      </c>
      <c r="AC8" s="12">
        <v>1054.7564338447701</v>
      </c>
      <c r="AE8" s="12">
        <v>6.8019340463867097</v>
      </c>
    </row>
    <row r="9" spans="2:31" s="12" customFormat="1" x14ac:dyDescent="0.2">
      <c r="B9" s="32" t="s">
        <v>190</v>
      </c>
      <c r="C9" s="12">
        <v>75.447990897030493</v>
      </c>
      <c r="D9" s="12">
        <v>0.36443339783017897</v>
      </c>
      <c r="E9" s="12">
        <v>9.4549229970583202</v>
      </c>
      <c r="F9" s="12">
        <v>5.5967531343894104</v>
      </c>
      <c r="G9" s="12">
        <v>0.25840687546865099</v>
      </c>
      <c r="H9" s="12">
        <v>0</v>
      </c>
      <c r="I9" s="12">
        <v>0.17985705820971401</v>
      </c>
      <c r="J9" s="12">
        <v>3.8277567157996302</v>
      </c>
      <c r="K9" s="12">
        <v>4.6413608310130199</v>
      </c>
      <c r="L9" s="12">
        <v>2.0030727765629999E-2</v>
      </c>
      <c r="N9" s="12" t="s">
        <v>212</v>
      </c>
      <c r="O9" s="12">
        <v>67.123999999999995</v>
      </c>
      <c r="P9" s="12">
        <v>0</v>
      </c>
      <c r="Q9" s="12">
        <v>18.2484</v>
      </c>
      <c r="R9" s="12">
        <v>0.6341</v>
      </c>
      <c r="S9" s="12">
        <v>2.18E-2</v>
      </c>
      <c r="T9" s="12">
        <v>0</v>
      </c>
      <c r="U9" s="12">
        <v>1.29E-2</v>
      </c>
      <c r="V9" s="12">
        <v>7.0667999999999997</v>
      </c>
      <c r="W9" s="12">
        <v>6.7777000000000003</v>
      </c>
      <c r="Y9" s="12">
        <v>1045.43179001764</v>
      </c>
      <c r="Z9" s="12">
        <v>1045.4744159330601</v>
      </c>
      <c r="AA9" s="12">
        <v>1045.5170453246301</v>
      </c>
      <c r="AB9" s="12">
        <v>1045.55967819278</v>
      </c>
      <c r="AC9" s="12">
        <v>1045.6023145379399</v>
      </c>
      <c r="AE9" s="12">
        <v>5.9276479898399304</v>
      </c>
    </row>
    <row r="10" spans="2:31" s="12" customFormat="1" x14ac:dyDescent="0.2">
      <c r="B10" s="32" t="s">
        <v>201</v>
      </c>
      <c r="C10" s="12">
        <v>75.3855687794956</v>
      </c>
      <c r="D10" s="12">
        <v>0.33040429239561703</v>
      </c>
      <c r="E10" s="12">
        <v>9.6104322586454405</v>
      </c>
      <c r="F10" s="12">
        <v>5.4430373042230098</v>
      </c>
      <c r="G10" s="12">
        <v>0.25339117262273603</v>
      </c>
      <c r="H10" s="12">
        <v>0</v>
      </c>
      <c r="I10" s="12">
        <v>0.12563625866662401</v>
      </c>
      <c r="J10" s="12">
        <v>3.42131049422931</v>
      </c>
      <c r="K10" s="12">
        <v>5.2915534510246296</v>
      </c>
      <c r="L10" s="12">
        <v>5.0847726947706303E-3</v>
      </c>
      <c r="N10" s="12" t="s">
        <v>212</v>
      </c>
      <c r="O10" s="12">
        <v>67.123999999999995</v>
      </c>
      <c r="P10" s="12">
        <v>0</v>
      </c>
      <c r="Q10" s="12">
        <v>18.2484</v>
      </c>
      <c r="R10" s="12">
        <v>0.6341</v>
      </c>
      <c r="S10" s="12">
        <v>2.18E-2</v>
      </c>
      <c r="T10" s="12">
        <v>0</v>
      </c>
      <c r="U10" s="12">
        <v>1.29E-2</v>
      </c>
      <c r="V10" s="12">
        <v>7.0667999999999997</v>
      </c>
      <c r="W10" s="12">
        <v>6.7777000000000003</v>
      </c>
      <c r="Y10" s="12">
        <v>1052.0236898222199</v>
      </c>
      <c r="Z10" s="12">
        <v>1052.06685499316</v>
      </c>
      <c r="AA10" s="12">
        <v>1052.11002370642</v>
      </c>
      <c r="AB10" s="12">
        <v>1052.1531959624599</v>
      </c>
      <c r="AC10" s="12">
        <v>1052.1963717617</v>
      </c>
      <c r="AE10" s="12">
        <v>6.1375077255136796</v>
      </c>
    </row>
    <row r="11" spans="2:31" s="12" customFormat="1" x14ac:dyDescent="0.2">
      <c r="B11" s="32" t="s">
        <v>190</v>
      </c>
      <c r="C11" s="12">
        <v>75.447990897030493</v>
      </c>
      <c r="D11" s="12">
        <v>0.36443339783017897</v>
      </c>
      <c r="E11" s="12">
        <v>9.4549229970583202</v>
      </c>
      <c r="F11" s="12">
        <v>5.5967531343894104</v>
      </c>
      <c r="G11" s="12">
        <v>0.25840687546865099</v>
      </c>
      <c r="H11" s="12">
        <v>0</v>
      </c>
      <c r="I11" s="12">
        <v>0.17985705820971401</v>
      </c>
      <c r="J11" s="12">
        <v>3.8277567157996302</v>
      </c>
      <c r="K11" s="12">
        <v>4.6413608310130199</v>
      </c>
      <c r="L11" s="12">
        <v>2.0030727765629999E-2</v>
      </c>
      <c r="N11" s="12" t="s">
        <v>211</v>
      </c>
      <c r="O11" s="12">
        <v>66.857699999999994</v>
      </c>
      <c r="P11" s="12">
        <v>1.1999999999999999E-3</v>
      </c>
      <c r="Q11" s="12">
        <v>18.5487</v>
      </c>
      <c r="R11" s="12">
        <v>0.60629999999999995</v>
      </c>
      <c r="S11" s="12">
        <v>0</v>
      </c>
      <c r="T11" s="12">
        <v>1.9900000000000001E-2</v>
      </c>
      <c r="U11" s="12">
        <v>1.7600000000000001E-2</v>
      </c>
      <c r="V11" s="12">
        <v>7.0594999999999999</v>
      </c>
      <c r="W11" s="12">
        <v>7.0072000000000001</v>
      </c>
      <c r="Y11" s="12">
        <v>1043.8986989404</v>
      </c>
      <c r="Z11" s="12">
        <v>1043.9411999259501</v>
      </c>
      <c r="AA11" s="12">
        <v>1043.9837043723901</v>
      </c>
      <c r="AB11" s="12">
        <v>1044.02621228014</v>
      </c>
      <c r="AC11" s="12">
        <v>1044.0687236496201</v>
      </c>
      <c r="AE11" s="12">
        <v>6.3786701864224398</v>
      </c>
    </row>
    <row r="12" spans="2:31" s="12" customFormat="1" x14ac:dyDescent="0.2">
      <c r="B12" s="32" t="s">
        <v>201</v>
      </c>
      <c r="C12" s="12">
        <v>75.3855687794956</v>
      </c>
      <c r="D12" s="12">
        <v>0.33040429239561703</v>
      </c>
      <c r="E12" s="12">
        <v>9.6104322586454405</v>
      </c>
      <c r="F12" s="12">
        <v>5.4430373042230098</v>
      </c>
      <c r="G12" s="12">
        <v>0.25339117262273603</v>
      </c>
      <c r="H12" s="12">
        <v>0</v>
      </c>
      <c r="I12" s="12">
        <v>0.12563625866662401</v>
      </c>
      <c r="J12" s="12">
        <v>3.42131049422931</v>
      </c>
      <c r="K12" s="12">
        <v>5.2915534510246296</v>
      </c>
      <c r="L12" s="12">
        <v>5.0847726947706303E-3</v>
      </c>
      <c r="N12" s="12" t="s">
        <v>211</v>
      </c>
      <c r="O12" s="12">
        <v>66.857699999999994</v>
      </c>
      <c r="P12" s="12">
        <v>1.1999999999999999E-3</v>
      </c>
      <c r="Q12" s="12">
        <v>18.5487</v>
      </c>
      <c r="R12" s="12">
        <v>0.60629999999999995</v>
      </c>
      <c r="S12" s="12">
        <v>0</v>
      </c>
      <c r="T12" s="12">
        <v>1.9900000000000001E-2</v>
      </c>
      <c r="U12" s="12">
        <v>1.7600000000000001E-2</v>
      </c>
      <c r="V12" s="12">
        <v>7.0594999999999999</v>
      </c>
      <c r="W12" s="12">
        <v>7.0072000000000001</v>
      </c>
      <c r="Y12" s="12">
        <v>1050.4712185415999</v>
      </c>
      <c r="Z12" s="12">
        <v>1050.5142564062501</v>
      </c>
      <c r="AA12" s="12">
        <v>1050.5572977975701</v>
      </c>
      <c r="AB12" s="12">
        <v>1050.6003427159999</v>
      </c>
      <c r="AC12" s="12">
        <v>1050.6433911619599</v>
      </c>
      <c r="AE12" s="12">
        <v>6.5884320731908401</v>
      </c>
    </row>
    <row r="13" spans="2:31" s="12" customFormat="1" x14ac:dyDescent="0.2">
      <c r="B13" s="32" t="s">
        <v>190</v>
      </c>
      <c r="C13" s="12">
        <v>75.447990897030493</v>
      </c>
      <c r="D13" s="12">
        <v>0.36443339783017897</v>
      </c>
      <c r="E13" s="12">
        <v>9.4549229970583202</v>
      </c>
      <c r="F13" s="12">
        <v>5.5967531343894104</v>
      </c>
      <c r="G13" s="12">
        <v>0.25840687546865099</v>
      </c>
      <c r="H13" s="12">
        <v>0</v>
      </c>
      <c r="I13" s="12">
        <v>0.17985705820971401</v>
      </c>
      <c r="J13" s="12">
        <v>3.8277567157996302</v>
      </c>
      <c r="K13" s="12">
        <v>4.6413608310130199</v>
      </c>
      <c r="L13" s="12">
        <v>2.0030727765629999E-2</v>
      </c>
      <c r="N13" s="12" t="s">
        <v>213</v>
      </c>
      <c r="O13" s="12">
        <v>67.270899999999997</v>
      </c>
      <c r="P13" s="12">
        <v>1.04E-2</v>
      </c>
      <c r="Q13" s="12">
        <v>18.442</v>
      </c>
      <c r="R13" s="12">
        <v>0.62070000000000003</v>
      </c>
      <c r="S13" s="12">
        <v>8.0000000000000002E-3</v>
      </c>
      <c r="T13" s="12">
        <v>6.8999999999999999E-3</v>
      </c>
      <c r="U13" s="12">
        <v>1.3100000000000001E-2</v>
      </c>
      <c r="V13" s="12">
        <v>7.0002000000000004</v>
      </c>
      <c r="W13" s="12">
        <v>6.8232999999999997</v>
      </c>
      <c r="Y13" s="12">
        <v>1044.7230053214801</v>
      </c>
      <c r="Z13" s="12">
        <v>1044.7655734560401</v>
      </c>
      <c r="AA13" s="12">
        <v>1044.8081450597001</v>
      </c>
      <c r="AB13" s="12">
        <v>1044.85072013286</v>
      </c>
      <c r="AC13" s="12">
        <v>1044.8932986759701</v>
      </c>
      <c r="AE13" s="12">
        <v>6.0183195330306498</v>
      </c>
    </row>
    <row r="14" spans="2:31" s="12" customFormat="1" x14ac:dyDescent="0.2">
      <c r="B14" s="32" t="s">
        <v>201</v>
      </c>
      <c r="C14" s="12">
        <v>75.3855687794956</v>
      </c>
      <c r="D14" s="12">
        <v>0.33040429239561703</v>
      </c>
      <c r="E14" s="12">
        <v>9.6104322586454405</v>
      </c>
      <c r="F14" s="12">
        <v>5.4430373042230098</v>
      </c>
      <c r="G14" s="12">
        <v>0.25339117262273603</v>
      </c>
      <c r="H14" s="12">
        <v>0</v>
      </c>
      <c r="I14" s="12">
        <v>0.12563625866662401</v>
      </c>
      <c r="J14" s="12">
        <v>3.42131049422931</v>
      </c>
      <c r="K14" s="12">
        <v>5.2915534510246296</v>
      </c>
      <c r="L14" s="12">
        <v>5.0847726947706303E-3</v>
      </c>
      <c r="N14" s="12" t="s">
        <v>213</v>
      </c>
      <c r="O14" s="12">
        <v>67.270899999999997</v>
      </c>
      <c r="P14" s="12">
        <v>1.04E-2</v>
      </c>
      <c r="Q14" s="12">
        <v>18.442</v>
      </c>
      <c r="R14" s="12">
        <v>0.62070000000000003</v>
      </c>
      <c r="S14" s="12">
        <v>8.0000000000000002E-3</v>
      </c>
      <c r="T14" s="12">
        <v>6.8999999999999999E-3</v>
      </c>
      <c r="U14" s="12">
        <v>1.3100000000000001E-2</v>
      </c>
      <c r="V14" s="12">
        <v>7.0002000000000004</v>
      </c>
      <c r="W14" s="12">
        <v>6.8232999999999997</v>
      </c>
      <c r="Y14" s="12">
        <v>1051.3059416258</v>
      </c>
      <c r="Z14" s="12">
        <v>1051.3490479163299</v>
      </c>
      <c r="AA14" s="12">
        <v>1051.3921577419501</v>
      </c>
      <c r="AB14" s="12">
        <v>1051.4352711030799</v>
      </c>
      <c r="AC14" s="12">
        <v>1051.4783880001801</v>
      </c>
      <c r="AE14" s="12">
        <v>6.2281340854400504</v>
      </c>
    </row>
    <row r="15" spans="2:31" s="12" customFormat="1" x14ac:dyDescent="0.2">
      <c r="B15" s="32" t="s">
        <v>190</v>
      </c>
      <c r="C15" s="12">
        <v>75.447990897030493</v>
      </c>
      <c r="D15" s="12">
        <v>0.36443339783017897</v>
      </c>
      <c r="E15" s="12">
        <v>9.4549229970583202</v>
      </c>
      <c r="F15" s="12">
        <v>5.5967531343894104</v>
      </c>
      <c r="G15" s="12">
        <v>0.25840687546865099</v>
      </c>
      <c r="H15" s="12">
        <v>0</v>
      </c>
      <c r="I15" s="12">
        <v>0.17985705820971401</v>
      </c>
      <c r="J15" s="12">
        <v>3.8277567157996302</v>
      </c>
      <c r="K15" s="12">
        <v>4.6413608310130199</v>
      </c>
      <c r="L15" s="12">
        <v>2.0030727765629999E-2</v>
      </c>
      <c r="N15" s="12" t="s">
        <v>214</v>
      </c>
      <c r="O15" s="12">
        <v>67.174599999999998</v>
      </c>
      <c r="P15" s="12">
        <v>0</v>
      </c>
      <c r="Q15" s="12">
        <v>18.543900000000001</v>
      </c>
      <c r="R15" s="12">
        <v>0.6079</v>
      </c>
      <c r="S15" s="12">
        <v>0</v>
      </c>
      <c r="T15" s="12">
        <v>0</v>
      </c>
      <c r="U15" s="12">
        <v>1.2E-2</v>
      </c>
      <c r="V15" s="12">
        <v>6.9462999999999999</v>
      </c>
      <c r="W15" s="12">
        <v>6.8391999999999999</v>
      </c>
      <c r="Y15" s="12">
        <v>1044.28575085957</v>
      </c>
      <c r="Z15" s="12">
        <v>1044.3282833682399</v>
      </c>
      <c r="AA15" s="12">
        <v>1044.3708193416601</v>
      </c>
      <c r="AB15" s="12">
        <v>1044.4133587802301</v>
      </c>
      <c r="AC15" s="12">
        <v>1044.45590168439</v>
      </c>
      <c r="AE15" s="12">
        <v>5.99184998207327</v>
      </c>
    </row>
    <row r="16" spans="2:31" s="12" customFormat="1" x14ac:dyDescent="0.2">
      <c r="B16" s="32" t="s">
        <v>201</v>
      </c>
      <c r="C16" s="12">
        <v>75.3855687794956</v>
      </c>
      <c r="D16" s="12">
        <v>0.33040429239561703</v>
      </c>
      <c r="E16" s="12">
        <v>9.6104322586454405</v>
      </c>
      <c r="F16" s="12">
        <v>5.4430373042230098</v>
      </c>
      <c r="G16" s="12">
        <v>0.25339117262273603</v>
      </c>
      <c r="H16" s="12">
        <v>0</v>
      </c>
      <c r="I16" s="12">
        <v>0.12563625866662401</v>
      </c>
      <c r="J16" s="12">
        <v>3.42131049422931</v>
      </c>
      <c r="K16" s="12">
        <v>5.2915534510246296</v>
      </c>
      <c r="L16" s="12">
        <v>5.0847726947706303E-3</v>
      </c>
      <c r="N16" s="12" t="s">
        <v>214</v>
      </c>
      <c r="O16" s="12">
        <v>67.174599999999998</v>
      </c>
      <c r="P16" s="12">
        <v>0</v>
      </c>
      <c r="Q16" s="12">
        <v>18.543900000000001</v>
      </c>
      <c r="R16" s="12">
        <v>0.6079</v>
      </c>
      <c r="S16" s="12">
        <v>0</v>
      </c>
      <c r="T16" s="12">
        <v>0</v>
      </c>
      <c r="U16" s="12">
        <v>1.2E-2</v>
      </c>
      <c r="V16" s="12">
        <v>6.9462999999999999</v>
      </c>
      <c r="W16" s="12">
        <v>6.8391999999999999</v>
      </c>
      <c r="Y16" s="12">
        <v>1050.86316057563</v>
      </c>
      <c r="Z16" s="12">
        <v>1050.9062305627101</v>
      </c>
      <c r="AA16" s="12">
        <v>1050.9493040804</v>
      </c>
      <c r="AB16" s="12">
        <v>1050.9923811291501</v>
      </c>
      <c r="AC16" s="12">
        <v>1051.0354617093899</v>
      </c>
      <c r="AE16" s="12">
        <v>6.2016366137701899</v>
      </c>
    </row>
    <row r="17" spans="2:31" s="12" customFormat="1" x14ac:dyDescent="0.2">
      <c r="B17" s="32" t="s">
        <v>190</v>
      </c>
      <c r="C17" s="12">
        <v>75.447990897030493</v>
      </c>
      <c r="D17" s="12">
        <v>0.36443339783017897</v>
      </c>
      <c r="E17" s="12">
        <v>9.4549229970583202</v>
      </c>
      <c r="F17" s="12">
        <v>5.5967531343894104</v>
      </c>
      <c r="G17" s="12">
        <v>0.25840687546865099</v>
      </c>
      <c r="H17" s="12">
        <v>0</v>
      </c>
      <c r="I17" s="12">
        <v>0.17985705820971401</v>
      </c>
      <c r="J17" s="12">
        <v>3.8277567157996302</v>
      </c>
      <c r="K17" s="12">
        <v>4.6413608310130199</v>
      </c>
      <c r="L17" s="12">
        <v>2.0030727765629999E-2</v>
      </c>
      <c r="N17" s="12" t="s">
        <v>215</v>
      </c>
      <c r="O17" s="12">
        <v>67.066199999999995</v>
      </c>
      <c r="P17" s="12">
        <v>2.8E-3</v>
      </c>
      <c r="Q17" s="12">
        <v>18.392600000000002</v>
      </c>
      <c r="R17" s="12">
        <v>0.82730000000000004</v>
      </c>
      <c r="S17" s="12">
        <v>3.85E-2</v>
      </c>
      <c r="T17" s="12">
        <v>0</v>
      </c>
      <c r="U17" s="12">
        <v>1.11E-2</v>
      </c>
      <c r="V17" s="12">
        <v>6.8368000000000002</v>
      </c>
      <c r="W17" s="12">
        <v>6.7537000000000003</v>
      </c>
      <c r="Y17" s="12">
        <v>1044.14348883445</v>
      </c>
      <c r="Z17" s="12">
        <v>1044.1860097553499</v>
      </c>
      <c r="AA17" s="12">
        <v>1044.22853413958</v>
      </c>
      <c r="AB17" s="12">
        <v>1044.27106198755</v>
      </c>
      <c r="AC17" s="12">
        <v>1044.31359329969</v>
      </c>
      <c r="AE17" s="12">
        <v>5.2968912495690503</v>
      </c>
    </row>
    <row r="18" spans="2:31" s="12" customFormat="1" x14ac:dyDescent="0.2">
      <c r="B18" s="32" t="s">
        <v>201</v>
      </c>
      <c r="C18" s="12">
        <v>75.3855687794956</v>
      </c>
      <c r="D18" s="12">
        <v>0.33040429239561703</v>
      </c>
      <c r="E18" s="12">
        <v>9.6104322586454405</v>
      </c>
      <c r="F18" s="12">
        <v>5.4430373042230098</v>
      </c>
      <c r="G18" s="12">
        <v>0.25339117262273603</v>
      </c>
      <c r="H18" s="12">
        <v>0</v>
      </c>
      <c r="I18" s="12">
        <v>0.12563625866662401</v>
      </c>
      <c r="J18" s="12">
        <v>3.42131049422931</v>
      </c>
      <c r="K18" s="12">
        <v>5.2915534510246296</v>
      </c>
      <c r="L18" s="12">
        <v>5.0847726947706303E-3</v>
      </c>
      <c r="N18" s="12" t="s">
        <v>215</v>
      </c>
      <c r="O18" s="12">
        <v>67.066199999999995</v>
      </c>
      <c r="P18" s="12">
        <v>2.8E-3</v>
      </c>
      <c r="Q18" s="12">
        <v>18.392600000000002</v>
      </c>
      <c r="R18" s="12">
        <v>0.82730000000000004</v>
      </c>
      <c r="S18" s="12">
        <v>3.85E-2</v>
      </c>
      <c r="T18" s="12">
        <v>0</v>
      </c>
      <c r="U18" s="12">
        <v>1.11E-2</v>
      </c>
      <c r="V18" s="12">
        <v>6.8368000000000002</v>
      </c>
      <c r="W18" s="12">
        <v>6.7537000000000003</v>
      </c>
      <c r="Y18" s="12">
        <v>1050.71910096231</v>
      </c>
      <c r="Z18" s="12">
        <v>1050.7621591412801</v>
      </c>
      <c r="AA18" s="12">
        <v>1050.80522084943</v>
      </c>
      <c r="AB18" s="12">
        <v>1050.84828608717</v>
      </c>
      <c r="AC18" s="12">
        <v>1050.8913548549599</v>
      </c>
      <c r="AE18" s="12">
        <v>5.5066687894617798</v>
      </c>
    </row>
    <row r="19" spans="2:31" s="12" customFormat="1" x14ac:dyDescent="0.2">
      <c r="B19" s="32" t="s">
        <v>190</v>
      </c>
      <c r="C19" s="12">
        <v>75.447990897030493</v>
      </c>
      <c r="D19" s="12">
        <v>0.36443339783017897</v>
      </c>
      <c r="E19" s="12">
        <v>9.4549229970583202</v>
      </c>
      <c r="F19" s="12">
        <v>5.5967531343894104</v>
      </c>
      <c r="G19" s="12">
        <v>0.25840687546865099</v>
      </c>
      <c r="H19" s="12">
        <v>0</v>
      </c>
      <c r="I19" s="12">
        <v>0.17985705820971401</v>
      </c>
      <c r="J19" s="12">
        <v>3.8277567157996302</v>
      </c>
      <c r="K19" s="12">
        <v>4.6413608310130199</v>
      </c>
      <c r="L19" s="12">
        <v>2.0030727765629999E-2</v>
      </c>
      <c r="N19" s="12" t="s">
        <v>216</v>
      </c>
      <c r="O19" s="12">
        <v>67.294700000000006</v>
      </c>
      <c r="P19" s="12">
        <v>0</v>
      </c>
      <c r="Q19" s="12">
        <v>18.416599999999999</v>
      </c>
      <c r="R19" s="12">
        <v>0.91820000000000002</v>
      </c>
      <c r="S19" s="12">
        <v>2.4E-2</v>
      </c>
      <c r="T19" s="12">
        <v>0</v>
      </c>
      <c r="U19" s="12">
        <v>1.54E-2</v>
      </c>
      <c r="V19" s="12">
        <v>6.9272</v>
      </c>
      <c r="W19" s="12">
        <v>6.8602999999999996</v>
      </c>
      <c r="Y19" s="12">
        <v>1044.0092826462501</v>
      </c>
      <c r="Z19" s="12">
        <v>1044.0517926370101</v>
      </c>
      <c r="AA19" s="12">
        <v>1044.09430608976</v>
      </c>
      <c r="AB19" s="12">
        <v>1044.13682300491</v>
      </c>
      <c r="AC19" s="12">
        <v>1044.1793433829</v>
      </c>
      <c r="AE19" s="12">
        <v>5.4189992419765201</v>
      </c>
    </row>
    <row r="20" spans="2:31" s="12" customFormat="1" x14ac:dyDescent="0.2">
      <c r="B20" s="32" t="s">
        <v>201</v>
      </c>
      <c r="C20" s="12">
        <v>75.3855687794956</v>
      </c>
      <c r="D20" s="12">
        <v>0.33040429239561703</v>
      </c>
      <c r="E20" s="12">
        <v>9.6104322586454405</v>
      </c>
      <c r="F20" s="12">
        <v>5.4430373042230098</v>
      </c>
      <c r="G20" s="12">
        <v>0.25339117262273603</v>
      </c>
      <c r="H20" s="12">
        <v>0</v>
      </c>
      <c r="I20" s="12">
        <v>0.12563625866662401</v>
      </c>
      <c r="J20" s="12">
        <v>3.42131049422931</v>
      </c>
      <c r="K20" s="12">
        <v>5.2915534510246296</v>
      </c>
      <c r="L20" s="12">
        <v>5.0847726947706303E-3</v>
      </c>
      <c r="N20" s="12" t="s">
        <v>216</v>
      </c>
      <c r="O20" s="12">
        <v>67.294700000000006</v>
      </c>
      <c r="P20" s="12">
        <v>0</v>
      </c>
      <c r="Q20" s="12">
        <v>18.416599999999999</v>
      </c>
      <c r="R20" s="12">
        <v>0.91820000000000002</v>
      </c>
      <c r="S20" s="12">
        <v>2.4E-2</v>
      </c>
      <c r="T20" s="12">
        <v>0</v>
      </c>
      <c r="U20" s="12">
        <v>1.54E-2</v>
      </c>
      <c r="V20" s="12">
        <v>6.9272</v>
      </c>
      <c r="W20" s="12">
        <v>6.8602999999999996</v>
      </c>
      <c r="Y20" s="12">
        <v>1050.5831992041001</v>
      </c>
      <c r="Z20" s="12">
        <v>1050.62624624514</v>
      </c>
      <c r="AA20" s="12">
        <v>1050.66929681397</v>
      </c>
      <c r="AB20" s="12">
        <v>1050.7123509110399</v>
      </c>
      <c r="AC20" s="12">
        <v>1050.7554085367799</v>
      </c>
      <c r="AE20" s="12">
        <v>5.62876820142721</v>
      </c>
    </row>
    <row r="21" spans="2:31" s="12" customFormat="1" x14ac:dyDescent="0.2">
      <c r="B21" s="32" t="s">
        <v>190</v>
      </c>
      <c r="C21" s="12">
        <v>75.447990897030493</v>
      </c>
      <c r="D21" s="12">
        <v>0.36443339783017897</v>
      </c>
      <c r="E21" s="12">
        <v>9.4549229970583202</v>
      </c>
      <c r="F21" s="12">
        <v>5.5967531343894104</v>
      </c>
      <c r="G21" s="12">
        <v>0.25840687546865099</v>
      </c>
      <c r="H21" s="12">
        <v>0</v>
      </c>
      <c r="I21" s="12">
        <v>0.17985705820971401</v>
      </c>
      <c r="J21" s="12">
        <v>3.8277567157996302</v>
      </c>
      <c r="K21" s="12">
        <v>4.6413608310130199</v>
      </c>
      <c r="L21" s="12">
        <v>2.0030727765629999E-2</v>
      </c>
      <c r="N21" s="12" t="s">
        <v>217</v>
      </c>
      <c r="O21" s="12">
        <v>67.552800000000005</v>
      </c>
      <c r="P21" s="12">
        <v>1.1900000000000001E-2</v>
      </c>
      <c r="Q21" s="12">
        <v>18.469100000000001</v>
      </c>
      <c r="R21" s="12">
        <v>0.65659999999999996</v>
      </c>
      <c r="S21" s="12">
        <v>4.4000000000000003E-3</v>
      </c>
      <c r="T21" s="12">
        <v>8.0999999999999996E-3</v>
      </c>
      <c r="U21" s="12">
        <v>1.3100000000000001E-2</v>
      </c>
      <c r="V21" s="12">
        <v>6.9471999999999996</v>
      </c>
      <c r="W21" s="12">
        <v>6.7784000000000004</v>
      </c>
      <c r="Y21" s="12">
        <v>1044.67864760213</v>
      </c>
      <c r="Z21" s="12">
        <v>1044.72121212191</v>
      </c>
      <c r="AA21" s="12">
        <v>1044.7637801103299</v>
      </c>
      <c r="AB21" s="12">
        <v>1044.80635156783</v>
      </c>
      <c r="AC21" s="12">
        <v>1044.84892649483</v>
      </c>
      <c r="AE21" s="12">
        <v>5.9115233096087403</v>
      </c>
    </row>
    <row r="22" spans="2:31" s="12" customFormat="1" x14ac:dyDescent="0.2">
      <c r="B22" s="32" t="s">
        <v>201</v>
      </c>
      <c r="C22" s="12">
        <v>75.3855687794956</v>
      </c>
      <c r="D22" s="12">
        <v>0.33040429239561703</v>
      </c>
      <c r="E22" s="12">
        <v>9.6104322586454405</v>
      </c>
      <c r="F22" s="12">
        <v>5.4430373042230098</v>
      </c>
      <c r="G22" s="12">
        <v>0.25339117262273603</v>
      </c>
      <c r="H22" s="12">
        <v>0</v>
      </c>
      <c r="I22" s="12">
        <v>0.12563625866662401</v>
      </c>
      <c r="J22" s="12">
        <v>3.42131049422931</v>
      </c>
      <c r="K22" s="12">
        <v>5.2915534510246296</v>
      </c>
      <c r="L22" s="12">
        <v>5.0847726947706303E-3</v>
      </c>
      <c r="N22" s="12" t="s">
        <v>217</v>
      </c>
      <c r="O22" s="12">
        <v>67.552800000000005</v>
      </c>
      <c r="P22" s="12">
        <v>1.1900000000000001E-2</v>
      </c>
      <c r="Q22" s="12">
        <v>18.469100000000001</v>
      </c>
      <c r="R22" s="12">
        <v>0.65659999999999996</v>
      </c>
      <c r="S22" s="12">
        <v>4.4000000000000003E-3</v>
      </c>
      <c r="T22" s="12">
        <v>8.0999999999999996E-3</v>
      </c>
      <c r="U22" s="12">
        <v>1.3100000000000001E-2</v>
      </c>
      <c r="V22" s="12">
        <v>6.9471999999999996</v>
      </c>
      <c r="W22" s="12">
        <v>6.7784000000000004</v>
      </c>
      <c r="Y22" s="12">
        <v>1051.2610231496899</v>
      </c>
      <c r="Z22" s="12">
        <v>1051.3041257566699</v>
      </c>
      <c r="AA22" s="12">
        <v>1051.3472318982899</v>
      </c>
      <c r="AB22" s="12">
        <v>1051.3903415749801</v>
      </c>
      <c r="AC22" s="12">
        <v>1051.4334547871599</v>
      </c>
      <c r="AE22" s="12">
        <v>6.1213350312036798</v>
      </c>
    </row>
    <row r="23" spans="2:31" s="12" customFormat="1" x14ac:dyDescent="0.2">
      <c r="B23" s="32" t="s">
        <v>201</v>
      </c>
      <c r="C23" s="12">
        <v>75.3855687794956</v>
      </c>
      <c r="D23" s="12">
        <v>0.33040429239561703</v>
      </c>
      <c r="E23" s="12">
        <v>9.6104322586454405</v>
      </c>
      <c r="F23" s="12">
        <v>5.4430373042230098</v>
      </c>
      <c r="G23" s="12">
        <v>0.25339117262273603</v>
      </c>
      <c r="H23" s="12">
        <v>0</v>
      </c>
      <c r="I23" s="12">
        <v>0.12563625866662401</v>
      </c>
      <c r="J23" s="12">
        <v>3.42131049422931</v>
      </c>
      <c r="K23" s="12">
        <v>5.2915534510246296</v>
      </c>
      <c r="L23" s="12">
        <v>5.0847726947706303E-3</v>
      </c>
      <c r="N23" s="12" t="s">
        <v>218</v>
      </c>
      <c r="O23" s="12">
        <v>66.444699999999997</v>
      </c>
      <c r="P23" s="12">
        <v>1.72E-2</v>
      </c>
      <c r="Q23" s="12">
        <v>18.1755</v>
      </c>
      <c r="R23" s="12">
        <v>0.55130000000000001</v>
      </c>
      <c r="S23" s="12">
        <v>0</v>
      </c>
      <c r="T23" s="12">
        <v>1.15E-2</v>
      </c>
      <c r="U23" s="12">
        <v>1.29E-2</v>
      </c>
      <c r="V23" s="12">
        <v>7.4550000000000001</v>
      </c>
      <c r="W23" s="12">
        <v>6.5625999999999998</v>
      </c>
      <c r="Y23" s="12">
        <v>1055.7204638938099</v>
      </c>
      <c r="Z23" s="12">
        <v>1055.76393296579</v>
      </c>
      <c r="AA23" s="12">
        <v>1055.8074056175701</v>
      </c>
      <c r="AB23" s="12">
        <v>1055.8508818496</v>
      </c>
      <c r="AC23" s="12">
        <v>1055.8943616623201</v>
      </c>
      <c r="AE23" s="12">
        <v>6.2461120759293198</v>
      </c>
    </row>
    <row r="24" spans="2:31" s="12" customFormat="1" x14ac:dyDescent="0.2">
      <c r="B24" s="32" t="s">
        <v>190</v>
      </c>
      <c r="C24" s="12">
        <v>75.447990897030493</v>
      </c>
      <c r="D24" s="12">
        <v>0.36443339783017897</v>
      </c>
      <c r="E24" s="12">
        <v>9.4549229970583202</v>
      </c>
      <c r="F24" s="12">
        <v>5.5967531343894104</v>
      </c>
      <c r="G24" s="12">
        <v>0.25840687546865099</v>
      </c>
      <c r="H24" s="12">
        <v>0</v>
      </c>
      <c r="I24" s="12">
        <v>0.17985705820971401</v>
      </c>
      <c r="J24" s="12">
        <v>3.8277567157996302</v>
      </c>
      <c r="K24" s="12">
        <v>4.6413608310130199</v>
      </c>
      <c r="L24" s="12">
        <v>2.0030727765629999E-2</v>
      </c>
      <c r="N24" s="12" t="s">
        <v>219</v>
      </c>
      <c r="O24" s="12">
        <v>66.988100000000003</v>
      </c>
      <c r="P24" s="12">
        <v>1.5800000000000002E-2</v>
      </c>
      <c r="Q24" s="12">
        <v>18.674299999999999</v>
      </c>
      <c r="R24" s="12">
        <v>0.55669999999999997</v>
      </c>
      <c r="S24" s="12">
        <v>0</v>
      </c>
      <c r="T24" s="12">
        <v>0</v>
      </c>
      <c r="U24" s="12">
        <v>1.3599999999999999E-2</v>
      </c>
      <c r="V24" s="12">
        <v>7.2249999999999996</v>
      </c>
      <c r="W24" s="12">
        <v>6.5098000000000003</v>
      </c>
      <c r="Y24" s="12">
        <v>1048.103625556</v>
      </c>
      <c r="Z24" s="12">
        <v>1048.1464696344799</v>
      </c>
      <c r="AA24" s="12">
        <v>1048.18931721584</v>
      </c>
      <c r="AB24" s="12">
        <v>1048.23216830051</v>
      </c>
      <c r="AC24" s="12">
        <v>1048.2750228889199</v>
      </c>
      <c r="AE24" s="12">
        <v>6.1201201423482701</v>
      </c>
    </row>
    <row r="25" spans="2:31" s="12" customFormat="1" x14ac:dyDescent="0.2">
      <c r="B25" s="32" t="s">
        <v>201</v>
      </c>
      <c r="C25" s="12">
        <v>75.3855687794956</v>
      </c>
      <c r="D25" s="12">
        <v>0.33040429239561703</v>
      </c>
      <c r="E25" s="12">
        <v>9.6104322586454405</v>
      </c>
      <c r="F25" s="12">
        <v>5.4430373042230098</v>
      </c>
      <c r="G25" s="12">
        <v>0.25339117262273603</v>
      </c>
      <c r="H25" s="12">
        <v>0</v>
      </c>
      <c r="I25" s="12">
        <v>0.12563625866662401</v>
      </c>
      <c r="J25" s="12">
        <v>3.42131049422931</v>
      </c>
      <c r="K25" s="12">
        <v>5.2915534510246296</v>
      </c>
      <c r="L25" s="12">
        <v>5.0847726947706303E-3</v>
      </c>
      <c r="N25" s="12" t="s">
        <v>219</v>
      </c>
      <c r="O25" s="12">
        <v>66.988100000000003</v>
      </c>
      <c r="P25" s="12">
        <v>1.5800000000000002E-2</v>
      </c>
      <c r="Q25" s="12">
        <v>18.674299999999999</v>
      </c>
      <c r="R25" s="12">
        <v>0.55669999999999997</v>
      </c>
      <c r="S25" s="12">
        <v>0</v>
      </c>
      <c r="T25" s="12">
        <v>0</v>
      </c>
      <c r="U25" s="12">
        <v>1.3599999999999999E-2</v>
      </c>
      <c r="V25" s="12">
        <v>7.2249999999999996</v>
      </c>
      <c r="W25" s="12">
        <v>6.5098000000000003</v>
      </c>
      <c r="Y25" s="12">
        <v>1054.7293693489801</v>
      </c>
      <c r="Z25" s="12">
        <v>1054.77275684136</v>
      </c>
      <c r="AA25" s="12">
        <v>1054.81614790348</v>
      </c>
      <c r="AB25" s="12">
        <v>1054.8595425357701</v>
      </c>
      <c r="AC25" s="12">
        <v>1054.9029407386699</v>
      </c>
      <c r="AE25" s="12">
        <v>6.33014936149912</v>
      </c>
    </row>
    <row r="26" spans="2:31" s="12" customFormat="1" x14ac:dyDescent="0.2">
      <c r="B26" s="32" t="s">
        <v>190</v>
      </c>
      <c r="C26" s="12">
        <v>75.447990897030493</v>
      </c>
      <c r="D26" s="12">
        <v>0.36443339783017897</v>
      </c>
      <c r="E26" s="12">
        <v>9.4549229970583202</v>
      </c>
      <c r="F26" s="12">
        <v>5.5967531343894104</v>
      </c>
      <c r="G26" s="12">
        <v>0.25840687546865099</v>
      </c>
      <c r="H26" s="12">
        <v>0</v>
      </c>
      <c r="I26" s="12">
        <v>0.17985705820971401</v>
      </c>
      <c r="J26" s="12">
        <v>3.8277567157996302</v>
      </c>
      <c r="K26" s="12">
        <v>4.6413608310130199</v>
      </c>
      <c r="L26" s="12">
        <v>2.0030727765629999E-2</v>
      </c>
      <c r="N26" s="12" t="s">
        <v>220</v>
      </c>
      <c r="O26" s="12">
        <v>67.310599999999994</v>
      </c>
      <c r="P26" s="12">
        <v>4.0500000000000001E-2</v>
      </c>
      <c r="Q26" s="12">
        <v>18.497599999999998</v>
      </c>
      <c r="R26" s="12">
        <v>0.54849999999999999</v>
      </c>
      <c r="S26" s="12">
        <v>0</v>
      </c>
      <c r="T26" s="12">
        <v>0</v>
      </c>
      <c r="U26" s="12">
        <v>9.2999999999999992E-3</v>
      </c>
      <c r="V26" s="12">
        <v>7.2451999999999996</v>
      </c>
      <c r="W26" s="12">
        <v>6.5336999999999996</v>
      </c>
      <c r="Y26" s="12">
        <v>1048.09037046713</v>
      </c>
      <c r="Z26" s="12">
        <v>1048.1332134619299</v>
      </c>
      <c r="AA26" s="12">
        <v>1048.17605995946</v>
      </c>
      <c r="AB26" s="12">
        <v>1048.2189099601801</v>
      </c>
      <c r="AC26" s="12">
        <v>1048.2617634645001</v>
      </c>
      <c r="AE26" s="12">
        <v>5.7847616124595698</v>
      </c>
    </row>
    <row r="27" spans="2:31" s="12" customFormat="1" x14ac:dyDescent="0.2">
      <c r="B27" s="32" t="s">
        <v>201</v>
      </c>
      <c r="C27" s="12">
        <v>75.3855687794956</v>
      </c>
      <c r="D27" s="12">
        <v>0.33040429239561703</v>
      </c>
      <c r="E27" s="12">
        <v>9.6104322586454405</v>
      </c>
      <c r="F27" s="12">
        <v>5.4430373042230098</v>
      </c>
      <c r="G27" s="12">
        <v>0.25339117262273603</v>
      </c>
      <c r="H27" s="12">
        <v>0</v>
      </c>
      <c r="I27" s="12">
        <v>0.12563625866662401</v>
      </c>
      <c r="J27" s="12">
        <v>3.42131049422931</v>
      </c>
      <c r="K27" s="12">
        <v>5.2915534510246296</v>
      </c>
      <c r="L27" s="12">
        <v>5.0847726947706303E-3</v>
      </c>
      <c r="N27" s="12" t="s">
        <v>220</v>
      </c>
      <c r="O27" s="12">
        <v>67.310599999999994</v>
      </c>
      <c r="P27" s="12">
        <v>4.0500000000000001E-2</v>
      </c>
      <c r="Q27" s="12">
        <v>18.497599999999998</v>
      </c>
      <c r="R27" s="12">
        <v>0.54849999999999999</v>
      </c>
      <c r="S27" s="12">
        <v>0</v>
      </c>
      <c r="T27" s="12">
        <v>0</v>
      </c>
      <c r="U27" s="12">
        <v>9.2999999999999992E-3</v>
      </c>
      <c r="V27" s="12">
        <v>7.2451999999999996</v>
      </c>
      <c r="W27" s="12">
        <v>6.5336999999999996</v>
      </c>
      <c r="Y27" s="12">
        <v>1054.7159461434201</v>
      </c>
      <c r="Z27" s="12">
        <v>1054.7593325314299</v>
      </c>
      <c r="AA27" s="12">
        <v>1054.80272248904</v>
      </c>
      <c r="AB27" s="12">
        <v>1054.8461160166801</v>
      </c>
      <c r="AC27" s="12">
        <v>1054.8895131147999</v>
      </c>
      <c r="AE27" s="12">
        <v>5.9947899940547904</v>
      </c>
    </row>
    <row r="28" spans="2:31" s="12" customFormat="1" x14ac:dyDescent="0.2">
      <c r="B28" s="32" t="s">
        <v>190</v>
      </c>
      <c r="C28" s="12">
        <v>75.447990897030493</v>
      </c>
      <c r="D28" s="12">
        <v>0.36443339783017897</v>
      </c>
      <c r="E28" s="12">
        <v>9.4549229970583202</v>
      </c>
      <c r="F28" s="12">
        <v>5.5967531343894104</v>
      </c>
      <c r="G28" s="12">
        <v>0.25840687546865099</v>
      </c>
      <c r="H28" s="12">
        <v>0</v>
      </c>
      <c r="I28" s="12">
        <v>0.17985705820971401</v>
      </c>
      <c r="J28" s="12">
        <v>3.8277567157996302</v>
      </c>
      <c r="K28" s="12">
        <v>4.6413608310130199</v>
      </c>
      <c r="L28" s="12">
        <v>2.0030727765629999E-2</v>
      </c>
      <c r="N28" s="12" t="s">
        <v>221</v>
      </c>
      <c r="O28" s="12">
        <v>67.518799999999999</v>
      </c>
      <c r="P28" s="12">
        <v>2.3699999999999999E-2</v>
      </c>
      <c r="Q28" s="12">
        <v>18.578499999999998</v>
      </c>
      <c r="R28" s="12">
        <v>0.56659999999999999</v>
      </c>
      <c r="S28" s="12">
        <v>0</v>
      </c>
      <c r="T28" s="12">
        <v>0</v>
      </c>
      <c r="U28" s="12">
        <v>5.1000000000000004E-3</v>
      </c>
      <c r="V28" s="12">
        <v>7.2877000000000001</v>
      </c>
      <c r="W28" s="12">
        <v>6.5975000000000001</v>
      </c>
      <c r="Y28" s="12">
        <v>1047.9501307410001</v>
      </c>
      <c r="Z28" s="12">
        <v>1047.9929622711099</v>
      </c>
      <c r="AA28" s="12">
        <v>1048.03579730256</v>
      </c>
      <c r="AB28" s="12">
        <v>1048.07863583578</v>
      </c>
      <c r="AC28" s="12">
        <v>1048.1214778712001</v>
      </c>
      <c r="AE28" s="12">
        <v>5.1295786559873404</v>
      </c>
    </row>
    <row r="29" spans="2:31" s="12" customFormat="1" x14ac:dyDescent="0.2">
      <c r="B29" s="32" t="s">
        <v>201</v>
      </c>
      <c r="C29" s="12">
        <v>75.3855687794956</v>
      </c>
      <c r="D29" s="12">
        <v>0.33040429239561703</v>
      </c>
      <c r="E29" s="12">
        <v>9.6104322586454405</v>
      </c>
      <c r="F29" s="12">
        <v>5.4430373042230098</v>
      </c>
      <c r="G29" s="12">
        <v>0.25339117262273603</v>
      </c>
      <c r="H29" s="12">
        <v>0</v>
      </c>
      <c r="I29" s="12">
        <v>0.12563625866662401</v>
      </c>
      <c r="J29" s="12">
        <v>3.42131049422931</v>
      </c>
      <c r="K29" s="12">
        <v>5.2915534510246296</v>
      </c>
      <c r="L29" s="12">
        <v>5.0847726947706303E-3</v>
      </c>
      <c r="N29" s="12" t="s">
        <v>221</v>
      </c>
      <c r="O29" s="12">
        <v>67.518799999999999</v>
      </c>
      <c r="P29" s="12">
        <v>2.3699999999999999E-2</v>
      </c>
      <c r="Q29" s="12">
        <v>18.578499999999998</v>
      </c>
      <c r="R29" s="12">
        <v>0.56659999999999999</v>
      </c>
      <c r="S29" s="12">
        <v>0</v>
      </c>
      <c r="T29" s="12">
        <v>0</v>
      </c>
      <c r="U29" s="12">
        <v>5.1000000000000004E-3</v>
      </c>
      <c r="V29" s="12">
        <v>7.2877000000000001</v>
      </c>
      <c r="W29" s="12">
        <v>6.5975000000000001</v>
      </c>
      <c r="Y29" s="12">
        <v>1054.5739278628901</v>
      </c>
      <c r="Z29" s="12">
        <v>1054.61730256742</v>
      </c>
      <c r="AA29" s="12">
        <v>1054.66068084011</v>
      </c>
      <c r="AB29" s="12">
        <v>1054.7040626814</v>
      </c>
      <c r="AC29" s="12">
        <v>1054.7474480917299</v>
      </c>
      <c r="AE29" s="12">
        <v>5.3395981742042098</v>
      </c>
    </row>
    <row r="30" spans="2:31" s="12" customFormat="1" x14ac:dyDescent="0.2">
      <c r="B30" s="32" t="s">
        <v>190</v>
      </c>
      <c r="C30" s="12">
        <v>75.447990897030493</v>
      </c>
      <c r="D30" s="12">
        <v>0.36443339783017897</v>
      </c>
      <c r="E30" s="12">
        <v>9.4549229970583202</v>
      </c>
      <c r="F30" s="12">
        <v>5.5967531343894104</v>
      </c>
      <c r="G30" s="12">
        <v>0.25840687546865099</v>
      </c>
      <c r="H30" s="12">
        <v>0</v>
      </c>
      <c r="I30" s="12">
        <v>0.17985705820971401</v>
      </c>
      <c r="J30" s="12">
        <v>3.8277567157996302</v>
      </c>
      <c r="K30" s="12">
        <v>4.6413608310130199</v>
      </c>
      <c r="L30" s="12">
        <v>2.0030727765629999E-2</v>
      </c>
      <c r="N30" s="12" t="s">
        <v>222</v>
      </c>
      <c r="O30" s="12">
        <v>67.146699999999996</v>
      </c>
      <c r="P30" s="12">
        <v>2.29E-2</v>
      </c>
      <c r="Q30" s="12">
        <v>18.511900000000001</v>
      </c>
      <c r="R30" s="12">
        <v>0.49490000000000001</v>
      </c>
      <c r="S30" s="12">
        <v>6.9999999999999999E-4</v>
      </c>
      <c r="T30" s="12">
        <v>0</v>
      </c>
      <c r="U30" s="12">
        <v>2.0899999999999998E-2</v>
      </c>
      <c r="V30" s="12">
        <v>7.0399000000000003</v>
      </c>
      <c r="W30" s="12">
        <v>6.5343</v>
      </c>
      <c r="Y30" s="12">
        <v>1046.80106944013</v>
      </c>
      <c r="Z30" s="12">
        <v>1046.84380709159</v>
      </c>
      <c r="AA30" s="12">
        <v>1046.8865482328799</v>
      </c>
      <c r="AB30" s="12">
        <v>1046.92929286443</v>
      </c>
      <c r="AC30" s="12">
        <v>1046.97204098667</v>
      </c>
      <c r="AE30" s="12">
        <v>6.8191288622431703</v>
      </c>
    </row>
    <row r="31" spans="2:31" s="12" customFormat="1" x14ac:dyDescent="0.2">
      <c r="B31" s="32" t="s">
        <v>201</v>
      </c>
      <c r="C31" s="12">
        <v>75.3855687794956</v>
      </c>
      <c r="D31" s="12">
        <v>0.33040429239561703</v>
      </c>
      <c r="E31" s="12">
        <v>9.6104322586454405</v>
      </c>
      <c r="F31" s="12">
        <v>5.4430373042230098</v>
      </c>
      <c r="G31" s="12">
        <v>0.25339117262273603</v>
      </c>
      <c r="H31" s="12">
        <v>0</v>
      </c>
      <c r="I31" s="12">
        <v>0.12563625866662401</v>
      </c>
      <c r="J31" s="12">
        <v>3.42131049422931</v>
      </c>
      <c r="K31" s="12">
        <v>5.2915534510246296</v>
      </c>
      <c r="L31" s="12">
        <v>5.0847726947706303E-3</v>
      </c>
      <c r="N31" s="12" t="s">
        <v>222</v>
      </c>
      <c r="O31" s="12">
        <v>67.146699999999996</v>
      </c>
      <c r="P31" s="12">
        <v>2.29E-2</v>
      </c>
      <c r="Q31" s="12">
        <v>18.511900000000001</v>
      </c>
      <c r="R31" s="12">
        <v>0.49490000000000001</v>
      </c>
      <c r="S31" s="12">
        <v>6.9999999999999999E-4</v>
      </c>
      <c r="T31" s="12">
        <v>0</v>
      </c>
      <c r="U31" s="12">
        <v>2.0899999999999998E-2</v>
      </c>
      <c r="V31" s="12">
        <v>7.0399000000000003</v>
      </c>
      <c r="W31" s="12">
        <v>6.5343</v>
      </c>
      <c r="Y31" s="12">
        <v>1053.41030293531</v>
      </c>
      <c r="Z31" s="12">
        <v>1053.4535819707301</v>
      </c>
      <c r="AA31" s="12">
        <v>1053.4968645625099</v>
      </c>
      <c r="AB31" s="12">
        <v>1053.5401507110801</v>
      </c>
      <c r="AC31" s="12">
        <v>1053.58344041689</v>
      </c>
      <c r="AE31" s="12">
        <v>7.02907562115041</v>
      </c>
    </row>
    <row r="32" spans="2:31" s="12" customFormat="1" x14ac:dyDescent="0.2">
      <c r="B32" s="32" t="s">
        <v>190</v>
      </c>
      <c r="C32" s="12">
        <v>75.447990897030493</v>
      </c>
      <c r="D32" s="12">
        <v>0.36443339783017897</v>
      </c>
      <c r="E32" s="12">
        <v>9.4549229970583202</v>
      </c>
      <c r="F32" s="12">
        <v>5.5967531343894104</v>
      </c>
      <c r="G32" s="12">
        <v>0.25840687546865099</v>
      </c>
      <c r="H32" s="12">
        <v>0</v>
      </c>
      <c r="I32" s="12">
        <v>0.17985705820971401</v>
      </c>
      <c r="J32" s="12">
        <v>3.8277567157996302</v>
      </c>
      <c r="K32" s="12">
        <v>4.6413608310130199</v>
      </c>
      <c r="L32" s="12">
        <v>2.0030727765629999E-2</v>
      </c>
      <c r="N32" s="12" t="s">
        <v>223</v>
      </c>
      <c r="O32" s="12">
        <v>66.746600000000001</v>
      </c>
      <c r="P32" s="12">
        <v>4.0000000000000001E-3</v>
      </c>
      <c r="Q32" s="12">
        <v>18.204899999999999</v>
      </c>
      <c r="R32" s="12">
        <v>0.94359999999999999</v>
      </c>
      <c r="S32" s="12">
        <v>1.5E-3</v>
      </c>
      <c r="T32" s="12">
        <v>0</v>
      </c>
      <c r="U32" s="12">
        <v>1.7600000000000001E-2</v>
      </c>
      <c r="V32" s="12">
        <v>6.8570000000000002</v>
      </c>
      <c r="W32" s="12">
        <v>6.96</v>
      </c>
      <c r="Y32" s="12">
        <v>1042.9001484912001</v>
      </c>
      <c r="Z32" s="12">
        <v>1042.9425682046101</v>
      </c>
      <c r="AA32" s="12">
        <v>1042.98499136899</v>
      </c>
      <c r="AB32" s="12">
        <v>1043.0274179847499</v>
      </c>
      <c r="AC32" s="12">
        <v>1043.0698480523099</v>
      </c>
      <c r="AE32" s="12">
        <v>5.5333754964957897</v>
      </c>
    </row>
    <row r="33" spans="2:31" s="12" customFormat="1" x14ac:dyDescent="0.2">
      <c r="B33" s="32" t="s">
        <v>201</v>
      </c>
      <c r="C33" s="12">
        <v>75.3855687794956</v>
      </c>
      <c r="D33" s="12">
        <v>0.33040429239561703</v>
      </c>
      <c r="E33" s="12">
        <v>9.6104322586454405</v>
      </c>
      <c r="F33" s="12">
        <v>5.4430373042230098</v>
      </c>
      <c r="G33" s="12">
        <v>0.25339117262273603</v>
      </c>
      <c r="H33" s="12">
        <v>0</v>
      </c>
      <c r="I33" s="12">
        <v>0.12563625866662401</v>
      </c>
      <c r="J33" s="12">
        <v>3.42131049422931</v>
      </c>
      <c r="K33" s="12">
        <v>5.2915534510246296</v>
      </c>
      <c r="L33" s="12">
        <v>5.0847726947706303E-3</v>
      </c>
      <c r="N33" s="12" t="s">
        <v>223</v>
      </c>
      <c r="O33" s="12">
        <v>66.746600000000001</v>
      </c>
      <c r="P33" s="12">
        <v>4.0000000000000001E-3</v>
      </c>
      <c r="Q33" s="12">
        <v>18.204899999999999</v>
      </c>
      <c r="R33" s="12">
        <v>0.94359999999999999</v>
      </c>
      <c r="S33" s="12">
        <v>1.5E-3</v>
      </c>
      <c r="T33" s="12">
        <v>0</v>
      </c>
      <c r="U33" s="12">
        <v>1.7600000000000001E-2</v>
      </c>
      <c r="V33" s="12">
        <v>6.8570000000000002</v>
      </c>
      <c r="W33" s="12">
        <v>6.96</v>
      </c>
      <c r="Y33" s="12">
        <v>1049.46006059601</v>
      </c>
      <c r="Z33" s="12">
        <v>1049.50301564444</v>
      </c>
      <c r="AA33" s="12">
        <v>1049.5459742093799</v>
      </c>
      <c r="AB33" s="12">
        <v>1049.5889362912401</v>
      </c>
      <c r="AC33" s="12">
        <v>1049.6319018904701</v>
      </c>
      <c r="AE33" s="12">
        <v>5.7430734142106701</v>
      </c>
    </row>
    <row r="34" spans="2:31" s="12" customFormat="1" x14ac:dyDescent="0.2">
      <c r="B34" s="32" t="s">
        <v>190</v>
      </c>
      <c r="C34" s="12">
        <v>75.447990897030493</v>
      </c>
      <c r="D34" s="12">
        <v>0.36443339783017897</v>
      </c>
      <c r="E34" s="12">
        <v>9.4549229970583202</v>
      </c>
      <c r="F34" s="12">
        <v>5.5967531343894104</v>
      </c>
      <c r="G34" s="12">
        <v>0.25840687546865099</v>
      </c>
      <c r="H34" s="12">
        <v>0</v>
      </c>
      <c r="I34" s="12">
        <v>0.17985705820971401</v>
      </c>
      <c r="J34" s="12">
        <v>3.8277567157996302</v>
      </c>
      <c r="K34" s="12">
        <v>4.6413608310130199</v>
      </c>
      <c r="L34" s="12">
        <v>2.0030727765629999E-2</v>
      </c>
      <c r="N34" s="12" t="s">
        <v>224</v>
      </c>
      <c r="O34" s="12">
        <v>67.194199999999995</v>
      </c>
      <c r="P34" s="12">
        <v>1.1299999999999999E-2</v>
      </c>
      <c r="Q34" s="12">
        <v>18.2348</v>
      </c>
      <c r="R34" s="12">
        <v>0.94010000000000005</v>
      </c>
      <c r="S34" s="12">
        <v>0</v>
      </c>
      <c r="T34" s="12">
        <v>7.7999999999999996E-3</v>
      </c>
      <c r="U34" s="12">
        <v>1.7299999999999999E-2</v>
      </c>
      <c r="V34" s="12">
        <v>6.8998999999999997</v>
      </c>
      <c r="W34" s="12">
        <v>6.9143999999999997</v>
      </c>
      <c r="Y34" s="12">
        <v>1043.47463873426</v>
      </c>
      <c r="Z34" s="12">
        <v>1043.5171051960001</v>
      </c>
      <c r="AA34" s="12">
        <v>1043.5595751144101</v>
      </c>
      <c r="AB34" s="12">
        <v>1043.60204848991</v>
      </c>
      <c r="AC34" s="12">
        <v>1043.6445253229299</v>
      </c>
      <c r="AE34" s="12">
        <v>5.5067659885214102</v>
      </c>
    </row>
    <row r="35" spans="2:31" s="12" customFormat="1" x14ac:dyDescent="0.2">
      <c r="B35" s="32" t="s">
        <v>201</v>
      </c>
      <c r="C35" s="12">
        <v>75.3855687794956</v>
      </c>
      <c r="D35" s="12">
        <v>0.33040429239561703</v>
      </c>
      <c r="E35" s="12">
        <v>9.6104322586454405</v>
      </c>
      <c r="F35" s="12">
        <v>5.4430373042230098</v>
      </c>
      <c r="G35" s="12">
        <v>0.25339117262273603</v>
      </c>
      <c r="H35" s="12">
        <v>0</v>
      </c>
      <c r="I35" s="12">
        <v>0.12563625866662401</v>
      </c>
      <c r="J35" s="12">
        <v>3.42131049422931</v>
      </c>
      <c r="K35" s="12">
        <v>5.2915534510246296</v>
      </c>
      <c r="L35" s="12">
        <v>5.0847726947706303E-3</v>
      </c>
      <c r="N35" s="12" t="s">
        <v>224</v>
      </c>
      <c r="O35" s="12">
        <v>67.194199999999995</v>
      </c>
      <c r="P35" s="12">
        <v>1.1299999999999999E-2</v>
      </c>
      <c r="Q35" s="12">
        <v>18.2348</v>
      </c>
      <c r="R35" s="12">
        <v>0.94010000000000005</v>
      </c>
      <c r="S35" s="12">
        <v>0</v>
      </c>
      <c r="T35" s="12">
        <v>7.7999999999999996E-3</v>
      </c>
      <c r="U35" s="12">
        <v>1.7299999999999999E-2</v>
      </c>
      <c r="V35" s="12">
        <v>6.8998999999999997</v>
      </c>
      <c r="W35" s="12">
        <v>6.9143999999999997</v>
      </c>
      <c r="Y35" s="12">
        <v>1050.041802749</v>
      </c>
      <c r="Z35" s="12">
        <v>1050.08480543375</v>
      </c>
      <c r="AA35" s="12">
        <v>1050.12781164084</v>
      </c>
      <c r="AB35" s="12">
        <v>1050.17082137071</v>
      </c>
      <c r="AC35" s="12">
        <v>1050.2138346238</v>
      </c>
      <c r="AE35" s="12">
        <v>5.7165007320837198</v>
      </c>
    </row>
    <row r="36" spans="2:31" s="12" customFormat="1" x14ac:dyDescent="0.2">
      <c r="B36" s="32" t="s">
        <v>190</v>
      </c>
      <c r="C36" s="12">
        <v>75.447990897030493</v>
      </c>
      <c r="D36" s="12">
        <v>0.36443339783017897</v>
      </c>
      <c r="E36" s="12">
        <v>9.4549229970583202</v>
      </c>
      <c r="F36" s="12">
        <v>5.5967531343894104</v>
      </c>
      <c r="G36" s="12">
        <v>0.25840687546865099</v>
      </c>
      <c r="H36" s="12">
        <v>0</v>
      </c>
      <c r="I36" s="12">
        <v>0.17985705820971401</v>
      </c>
      <c r="J36" s="12">
        <v>3.8277567157996302</v>
      </c>
      <c r="K36" s="12">
        <v>4.6413608310130199</v>
      </c>
      <c r="L36" s="12">
        <v>2.0030727765629999E-2</v>
      </c>
      <c r="N36" s="12" t="s">
        <v>225</v>
      </c>
      <c r="O36" s="12">
        <v>67.667299999999997</v>
      </c>
      <c r="P36" s="12">
        <v>1.6400000000000001E-2</v>
      </c>
      <c r="Q36" s="12">
        <v>18.432099999999998</v>
      </c>
      <c r="R36" s="12">
        <v>0.68820000000000003</v>
      </c>
      <c r="S36" s="12">
        <v>0</v>
      </c>
      <c r="T36" s="12">
        <v>7.6E-3</v>
      </c>
      <c r="U36" s="12">
        <v>6.9000000000000006E-2</v>
      </c>
      <c r="V36" s="12">
        <v>6.5362</v>
      </c>
      <c r="W36" s="12">
        <v>7.1711</v>
      </c>
      <c r="Y36" s="12">
        <v>1039.05914291606</v>
      </c>
      <c r="Z36" s="12">
        <v>1039.1012507346099</v>
      </c>
      <c r="AA36" s="12">
        <v>1039.14336196613</v>
      </c>
      <c r="AB36" s="12">
        <v>1039.18547661103</v>
      </c>
      <c r="AC36" s="12">
        <v>1039.22759466974</v>
      </c>
      <c r="AE36" s="12">
        <v>7.5515648808555698</v>
      </c>
    </row>
    <row r="37" spans="2:31" s="12" customFormat="1" x14ac:dyDescent="0.2">
      <c r="B37" s="32" t="s">
        <v>201</v>
      </c>
      <c r="C37" s="12">
        <v>75.3855687794956</v>
      </c>
      <c r="D37" s="12">
        <v>0.33040429239561703</v>
      </c>
      <c r="E37" s="12">
        <v>9.6104322586454405</v>
      </c>
      <c r="F37" s="12">
        <v>5.4430373042230098</v>
      </c>
      <c r="G37" s="12">
        <v>0.25339117262273603</v>
      </c>
      <c r="H37" s="12">
        <v>0</v>
      </c>
      <c r="I37" s="12">
        <v>0.12563625866662401</v>
      </c>
      <c r="J37" s="12">
        <v>3.42131049422931</v>
      </c>
      <c r="K37" s="12">
        <v>5.2915534510246296</v>
      </c>
      <c r="L37" s="12">
        <v>5.0847726947706303E-3</v>
      </c>
      <c r="N37" s="12" t="s">
        <v>225</v>
      </c>
      <c r="O37" s="12">
        <v>67.667299999999997</v>
      </c>
      <c r="P37" s="12">
        <v>1.6400000000000001E-2</v>
      </c>
      <c r="Q37" s="12">
        <v>18.432099999999998</v>
      </c>
      <c r="R37" s="12">
        <v>0.68820000000000003</v>
      </c>
      <c r="S37" s="12">
        <v>0</v>
      </c>
      <c r="T37" s="12">
        <v>7.6E-3</v>
      </c>
      <c r="U37" s="12">
        <v>6.9000000000000006E-2</v>
      </c>
      <c r="V37" s="12">
        <v>6.5362</v>
      </c>
      <c r="W37" s="12">
        <v>7.1711</v>
      </c>
      <c r="Y37" s="12">
        <v>1045.5706727875699</v>
      </c>
      <c r="Z37" s="12">
        <v>1045.6133100294401</v>
      </c>
      <c r="AA37" s="12">
        <v>1045.65595074885</v>
      </c>
      <c r="AB37" s="12">
        <v>1045.6985949462301</v>
      </c>
      <c r="AC37" s="12">
        <v>1045.7412426220101</v>
      </c>
      <c r="AE37" s="12">
        <v>7.76101497762631</v>
      </c>
    </row>
    <row r="38" spans="2:31" s="12" customFormat="1" x14ac:dyDescent="0.2">
      <c r="B38" s="32" t="s">
        <v>190</v>
      </c>
      <c r="C38" s="12">
        <v>75.447990897030493</v>
      </c>
      <c r="D38" s="12">
        <v>0.36443339783017897</v>
      </c>
      <c r="E38" s="12">
        <v>9.4549229970583202</v>
      </c>
      <c r="F38" s="12">
        <v>5.5967531343894104</v>
      </c>
      <c r="G38" s="12">
        <v>0.25840687546865099</v>
      </c>
      <c r="H38" s="12">
        <v>0</v>
      </c>
      <c r="I38" s="12">
        <v>0.17985705820971401</v>
      </c>
      <c r="J38" s="12">
        <v>3.8277567157996302</v>
      </c>
      <c r="K38" s="12">
        <v>4.6413608310130199</v>
      </c>
      <c r="L38" s="12">
        <v>2.0030727765629999E-2</v>
      </c>
      <c r="N38" s="12" t="s">
        <v>226</v>
      </c>
      <c r="O38" s="12">
        <v>67.198899999999995</v>
      </c>
      <c r="P38" s="12">
        <v>0</v>
      </c>
      <c r="Q38" s="12">
        <v>18.348700000000001</v>
      </c>
      <c r="R38" s="12">
        <v>0.85489999999999999</v>
      </c>
      <c r="S38" s="12">
        <v>0</v>
      </c>
      <c r="T38" s="12">
        <v>0</v>
      </c>
      <c r="U38" s="12">
        <v>1.5599999999999999E-2</v>
      </c>
      <c r="V38" s="12">
        <v>6.5974000000000004</v>
      </c>
      <c r="W38" s="12">
        <v>7.0346000000000002</v>
      </c>
      <c r="Y38" s="12">
        <v>1040.6718630157</v>
      </c>
      <c r="Z38" s="12">
        <v>1040.71410164914</v>
      </c>
      <c r="AA38" s="12">
        <v>1040.75634371147</v>
      </c>
      <c r="AB38" s="12">
        <v>1040.7985892030999</v>
      </c>
      <c r="AC38" s="12">
        <v>1040.8408381244601</v>
      </c>
      <c r="AE38" s="12">
        <v>5.7131116893431697</v>
      </c>
    </row>
    <row r="39" spans="2:31" s="12" customFormat="1" x14ac:dyDescent="0.2">
      <c r="B39" s="32" t="s">
        <v>201</v>
      </c>
      <c r="C39" s="12">
        <v>75.3855687794956</v>
      </c>
      <c r="D39" s="12">
        <v>0.33040429239561703</v>
      </c>
      <c r="E39" s="12">
        <v>9.6104322586454405</v>
      </c>
      <c r="F39" s="12">
        <v>5.4430373042230098</v>
      </c>
      <c r="G39" s="12">
        <v>0.25339117262273603</v>
      </c>
      <c r="H39" s="12">
        <v>0</v>
      </c>
      <c r="I39" s="12">
        <v>0.12563625866662401</v>
      </c>
      <c r="J39" s="12">
        <v>3.42131049422931</v>
      </c>
      <c r="K39" s="12">
        <v>5.2915534510246296</v>
      </c>
      <c r="L39" s="12">
        <v>5.0847726947706303E-3</v>
      </c>
      <c r="N39" s="12" t="s">
        <v>226</v>
      </c>
      <c r="O39" s="12">
        <v>67.198899999999995</v>
      </c>
      <c r="P39" s="12">
        <v>0</v>
      </c>
      <c r="Q39" s="12">
        <v>18.348700000000001</v>
      </c>
      <c r="R39" s="12">
        <v>0.85489999999999999</v>
      </c>
      <c r="S39" s="12">
        <v>0</v>
      </c>
      <c r="T39" s="12">
        <v>0</v>
      </c>
      <c r="U39" s="12">
        <v>1.5599999999999999E-2</v>
      </c>
      <c r="V39" s="12">
        <v>6.5974000000000004</v>
      </c>
      <c r="W39" s="12">
        <v>7.0346000000000002</v>
      </c>
      <c r="Y39" s="12">
        <v>1047.2036851519499</v>
      </c>
      <c r="Z39" s="12">
        <v>1047.24645568551</v>
      </c>
      <c r="AA39" s="12">
        <v>1047.2892297129299</v>
      </c>
      <c r="AB39" s="12">
        <v>1047.3320072346401</v>
      </c>
      <c r="AC39" s="12">
        <v>1047.37478825107</v>
      </c>
      <c r="AE39" s="12">
        <v>5.9226661801087896</v>
      </c>
    </row>
    <row r="40" spans="2:31" s="12" customFormat="1" x14ac:dyDescent="0.2">
      <c r="B40" s="32" t="s">
        <v>190</v>
      </c>
      <c r="C40" s="12">
        <v>75.447990897030493</v>
      </c>
      <c r="D40" s="12">
        <v>0.36443339783017897</v>
      </c>
      <c r="E40" s="12">
        <v>9.4549229970583202</v>
      </c>
      <c r="F40" s="12">
        <v>5.5967531343894104</v>
      </c>
      <c r="G40" s="12">
        <v>0.25840687546865099</v>
      </c>
      <c r="H40" s="12">
        <v>0</v>
      </c>
      <c r="I40" s="12">
        <v>0.17985705820971401</v>
      </c>
      <c r="J40" s="12">
        <v>3.8277567157996302</v>
      </c>
      <c r="K40" s="12">
        <v>4.6413608310130199</v>
      </c>
      <c r="L40" s="12">
        <v>2.0030727765629999E-2</v>
      </c>
      <c r="N40" s="12" t="s">
        <v>227</v>
      </c>
      <c r="O40" s="12">
        <v>66.411500000000004</v>
      </c>
      <c r="P40" s="12">
        <v>1.95E-2</v>
      </c>
      <c r="Q40" s="12">
        <v>17.980899999999998</v>
      </c>
      <c r="R40" s="12">
        <v>0.90659999999999996</v>
      </c>
      <c r="S40" s="12">
        <v>2.2000000000000001E-3</v>
      </c>
      <c r="T40" s="12">
        <v>1.7399999999999999E-2</v>
      </c>
      <c r="U40" s="12">
        <v>1.8E-3</v>
      </c>
      <c r="V40" s="12">
        <v>6.4212999999999996</v>
      </c>
      <c r="W40" s="12">
        <v>7.2657999999999996</v>
      </c>
      <c r="Y40" s="12">
        <v>1037.9751271119301</v>
      </c>
      <c r="Z40" s="12">
        <v>1038.01714711516</v>
      </c>
      <c r="AA40" s="12">
        <v>1038.05917052069</v>
      </c>
      <c r="AB40" s="12">
        <v>1038.1011973289401</v>
      </c>
      <c r="AC40" s="12">
        <v>1038.1432275403099</v>
      </c>
      <c r="AE40" s="12">
        <v>3.5071068793034401</v>
      </c>
    </row>
    <row r="41" spans="2:31" s="12" customFormat="1" x14ac:dyDescent="0.2">
      <c r="B41" s="32" t="s">
        <v>201</v>
      </c>
      <c r="C41" s="12">
        <v>75.3855687794956</v>
      </c>
      <c r="D41" s="12">
        <v>0.33040429239561703</v>
      </c>
      <c r="E41" s="12">
        <v>9.6104322586454405</v>
      </c>
      <c r="F41" s="12">
        <v>5.4430373042230098</v>
      </c>
      <c r="G41" s="12">
        <v>0.25339117262273603</v>
      </c>
      <c r="H41" s="12">
        <v>0</v>
      </c>
      <c r="I41" s="12">
        <v>0.12563625866662401</v>
      </c>
      <c r="J41" s="12">
        <v>3.42131049422931</v>
      </c>
      <c r="K41" s="12">
        <v>5.2915534510246296</v>
      </c>
      <c r="L41" s="12">
        <v>5.0847726947706303E-3</v>
      </c>
      <c r="N41" s="12" t="s">
        <v>227</v>
      </c>
      <c r="O41" s="12">
        <v>66.411500000000004</v>
      </c>
      <c r="P41" s="12">
        <v>1.95E-2</v>
      </c>
      <c r="Q41" s="12">
        <v>17.980899999999998</v>
      </c>
      <c r="R41" s="12">
        <v>0.90659999999999996</v>
      </c>
      <c r="S41" s="12">
        <v>2.2000000000000001E-3</v>
      </c>
      <c r="T41" s="12">
        <v>1.7399999999999999E-2</v>
      </c>
      <c r="U41" s="12">
        <v>1.8E-3</v>
      </c>
      <c r="V41" s="12">
        <v>6.4212999999999996</v>
      </c>
      <c r="W41" s="12">
        <v>7.2657999999999996</v>
      </c>
      <c r="Y41" s="12">
        <v>1044.4730350633899</v>
      </c>
      <c r="Z41" s="12">
        <v>1044.5155828294701</v>
      </c>
      <c r="AA41" s="12">
        <v>1044.55813406215</v>
      </c>
      <c r="AB41" s="12">
        <v>1044.6006887618501</v>
      </c>
      <c r="AC41" s="12">
        <v>1044.64324692901</v>
      </c>
      <c r="AE41" s="12">
        <v>3.7164865260857498</v>
      </c>
    </row>
    <row r="42" spans="2:31" s="12" customFormat="1" x14ac:dyDescent="0.2">
      <c r="B42" s="32" t="s">
        <v>190</v>
      </c>
      <c r="C42" s="12">
        <v>75.447990897030493</v>
      </c>
      <c r="D42" s="12">
        <v>0.36443339783017897</v>
      </c>
      <c r="E42" s="12">
        <v>9.4549229970583202</v>
      </c>
      <c r="F42" s="12">
        <v>5.5967531343894104</v>
      </c>
      <c r="G42" s="12">
        <v>0.25840687546865099</v>
      </c>
      <c r="H42" s="12">
        <v>0</v>
      </c>
      <c r="I42" s="12">
        <v>0.17985705820971401</v>
      </c>
      <c r="J42" s="12">
        <v>3.8277567157996302</v>
      </c>
      <c r="K42" s="12">
        <v>4.6413608310130199</v>
      </c>
      <c r="L42" s="12">
        <v>2.0030727765629999E-2</v>
      </c>
      <c r="N42" s="12" t="s">
        <v>228</v>
      </c>
      <c r="O42" s="12">
        <v>67.052400000000006</v>
      </c>
      <c r="P42" s="12">
        <v>8.0000000000000004E-4</v>
      </c>
      <c r="Q42" s="12">
        <v>18.2712</v>
      </c>
      <c r="R42" s="12">
        <v>0.89380000000000004</v>
      </c>
      <c r="S42" s="12">
        <v>0</v>
      </c>
      <c r="T42" s="12">
        <v>0</v>
      </c>
      <c r="U42" s="12">
        <v>2.8299999999999999E-2</v>
      </c>
      <c r="V42" s="12">
        <v>6.5564</v>
      </c>
      <c r="W42" s="12">
        <v>7.2164999999999999</v>
      </c>
      <c r="Y42" s="12">
        <v>1039.13102594421</v>
      </c>
      <c r="Z42" s="12">
        <v>1039.17313958919</v>
      </c>
      <c r="AA42" s="12">
        <v>1039.2152566478501</v>
      </c>
      <c r="AB42" s="12">
        <v>1039.2573771206</v>
      </c>
      <c r="AC42" s="12">
        <v>1039.29950100787</v>
      </c>
      <c r="AE42" s="12">
        <v>6.2581692914157099</v>
      </c>
    </row>
    <row r="43" spans="2:31" s="12" customFormat="1" x14ac:dyDescent="0.2">
      <c r="B43" s="32" t="s">
        <v>201</v>
      </c>
      <c r="C43" s="12">
        <v>75.3855687794956</v>
      </c>
      <c r="D43" s="12">
        <v>0.33040429239561703</v>
      </c>
      <c r="E43" s="12">
        <v>9.6104322586454405</v>
      </c>
      <c r="F43" s="12">
        <v>5.4430373042230098</v>
      </c>
      <c r="G43" s="12">
        <v>0.25339117262273603</v>
      </c>
      <c r="H43" s="12">
        <v>0</v>
      </c>
      <c r="I43" s="12">
        <v>0.12563625866662401</v>
      </c>
      <c r="J43" s="12">
        <v>3.42131049422931</v>
      </c>
      <c r="K43" s="12">
        <v>5.2915534510246296</v>
      </c>
      <c r="L43" s="12">
        <v>5.0847726947706303E-3</v>
      </c>
      <c r="N43" s="12" t="s">
        <v>228</v>
      </c>
      <c r="O43" s="12">
        <v>67.052400000000006</v>
      </c>
      <c r="P43" s="12">
        <v>8.0000000000000004E-4</v>
      </c>
      <c r="Q43" s="12">
        <v>18.2712</v>
      </c>
      <c r="R43" s="12">
        <v>0.89380000000000004</v>
      </c>
      <c r="S43" s="12">
        <v>0</v>
      </c>
      <c r="T43" s="12">
        <v>0</v>
      </c>
      <c r="U43" s="12">
        <v>2.8299999999999999E-2</v>
      </c>
      <c r="V43" s="12">
        <v>6.5564</v>
      </c>
      <c r="W43" s="12">
        <v>7.2164999999999999</v>
      </c>
      <c r="Y43" s="12">
        <v>1045.64345961704</v>
      </c>
      <c r="Z43" s="12">
        <v>1045.6861027955799</v>
      </c>
      <c r="AA43" s="12">
        <v>1045.72874945238</v>
      </c>
      <c r="AB43" s="12">
        <v>1045.7713995878801</v>
      </c>
      <c r="AC43" s="12">
        <v>1045.8140532025</v>
      </c>
      <c r="AE43" s="12">
        <v>6.4676240518782704</v>
      </c>
    </row>
    <row r="44" spans="2:31" s="12" customFormat="1" x14ac:dyDescent="0.2">
      <c r="B44" s="32" t="s">
        <v>190</v>
      </c>
      <c r="C44" s="12">
        <v>75.447990897030493</v>
      </c>
      <c r="D44" s="12">
        <v>0.36443339783017897</v>
      </c>
      <c r="E44" s="12">
        <v>9.4549229970583202</v>
      </c>
      <c r="F44" s="12">
        <v>5.5967531343894104</v>
      </c>
      <c r="G44" s="12">
        <v>0.25840687546865099</v>
      </c>
      <c r="H44" s="12">
        <v>0</v>
      </c>
      <c r="I44" s="12">
        <v>0.17985705820971401</v>
      </c>
      <c r="J44" s="12">
        <v>3.8277567157996302</v>
      </c>
      <c r="K44" s="12">
        <v>4.6413608310130199</v>
      </c>
      <c r="L44" s="12">
        <v>2.0030727765629999E-2</v>
      </c>
      <c r="N44" s="12" t="s">
        <v>229</v>
      </c>
      <c r="O44" s="12">
        <v>66.105900000000005</v>
      </c>
      <c r="P44" s="12">
        <v>1.6899999999999998E-2</v>
      </c>
      <c r="Q44" s="12">
        <v>18.146100000000001</v>
      </c>
      <c r="R44" s="12">
        <v>0.80359999999999998</v>
      </c>
      <c r="S44" s="12">
        <v>0</v>
      </c>
      <c r="T44" s="12">
        <v>5.9999999999999995E-4</v>
      </c>
      <c r="U44" s="12">
        <v>1.1299999999999999E-2</v>
      </c>
      <c r="V44" s="12">
        <v>6.9602000000000004</v>
      </c>
      <c r="W44" s="12">
        <v>6.782</v>
      </c>
      <c r="Y44" s="12">
        <v>1044.7473368060801</v>
      </c>
      <c r="Z44" s="12">
        <v>1044.78990692351</v>
      </c>
      <c r="AA44" s="12">
        <v>1044.83248051029</v>
      </c>
      <c r="AB44" s="12">
        <v>1044.87505756682</v>
      </c>
      <c r="AC44" s="12">
        <v>1044.9176380935301</v>
      </c>
      <c r="AE44" s="12">
        <v>5.3328954809417599</v>
      </c>
    </row>
    <row r="45" spans="2:31" s="12" customFormat="1" x14ac:dyDescent="0.2">
      <c r="B45" s="32" t="s">
        <v>201</v>
      </c>
      <c r="C45" s="12">
        <v>75.3855687794956</v>
      </c>
      <c r="D45" s="12">
        <v>0.33040429239561703</v>
      </c>
      <c r="E45" s="12">
        <v>9.6104322586454405</v>
      </c>
      <c r="F45" s="12">
        <v>5.4430373042230098</v>
      </c>
      <c r="G45" s="12">
        <v>0.25339117262273603</v>
      </c>
      <c r="H45" s="12">
        <v>0</v>
      </c>
      <c r="I45" s="12">
        <v>0.12563625866662401</v>
      </c>
      <c r="J45" s="12">
        <v>3.42131049422931</v>
      </c>
      <c r="K45" s="12">
        <v>5.2915534510246296</v>
      </c>
      <c r="L45" s="12">
        <v>5.0847726947706303E-3</v>
      </c>
      <c r="N45" s="12" t="s">
        <v>229</v>
      </c>
      <c r="O45" s="12">
        <v>66.105900000000005</v>
      </c>
      <c r="P45" s="12">
        <v>1.6899999999999998E-2</v>
      </c>
      <c r="Q45" s="12">
        <v>18.146100000000001</v>
      </c>
      <c r="R45" s="12">
        <v>0.80359999999999998</v>
      </c>
      <c r="S45" s="12">
        <v>0</v>
      </c>
      <c r="T45" s="12">
        <v>5.9999999999999995E-4</v>
      </c>
      <c r="U45" s="12">
        <v>1.1299999999999999E-2</v>
      </c>
      <c r="V45" s="12">
        <v>6.9602000000000004</v>
      </c>
      <c r="W45" s="12">
        <v>6.782</v>
      </c>
      <c r="Y45" s="12">
        <v>1051.3305807117999</v>
      </c>
      <c r="Z45" s="12">
        <v>1051.37368902293</v>
      </c>
      <c r="AA45" s="12">
        <v>1051.4168008694</v>
      </c>
      <c r="AB45" s="12">
        <v>1051.4599162516299</v>
      </c>
      <c r="AC45" s="12">
        <v>1051.50303517007</v>
      </c>
      <c r="AE45" s="12">
        <v>5.5427115859780702</v>
      </c>
    </row>
    <row r="46" spans="2:31" s="12" customFormat="1" x14ac:dyDescent="0.2">
      <c r="B46" s="32" t="s">
        <v>190</v>
      </c>
      <c r="C46" s="12">
        <v>75.447990897030493</v>
      </c>
      <c r="D46" s="12">
        <v>0.36443339783017897</v>
      </c>
      <c r="E46" s="12">
        <v>9.4549229970583202</v>
      </c>
      <c r="F46" s="12">
        <v>5.5967531343894104</v>
      </c>
      <c r="G46" s="12">
        <v>0.25840687546865099</v>
      </c>
      <c r="H46" s="12">
        <v>0</v>
      </c>
      <c r="I46" s="12">
        <v>0.17985705820971401</v>
      </c>
      <c r="J46" s="12">
        <v>3.8277567157996302</v>
      </c>
      <c r="K46" s="12">
        <v>4.6413608310130199</v>
      </c>
      <c r="L46" s="12">
        <v>2.0030727765629999E-2</v>
      </c>
      <c r="N46" s="12" t="s">
        <v>230</v>
      </c>
      <c r="O46" s="12">
        <v>66.257499999999993</v>
      </c>
      <c r="P46" s="12">
        <v>2.1399999999999999E-2</v>
      </c>
      <c r="Q46" s="12">
        <v>18.168399999999998</v>
      </c>
      <c r="R46" s="12">
        <v>0.88329999999999997</v>
      </c>
      <c r="S46" s="12">
        <v>3.27E-2</v>
      </c>
      <c r="T46" s="12">
        <v>9.1000000000000004E-3</v>
      </c>
      <c r="U46" s="12">
        <v>1.7399999999999999E-2</v>
      </c>
      <c r="V46" s="12">
        <v>6.8525999999999998</v>
      </c>
      <c r="W46" s="12">
        <v>6.8986000000000001</v>
      </c>
      <c r="Y46" s="12">
        <v>1043.2687824601801</v>
      </c>
      <c r="Z46" s="12">
        <v>1043.3112321676999</v>
      </c>
      <c r="AA46" s="12">
        <v>1043.3536853298399</v>
      </c>
      <c r="AB46" s="12">
        <v>1043.3961419470299</v>
      </c>
      <c r="AC46" s="12">
        <v>1043.4386020196901</v>
      </c>
      <c r="AE46" s="12">
        <v>5.6320445010629703</v>
      </c>
    </row>
    <row r="47" spans="2:31" s="12" customFormat="1" x14ac:dyDescent="0.2">
      <c r="B47" s="32" t="s">
        <v>201</v>
      </c>
      <c r="C47" s="12">
        <v>75.3855687794956</v>
      </c>
      <c r="D47" s="12">
        <v>0.33040429239561703</v>
      </c>
      <c r="E47" s="12">
        <v>9.6104322586454405</v>
      </c>
      <c r="F47" s="12">
        <v>5.4430373042230098</v>
      </c>
      <c r="G47" s="12">
        <v>0.25339117262273603</v>
      </c>
      <c r="H47" s="12">
        <v>0</v>
      </c>
      <c r="I47" s="12">
        <v>0.12563625866662401</v>
      </c>
      <c r="J47" s="12">
        <v>3.42131049422931</v>
      </c>
      <c r="K47" s="12">
        <v>5.2915534510246296</v>
      </c>
      <c r="L47" s="12">
        <v>5.0847726947706303E-3</v>
      </c>
      <c r="N47" s="12" t="s">
        <v>230</v>
      </c>
      <c r="O47" s="12">
        <v>66.257499999999993</v>
      </c>
      <c r="P47" s="12">
        <v>2.1399999999999999E-2</v>
      </c>
      <c r="Q47" s="12">
        <v>18.168399999999998</v>
      </c>
      <c r="R47" s="12">
        <v>0.88329999999999997</v>
      </c>
      <c r="S47" s="12">
        <v>3.27E-2</v>
      </c>
      <c r="T47" s="12">
        <v>9.1000000000000004E-3</v>
      </c>
      <c r="U47" s="12">
        <v>1.7399999999999999E-2</v>
      </c>
      <c r="V47" s="12">
        <v>6.8525999999999998</v>
      </c>
      <c r="W47" s="12">
        <v>6.8986000000000001</v>
      </c>
      <c r="Y47" s="12">
        <v>1049.83334744485</v>
      </c>
      <c r="Z47" s="12">
        <v>1049.87633305707</v>
      </c>
      <c r="AA47" s="12">
        <v>1049.91932218954</v>
      </c>
      <c r="AB47" s="12">
        <v>1049.9623148426999</v>
      </c>
      <c r="AC47" s="12">
        <v>1050.0053110169699</v>
      </c>
      <c r="AE47" s="12">
        <v>5.8417660560121103</v>
      </c>
    </row>
    <row r="48" spans="2:31" s="12" customFormat="1" x14ac:dyDescent="0.2">
      <c r="B48" s="32" t="s">
        <v>190</v>
      </c>
      <c r="C48" s="12">
        <v>75.447990897030493</v>
      </c>
      <c r="D48" s="12">
        <v>0.36443339783017897</v>
      </c>
      <c r="E48" s="12">
        <v>9.4549229970583202</v>
      </c>
      <c r="F48" s="12">
        <v>5.5967531343894104</v>
      </c>
      <c r="G48" s="12">
        <v>0.25840687546865099</v>
      </c>
      <c r="H48" s="12">
        <v>0</v>
      </c>
      <c r="I48" s="12">
        <v>0.17985705820971401</v>
      </c>
      <c r="J48" s="12">
        <v>3.8277567157996302</v>
      </c>
      <c r="K48" s="12">
        <v>4.6413608310130199</v>
      </c>
      <c r="L48" s="12">
        <v>2.0030727765629999E-2</v>
      </c>
      <c r="N48" s="12" t="s">
        <v>231</v>
      </c>
      <c r="O48" s="12">
        <v>66.811199999999999</v>
      </c>
      <c r="P48" s="12">
        <v>3.49E-2</v>
      </c>
      <c r="Q48" s="12">
        <v>18.3431</v>
      </c>
      <c r="R48" s="12">
        <v>0.87039999999999995</v>
      </c>
      <c r="S48" s="12">
        <v>6.4999999999999997E-3</v>
      </c>
      <c r="T48" s="12">
        <v>0</v>
      </c>
      <c r="U48" s="12">
        <v>0.01</v>
      </c>
      <c r="V48" s="12">
        <v>6.7000999999999999</v>
      </c>
      <c r="W48" s="12">
        <v>6.9010999999999996</v>
      </c>
      <c r="Y48" s="12">
        <v>1042.2806639555599</v>
      </c>
      <c r="Z48" s="12">
        <v>1042.3230332881401</v>
      </c>
      <c r="AA48" s="12">
        <v>1042.3654060655399</v>
      </c>
      <c r="AB48" s="12">
        <v>1042.40778228818</v>
      </c>
      <c r="AC48" s="12">
        <v>1042.4501619564801</v>
      </c>
      <c r="AE48" s="12">
        <v>5.1642314888727903</v>
      </c>
    </row>
    <row r="49" spans="2:31" s="12" customFormat="1" x14ac:dyDescent="0.2">
      <c r="B49" s="32" t="s">
        <v>201</v>
      </c>
      <c r="C49" s="12">
        <v>75.3855687794956</v>
      </c>
      <c r="D49" s="12">
        <v>0.33040429239561703</v>
      </c>
      <c r="E49" s="12">
        <v>9.6104322586454405</v>
      </c>
      <c r="F49" s="12">
        <v>5.4430373042230098</v>
      </c>
      <c r="G49" s="12">
        <v>0.25339117262273603</v>
      </c>
      <c r="H49" s="12">
        <v>0</v>
      </c>
      <c r="I49" s="12">
        <v>0.12563625866662401</v>
      </c>
      <c r="J49" s="12">
        <v>3.42131049422931</v>
      </c>
      <c r="K49" s="12">
        <v>5.2915534510246296</v>
      </c>
      <c r="L49" s="12">
        <v>5.0847726947706303E-3</v>
      </c>
      <c r="N49" s="12" t="s">
        <v>231</v>
      </c>
      <c r="O49" s="12">
        <v>66.811199999999999</v>
      </c>
      <c r="P49" s="12">
        <v>3.49E-2</v>
      </c>
      <c r="Q49" s="12">
        <v>18.3431</v>
      </c>
      <c r="R49" s="12">
        <v>0.87039999999999995</v>
      </c>
      <c r="S49" s="12">
        <v>6.4999999999999997E-3</v>
      </c>
      <c r="T49" s="12">
        <v>0</v>
      </c>
      <c r="U49" s="12">
        <v>0.01</v>
      </c>
      <c r="V49" s="12">
        <v>6.7000999999999999</v>
      </c>
      <c r="W49" s="12">
        <v>6.9010999999999996</v>
      </c>
      <c r="Y49" s="12">
        <v>1048.8327606954499</v>
      </c>
      <c r="Z49" s="12">
        <v>1048.87566440664</v>
      </c>
      <c r="AA49" s="12">
        <v>1048.9185716280299</v>
      </c>
      <c r="AB49" s="12">
        <v>1048.96148236004</v>
      </c>
      <c r="AC49" s="12">
        <v>1049.0043966031101</v>
      </c>
      <c r="AE49" s="12">
        <v>5.3738896268283902</v>
      </c>
    </row>
    <row r="50" spans="2:31" s="12" customFormat="1" x14ac:dyDescent="0.2">
      <c r="B50" s="32" t="s">
        <v>190</v>
      </c>
      <c r="C50" s="12">
        <v>75.447990897030493</v>
      </c>
      <c r="D50" s="12">
        <v>0.36443339783017897</v>
      </c>
      <c r="E50" s="12">
        <v>9.4549229970583202</v>
      </c>
      <c r="F50" s="12">
        <v>5.5967531343894104</v>
      </c>
      <c r="G50" s="12">
        <v>0.25840687546865099</v>
      </c>
      <c r="H50" s="12">
        <v>0</v>
      </c>
      <c r="I50" s="12">
        <v>0.17985705820971401</v>
      </c>
      <c r="J50" s="12">
        <v>3.8277567157996302</v>
      </c>
      <c r="K50" s="12">
        <v>4.6413608310130199</v>
      </c>
      <c r="L50" s="12">
        <v>2.0030727765629999E-2</v>
      </c>
      <c r="N50" s="12" t="s">
        <v>232</v>
      </c>
      <c r="O50" s="12">
        <v>66.717699999999994</v>
      </c>
      <c r="P50" s="12">
        <v>1.95E-2</v>
      </c>
      <c r="Q50" s="12">
        <v>18.144100000000002</v>
      </c>
      <c r="R50" s="12">
        <v>0.83260000000000001</v>
      </c>
      <c r="S50" s="12">
        <v>7.3000000000000001E-3</v>
      </c>
      <c r="T50" s="12">
        <v>1.3599999999999999E-2</v>
      </c>
      <c r="U50" s="12">
        <v>0</v>
      </c>
      <c r="V50" s="12">
        <v>6.9602000000000004</v>
      </c>
      <c r="W50" s="12">
        <v>7.03</v>
      </c>
      <c r="Y50" s="12">
        <v>1043.21634664461</v>
      </c>
      <c r="Z50" s="12">
        <v>1043.2587920850101</v>
      </c>
      <c r="AA50" s="12">
        <v>1043.3012409795101</v>
      </c>
      <c r="AB50" s="12">
        <v>1043.34369332854</v>
      </c>
      <c r="AC50" s="12">
        <v>1043.3861491325199</v>
      </c>
    </row>
    <row r="51" spans="2:31" s="12" customFormat="1" x14ac:dyDescent="0.2">
      <c r="B51" s="32" t="s">
        <v>201</v>
      </c>
      <c r="C51" s="12">
        <v>75.3855687794956</v>
      </c>
      <c r="D51" s="12">
        <v>0.33040429239561703</v>
      </c>
      <c r="E51" s="12">
        <v>9.6104322586454405</v>
      </c>
      <c r="F51" s="12">
        <v>5.4430373042230098</v>
      </c>
      <c r="G51" s="12">
        <v>0.25339117262273603</v>
      </c>
      <c r="H51" s="12">
        <v>0</v>
      </c>
      <c r="I51" s="12">
        <v>0.12563625866662401</v>
      </c>
      <c r="J51" s="12">
        <v>3.42131049422931</v>
      </c>
      <c r="K51" s="12">
        <v>5.2915534510246296</v>
      </c>
      <c r="L51" s="12">
        <v>5.0847726947706303E-3</v>
      </c>
      <c r="N51" s="12" t="s">
        <v>232</v>
      </c>
      <c r="O51" s="12">
        <v>66.717699999999994</v>
      </c>
      <c r="P51" s="12">
        <v>1.95E-2</v>
      </c>
      <c r="Q51" s="12">
        <v>18.144100000000002</v>
      </c>
      <c r="R51" s="12">
        <v>0.83260000000000001</v>
      </c>
      <c r="S51" s="12">
        <v>7.3000000000000001E-3</v>
      </c>
      <c r="T51" s="12">
        <v>1.3599999999999999E-2</v>
      </c>
      <c r="U51" s="12">
        <v>0</v>
      </c>
      <c r="V51" s="12">
        <v>6.9602000000000004</v>
      </c>
      <c r="W51" s="12">
        <v>7.03</v>
      </c>
      <c r="Y51" s="12">
        <v>1049.78024968572</v>
      </c>
      <c r="Z51" s="12">
        <v>1049.82323094977</v>
      </c>
      <c r="AA51" s="12">
        <v>1049.86621573353</v>
      </c>
      <c r="AB51" s="12">
        <v>1049.9092040374501</v>
      </c>
      <c r="AC51" s="12">
        <v>1049.95219586194</v>
      </c>
    </row>
    <row r="52" spans="2:31" s="12" customFormat="1" x14ac:dyDescent="0.2">
      <c r="B52" s="32" t="s">
        <v>190</v>
      </c>
      <c r="C52" s="12">
        <v>75.447990897030493</v>
      </c>
      <c r="D52" s="12">
        <v>0.36443339783017897</v>
      </c>
      <c r="E52" s="12">
        <v>9.4549229970583202</v>
      </c>
      <c r="F52" s="12">
        <v>5.5967531343894104</v>
      </c>
      <c r="G52" s="12">
        <v>0.25840687546865099</v>
      </c>
      <c r="H52" s="12">
        <v>0</v>
      </c>
      <c r="I52" s="12">
        <v>0.17985705820971401</v>
      </c>
      <c r="J52" s="12">
        <v>3.8277567157996302</v>
      </c>
      <c r="K52" s="12">
        <v>4.6413608310130199</v>
      </c>
      <c r="L52" s="12">
        <v>2.0030727765629999E-2</v>
      </c>
      <c r="N52" s="12" t="s">
        <v>233</v>
      </c>
      <c r="O52" s="12">
        <v>67.006699999999995</v>
      </c>
      <c r="P52" s="12">
        <v>1.04E-2</v>
      </c>
      <c r="Q52" s="12">
        <v>18.344799999999999</v>
      </c>
      <c r="R52" s="12">
        <v>0.81689999999999996</v>
      </c>
      <c r="S52" s="12">
        <v>2.6100000000000002E-2</v>
      </c>
      <c r="T52" s="12">
        <v>0</v>
      </c>
      <c r="U52" s="12">
        <v>1.38E-2</v>
      </c>
      <c r="V52" s="12">
        <v>6.7872000000000003</v>
      </c>
      <c r="W52" s="12">
        <v>7.0061</v>
      </c>
      <c r="Y52" s="12">
        <v>1042.16202973431</v>
      </c>
      <c r="Z52" s="12">
        <v>1042.2043894221399</v>
      </c>
      <c r="AA52" s="12">
        <v>1042.2467525536199</v>
      </c>
      <c r="AB52" s="12">
        <v>1042.2891191291501</v>
      </c>
      <c r="AC52" s="12">
        <v>1042.33148914917</v>
      </c>
      <c r="AE52" s="12">
        <v>5.6201855836174799</v>
      </c>
    </row>
    <row r="53" spans="2:31" s="12" customFormat="1" x14ac:dyDescent="0.2">
      <c r="B53" s="32" t="s">
        <v>201</v>
      </c>
      <c r="C53" s="12">
        <v>75.3855687794956</v>
      </c>
      <c r="D53" s="12">
        <v>0.33040429239561703</v>
      </c>
      <c r="E53" s="12">
        <v>9.6104322586454405</v>
      </c>
      <c r="F53" s="12">
        <v>5.4430373042230098</v>
      </c>
      <c r="G53" s="12">
        <v>0.25339117262273603</v>
      </c>
      <c r="H53" s="12">
        <v>0</v>
      </c>
      <c r="I53" s="12">
        <v>0.12563625866662401</v>
      </c>
      <c r="J53" s="12">
        <v>3.42131049422931</v>
      </c>
      <c r="K53" s="12">
        <v>5.2915534510246296</v>
      </c>
      <c r="L53" s="12">
        <v>5.0847726947706303E-3</v>
      </c>
      <c r="N53" s="12" t="s">
        <v>233</v>
      </c>
      <c r="O53" s="12">
        <v>67.006699999999995</v>
      </c>
      <c r="P53" s="12">
        <v>1.04E-2</v>
      </c>
      <c r="Q53" s="12">
        <v>18.344799999999999</v>
      </c>
      <c r="R53" s="12">
        <v>0.81689999999999996</v>
      </c>
      <c r="S53" s="12">
        <v>2.6100000000000002E-2</v>
      </c>
      <c r="T53" s="12">
        <v>0</v>
      </c>
      <c r="U53" s="12">
        <v>1.38E-2</v>
      </c>
      <c r="V53" s="12">
        <v>6.7872000000000003</v>
      </c>
      <c r="W53" s="12">
        <v>7.0061</v>
      </c>
      <c r="Y53" s="12">
        <v>1048.71263032963</v>
      </c>
      <c r="Z53" s="12">
        <v>1048.75552421304</v>
      </c>
      <c r="AA53" s="12">
        <v>1048.7984216054399</v>
      </c>
      <c r="AB53" s="12">
        <v>1048.84132250726</v>
      </c>
      <c r="AC53" s="12">
        <v>1048.8842269189199</v>
      </c>
      <c r="AE53" s="12">
        <v>5.8298360952937403</v>
      </c>
    </row>
    <row r="54" spans="2:31" s="12" customFormat="1" x14ac:dyDescent="0.2">
      <c r="B54" s="32" t="s">
        <v>190</v>
      </c>
      <c r="C54" s="12">
        <v>75.447990897030493</v>
      </c>
      <c r="D54" s="12">
        <v>0.36443339783017897</v>
      </c>
      <c r="E54" s="12">
        <v>9.4549229970583202</v>
      </c>
      <c r="F54" s="12">
        <v>5.5967531343894104</v>
      </c>
      <c r="G54" s="12">
        <v>0.25840687546865099</v>
      </c>
      <c r="H54" s="12">
        <v>0</v>
      </c>
      <c r="I54" s="12">
        <v>0.17985705820971401</v>
      </c>
      <c r="J54" s="12">
        <v>3.8277567157996302</v>
      </c>
      <c r="K54" s="12">
        <v>4.6413608310130199</v>
      </c>
      <c r="L54" s="12">
        <v>2.0030727765629999E-2</v>
      </c>
      <c r="N54" s="12" t="s">
        <v>234</v>
      </c>
      <c r="O54" s="12">
        <v>66.840500000000006</v>
      </c>
      <c r="P54" s="12">
        <v>1.6199999999999999E-2</v>
      </c>
      <c r="Q54" s="12">
        <v>18.3172</v>
      </c>
      <c r="R54" s="12">
        <v>0.81310000000000004</v>
      </c>
      <c r="S54" s="12">
        <v>0</v>
      </c>
      <c r="T54" s="12">
        <v>0</v>
      </c>
      <c r="U54" s="12">
        <v>5.5999999999999999E-3</v>
      </c>
      <c r="V54" s="12">
        <v>6.9245000000000001</v>
      </c>
      <c r="W54" s="12">
        <v>7.0667</v>
      </c>
      <c r="Y54" s="12">
        <v>1042.72200659432</v>
      </c>
      <c r="Z54" s="12">
        <v>1042.7644118169201</v>
      </c>
      <c r="AA54" s="12">
        <v>1042.8068204887099</v>
      </c>
      <c r="AB54" s="12">
        <v>1042.84923261012</v>
      </c>
      <c r="AC54" s="12">
        <v>1042.89164818156</v>
      </c>
      <c r="AE54" s="12">
        <v>4.7020156496645704</v>
      </c>
    </row>
    <row r="55" spans="2:31" s="12" customFormat="1" x14ac:dyDescent="0.2">
      <c r="B55" s="32" t="s">
        <v>201</v>
      </c>
      <c r="C55" s="12">
        <v>75.3855687794956</v>
      </c>
      <c r="D55" s="12">
        <v>0.33040429239561703</v>
      </c>
      <c r="E55" s="12">
        <v>9.6104322586454405</v>
      </c>
      <c r="F55" s="12">
        <v>5.4430373042230098</v>
      </c>
      <c r="G55" s="12">
        <v>0.25339117262273603</v>
      </c>
      <c r="H55" s="12">
        <v>0</v>
      </c>
      <c r="I55" s="12">
        <v>0.12563625866662401</v>
      </c>
      <c r="J55" s="12">
        <v>3.42131049422931</v>
      </c>
      <c r="K55" s="12">
        <v>5.2915534510246296</v>
      </c>
      <c r="L55" s="12">
        <v>5.0847726947706303E-3</v>
      </c>
      <c r="N55" s="12" t="s">
        <v>234</v>
      </c>
      <c r="O55" s="12">
        <v>66.840500000000006</v>
      </c>
      <c r="P55" s="12">
        <v>1.6199999999999999E-2</v>
      </c>
      <c r="Q55" s="12">
        <v>18.3172</v>
      </c>
      <c r="R55" s="12">
        <v>0.81310000000000004</v>
      </c>
      <c r="S55" s="12">
        <v>0</v>
      </c>
      <c r="T55" s="12">
        <v>0</v>
      </c>
      <c r="U55" s="12">
        <v>5.5999999999999999E-3</v>
      </c>
      <c r="V55" s="12">
        <v>6.9245000000000001</v>
      </c>
      <c r="W55" s="12">
        <v>7.0667</v>
      </c>
      <c r="Y55" s="12">
        <v>1049.27967079573</v>
      </c>
      <c r="Z55" s="12">
        <v>1049.3226110782</v>
      </c>
      <c r="AA55" s="12">
        <v>1049.36555487536</v>
      </c>
      <c r="AB55" s="12">
        <v>1049.4085021876299</v>
      </c>
      <c r="AC55" s="12">
        <v>1049.4514530154499</v>
      </c>
      <c r="AE55" s="12">
        <v>4.9117021355407804</v>
      </c>
    </row>
    <row r="56" spans="2:31" s="12" customFormat="1" x14ac:dyDescent="0.2">
      <c r="B56" s="32" t="s">
        <v>190</v>
      </c>
      <c r="C56" s="12">
        <v>75.447990897030493</v>
      </c>
      <c r="D56" s="12">
        <v>0.36443339783017897</v>
      </c>
      <c r="E56" s="12">
        <v>9.4549229970583202</v>
      </c>
      <c r="F56" s="12">
        <v>5.5967531343894104</v>
      </c>
      <c r="G56" s="12">
        <v>0.25840687546865099</v>
      </c>
      <c r="H56" s="12">
        <v>0</v>
      </c>
      <c r="I56" s="12">
        <v>0.17985705820971401</v>
      </c>
      <c r="J56" s="12">
        <v>3.8277567157996302</v>
      </c>
      <c r="K56" s="12">
        <v>4.6413608310130199</v>
      </c>
      <c r="L56" s="12">
        <v>2.0030727765629999E-2</v>
      </c>
      <c r="N56" s="12" t="s">
        <v>235</v>
      </c>
      <c r="O56" s="12">
        <v>66.801400000000001</v>
      </c>
      <c r="P56" s="12">
        <v>1.06E-2</v>
      </c>
      <c r="Q56" s="12">
        <v>18.196000000000002</v>
      </c>
      <c r="R56" s="12">
        <v>0.81840000000000002</v>
      </c>
      <c r="S56" s="12">
        <v>0</v>
      </c>
      <c r="T56" s="12">
        <v>0</v>
      </c>
      <c r="U56" s="12">
        <v>2.8999999999999998E-3</v>
      </c>
      <c r="V56" s="12">
        <v>6.7268999999999997</v>
      </c>
      <c r="W56" s="12">
        <v>6.9374000000000002</v>
      </c>
      <c r="Y56" s="12">
        <v>1042.2630652211501</v>
      </c>
      <c r="Z56" s="12">
        <v>1042.30543312292</v>
      </c>
      <c r="AA56" s="12">
        <v>1042.34780446933</v>
      </c>
      <c r="AB56" s="12">
        <v>1042.3901792608101</v>
      </c>
      <c r="AC56" s="12">
        <v>1042.4325574977699</v>
      </c>
      <c r="AE56" s="12">
        <v>4.0379947783441201</v>
      </c>
    </row>
    <row r="57" spans="2:31" s="12" customFormat="1" x14ac:dyDescent="0.2">
      <c r="B57" s="32" t="s">
        <v>201</v>
      </c>
      <c r="C57" s="12">
        <v>75.3855687794956</v>
      </c>
      <c r="D57" s="12">
        <v>0.33040429239561703</v>
      </c>
      <c r="E57" s="12">
        <v>9.6104322586454405</v>
      </c>
      <c r="F57" s="12">
        <v>5.4430373042230098</v>
      </c>
      <c r="G57" s="12">
        <v>0.25339117262273603</v>
      </c>
      <c r="H57" s="12">
        <v>0</v>
      </c>
      <c r="I57" s="12">
        <v>0.12563625866662401</v>
      </c>
      <c r="J57" s="12">
        <v>3.42131049422931</v>
      </c>
      <c r="K57" s="12">
        <v>5.2915534510246296</v>
      </c>
      <c r="L57" s="12">
        <v>5.0847726947706303E-3</v>
      </c>
      <c r="N57" s="12" t="s">
        <v>235</v>
      </c>
      <c r="O57" s="12">
        <v>66.801400000000001</v>
      </c>
      <c r="P57" s="12">
        <v>1.06E-2</v>
      </c>
      <c r="Q57" s="12">
        <v>18.196000000000002</v>
      </c>
      <c r="R57" s="12">
        <v>0.81840000000000002</v>
      </c>
      <c r="S57" s="12">
        <v>0</v>
      </c>
      <c r="T57" s="12">
        <v>0</v>
      </c>
      <c r="U57" s="12">
        <v>2.8999999999999998E-3</v>
      </c>
      <c r="V57" s="12">
        <v>6.7268999999999997</v>
      </c>
      <c r="W57" s="12">
        <v>6.9374000000000002</v>
      </c>
      <c r="Y57" s="12">
        <v>1048.8149400053701</v>
      </c>
      <c r="Z57" s="12">
        <v>1048.8578422585899</v>
      </c>
      <c r="AA57" s="12">
        <v>1048.9007480218199</v>
      </c>
      <c r="AB57" s="12">
        <v>1048.9436572955101</v>
      </c>
      <c r="AC57" s="12">
        <v>1048.9865700800699</v>
      </c>
      <c r="AE57" s="12">
        <v>4.2476517851511399</v>
      </c>
    </row>
    <row r="58" spans="2:31" s="12" customFormat="1" x14ac:dyDescent="0.2">
      <c r="B58" s="32" t="s">
        <v>190</v>
      </c>
      <c r="C58" s="12">
        <v>75.447990897030493</v>
      </c>
      <c r="D58" s="12">
        <v>0.36443339783017897</v>
      </c>
      <c r="E58" s="12">
        <v>9.4549229970583202</v>
      </c>
      <c r="F58" s="12">
        <v>5.5967531343894104</v>
      </c>
      <c r="G58" s="12">
        <v>0.25840687546865099</v>
      </c>
      <c r="H58" s="12">
        <v>0</v>
      </c>
      <c r="I58" s="12">
        <v>0.17985705820971401</v>
      </c>
      <c r="J58" s="12">
        <v>3.8277567157996302</v>
      </c>
      <c r="K58" s="12">
        <v>4.6413608310130199</v>
      </c>
      <c r="L58" s="12">
        <v>2.0030727765629999E-2</v>
      </c>
      <c r="N58" s="12" t="s">
        <v>236</v>
      </c>
      <c r="O58" s="12">
        <v>67.0488</v>
      </c>
      <c r="P58" s="12">
        <v>3.5900000000000001E-2</v>
      </c>
      <c r="Q58" s="12">
        <v>18.355</v>
      </c>
      <c r="R58" s="12">
        <v>0.84089999999999998</v>
      </c>
      <c r="S58" s="12">
        <v>0</v>
      </c>
      <c r="T58" s="12">
        <v>6.9999999999999999E-4</v>
      </c>
      <c r="U58" s="12">
        <v>1.38E-2</v>
      </c>
      <c r="V58" s="12">
        <v>6.7579000000000002</v>
      </c>
      <c r="W58" s="12">
        <v>6.9823000000000004</v>
      </c>
      <c r="Y58" s="12">
        <v>1042.1199381213801</v>
      </c>
      <c r="Z58" s="12">
        <v>1042.16229438751</v>
      </c>
      <c r="AA58" s="12">
        <v>1042.2046540968599</v>
      </c>
      <c r="AB58" s="12">
        <v>1042.2470172498499</v>
      </c>
      <c r="AC58" s="12">
        <v>1042.2893838468999</v>
      </c>
      <c r="AE58" s="12">
        <v>5.5640985418102096</v>
      </c>
    </row>
    <row r="59" spans="2:31" s="12" customFormat="1" x14ac:dyDescent="0.2">
      <c r="B59" s="32" t="s">
        <v>201</v>
      </c>
      <c r="C59" s="12">
        <v>75.3855687794956</v>
      </c>
      <c r="D59" s="12">
        <v>0.33040429239561703</v>
      </c>
      <c r="E59" s="12">
        <v>9.6104322586454405</v>
      </c>
      <c r="F59" s="12">
        <v>5.4430373042230098</v>
      </c>
      <c r="G59" s="12">
        <v>0.25339117262273603</v>
      </c>
      <c r="H59" s="12">
        <v>0</v>
      </c>
      <c r="I59" s="12">
        <v>0.12563625866662401</v>
      </c>
      <c r="J59" s="12">
        <v>3.42131049422931</v>
      </c>
      <c r="K59" s="12">
        <v>5.2915534510246296</v>
      </c>
      <c r="L59" s="12">
        <v>5.0847726947706303E-3</v>
      </c>
      <c r="N59" s="12" t="s">
        <v>236</v>
      </c>
      <c r="O59" s="12">
        <v>67.0488</v>
      </c>
      <c r="P59" s="12">
        <v>3.5900000000000001E-2</v>
      </c>
      <c r="Q59" s="12">
        <v>18.355</v>
      </c>
      <c r="R59" s="12">
        <v>0.84089999999999998</v>
      </c>
      <c r="S59" s="12">
        <v>0</v>
      </c>
      <c r="T59" s="12">
        <v>6.9999999999999999E-4</v>
      </c>
      <c r="U59" s="12">
        <v>1.38E-2</v>
      </c>
      <c r="V59" s="12">
        <v>6.7579000000000002</v>
      </c>
      <c r="W59" s="12">
        <v>6.9823000000000004</v>
      </c>
      <c r="Y59" s="12">
        <v>1048.67000792351</v>
      </c>
      <c r="Z59" s="12">
        <v>1048.7128983202899</v>
      </c>
      <c r="AA59" s="12">
        <v>1048.7557922256201</v>
      </c>
      <c r="AB59" s="12">
        <v>1048.79868963994</v>
      </c>
      <c r="AC59" s="12">
        <v>1048.84159056369</v>
      </c>
      <c r="AE59" s="12">
        <v>5.7737463470308201</v>
      </c>
    </row>
    <row r="60" spans="2:31" s="12" customFormat="1" x14ac:dyDescent="0.2">
      <c r="B60" s="32" t="s">
        <v>190</v>
      </c>
      <c r="C60" s="12">
        <v>75.447990897030493</v>
      </c>
      <c r="D60" s="12">
        <v>0.36443339783017897</v>
      </c>
      <c r="E60" s="12">
        <v>9.4549229970583202</v>
      </c>
      <c r="F60" s="12">
        <v>5.5967531343894104</v>
      </c>
      <c r="G60" s="12">
        <v>0.25840687546865099</v>
      </c>
      <c r="H60" s="12">
        <v>0</v>
      </c>
      <c r="I60" s="12">
        <v>0.17985705820971401</v>
      </c>
      <c r="J60" s="12">
        <v>3.8277567157996302</v>
      </c>
      <c r="K60" s="12">
        <v>4.6413608310130199</v>
      </c>
      <c r="L60" s="12">
        <v>2.0030727765629999E-2</v>
      </c>
      <c r="N60" s="12" t="s">
        <v>237</v>
      </c>
      <c r="O60" s="12">
        <v>67.248699999999999</v>
      </c>
      <c r="P60" s="12">
        <v>1.17E-2</v>
      </c>
      <c r="Q60" s="12">
        <v>18.322700000000001</v>
      </c>
      <c r="R60" s="12">
        <v>0.85950000000000004</v>
      </c>
      <c r="S60" s="12">
        <v>0</v>
      </c>
      <c r="T60" s="12">
        <v>0</v>
      </c>
      <c r="U60" s="12">
        <v>6.8999999999999999E-3</v>
      </c>
      <c r="V60" s="12">
        <v>6.9261999999999997</v>
      </c>
      <c r="W60" s="12">
        <v>7.1558000000000002</v>
      </c>
      <c r="Y60" s="12">
        <v>1042.16086294913</v>
      </c>
      <c r="Z60" s="12">
        <v>1042.2032225421101</v>
      </c>
      <c r="AA60" s="12">
        <v>1042.24558557872</v>
      </c>
      <c r="AB60" s="12">
        <v>1042.2879520593799</v>
      </c>
      <c r="AC60" s="12">
        <v>1042.33032198451</v>
      </c>
      <c r="AE60" s="12">
        <v>4.8291689626908401</v>
      </c>
    </row>
    <row r="61" spans="2:31" s="12" customFormat="1" x14ac:dyDescent="0.2">
      <c r="B61" s="32" t="s">
        <v>201</v>
      </c>
      <c r="C61" s="12">
        <v>75.3855687794956</v>
      </c>
      <c r="D61" s="12">
        <v>0.33040429239561703</v>
      </c>
      <c r="E61" s="12">
        <v>9.6104322586454405</v>
      </c>
      <c r="F61" s="12">
        <v>5.4430373042230098</v>
      </c>
      <c r="G61" s="12">
        <v>0.25339117262273603</v>
      </c>
      <c r="H61" s="12">
        <v>0</v>
      </c>
      <c r="I61" s="12">
        <v>0.12563625866662401</v>
      </c>
      <c r="J61" s="12">
        <v>3.42131049422931</v>
      </c>
      <c r="K61" s="12">
        <v>5.2915534510246296</v>
      </c>
      <c r="L61" s="12">
        <v>5.0847726947706303E-3</v>
      </c>
      <c r="N61" s="12" t="s">
        <v>237</v>
      </c>
      <c r="O61" s="12">
        <v>67.248699999999999</v>
      </c>
      <c r="P61" s="12">
        <v>1.17E-2</v>
      </c>
      <c r="Q61" s="12">
        <v>18.322700000000001</v>
      </c>
      <c r="R61" s="12">
        <v>0.85950000000000004</v>
      </c>
      <c r="S61" s="12">
        <v>0</v>
      </c>
      <c r="T61" s="12">
        <v>0</v>
      </c>
      <c r="U61" s="12">
        <v>6.8999999999999999E-3</v>
      </c>
      <c r="V61" s="12">
        <v>6.9261999999999997</v>
      </c>
      <c r="W61" s="12">
        <v>7.1558000000000002</v>
      </c>
      <c r="Y61" s="12">
        <v>1048.7114488305001</v>
      </c>
      <c r="Z61" s="12">
        <v>1048.7543426172599</v>
      </c>
      <c r="AA61" s="12">
        <v>1048.7972399129901</v>
      </c>
      <c r="AB61" s="12">
        <v>1048.84014071813</v>
      </c>
      <c r="AC61" s="12">
        <v>1048.88304503312</v>
      </c>
      <c r="AE61" s="12">
        <v>5.0388193993482897</v>
      </c>
    </row>
    <row r="62" spans="2:31" s="12" customFormat="1" x14ac:dyDescent="0.2">
      <c r="B62" s="32" t="s">
        <v>190</v>
      </c>
      <c r="C62" s="12">
        <v>75.447990897030493</v>
      </c>
      <c r="D62" s="12">
        <v>0.36443339783017897</v>
      </c>
      <c r="E62" s="12">
        <v>9.4549229970583202</v>
      </c>
      <c r="F62" s="12">
        <v>5.5967531343894104</v>
      </c>
      <c r="G62" s="12">
        <v>0.25840687546865099</v>
      </c>
      <c r="H62" s="12">
        <v>0</v>
      </c>
      <c r="I62" s="12">
        <v>0.17985705820971401</v>
      </c>
      <c r="J62" s="12">
        <v>3.8277567157996302</v>
      </c>
      <c r="K62" s="12">
        <v>4.6413608310130199</v>
      </c>
      <c r="L62" s="12">
        <v>2.0030727765629999E-2</v>
      </c>
      <c r="N62" s="12" t="s">
        <v>238</v>
      </c>
      <c r="O62" s="12">
        <v>66.9756</v>
      </c>
      <c r="P62" s="12">
        <v>0.02</v>
      </c>
      <c r="Q62" s="12">
        <v>18.273399999999999</v>
      </c>
      <c r="R62" s="12">
        <v>0.80430000000000001</v>
      </c>
      <c r="S62" s="12">
        <v>0</v>
      </c>
      <c r="T62" s="12">
        <v>0</v>
      </c>
      <c r="U62" s="12">
        <v>2.0000000000000001E-4</v>
      </c>
      <c r="V62" s="12">
        <v>6.7662000000000004</v>
      </c>
      <c r="W62" s="12">
        <v>6.9980000000000002</v>
      </c>
      <c r="Y62" s="12">
        <v>1042.1478469589599</v>
      </c>
      <c r="Z62" s="12">
        <v>1042.19020549384</v>
      </c>
      <c r="AA62" s="12">
        <v>1042.2325674722099</v>
      </c>
      <c r="AB62" s="12">
        <v>1042.2749328944999</v>
      </c>
      <c r="AC62" s="12">
        <v>1042.31730176114</v>
      </c>
      <c r="AE62" s="12">
        <v>1.33323093834617</v>
      </c>
    </row>
    <row r="63" spans="2:31" s="12" customFormat="1" x14ac:dyDescent="0.2">
      <c r="B63" s="32" t="s">
        <v>201</v>
      </c>
      <c r="C63" s="12">
        <v>75.3855687794956</v>
      </c>
      <c r="D63" s="12">
        <v>0.33040429239561703</v>
      </c>
      <c r="E63" s="12">
        <v>9.6104322586454405</v>
      </c>
      <c r="F63" s="12">
        <v>5.4430373042230098</v>
      </c>
      <c r="G63" s="12">
        <v>0.25339117262273603</v>
      </c>
      <c r="H63" s="12">
        <v>0</v>
      </c>
      <c r="I63" s="12">
        <v>0.12563625866662401</v>
      </c>
      <c r="J63" s="12">
        <v>3.42131049422931</v>
      </c>
      <c r="K63" s="12">
        <v>5.2915534510246296</v>
      </c>
      <c r="L63" s="12">
        <v>5.0847726947706303E-3</v>
      </c>
      <c r="N63" s="12" t="s">
        <v>238</v>
      </c>
      <c r="O63" s="12">
        <v>66.9756</v>
      </c>
      <c r="P63" s="12">
        <v>0.02</v>
      </c>
      <c r="Q63" s="12">
        <v>18.273399999999999</v>
      </c>
      <c r="R63" s="12">
        <v>0.80430000000000001</v>
      </c>
      <c r="S63" s="12">
        <v>0</v>
      </c>
      <c r="T63" s="12">
        <v>0</v>
      </c>
      <c r="U63" s="12">
        <v>2.0000000000000001E-4</v>
      </c>
      <c r="V63" s="12">
        <v>6.7662000000000004</v>
      </c>
      <c r="W63" s="12">
        <v>6.9980000000000002</v>
      </c>
      <c r="Y63" s="12">
        <v>1048.69826870102</v>
      </c>
      <c r="Z63" s="12">
        <v>1048.7411614095899</v>
      </c>
      <c r="AA63" s="12">
        <v>1048.78405762701</v>
      </c>
      <c r="AB63" s="12">
        <v>1048.8269573537</v>
      </c>
      <c r="AC63" s="12">
        <v>1048.86986059009</v>
      </c>
      <c r="AE63" s="12">
        <v>1.5428805381191999</v>
      </c>
    </row>
    <row r="64" spans="2:31" s="12" customFormat="1" x14ac:dyDescent="0.2">
      <c r="B64" s="32" t="s">
        <v>190</v>
      </c>
      <c r="C64" s="12">
        <v>75.447990897030493</v>
      </c>
      <c r="D64" s="12">
        <v>0.36443339783017897</v>
      </c>
      <c r="E64" s="12">
        <v>9.4549229970583202</v>
      </c>
      <c r="F64" s="12">
        <v>5.5967531343894104</v>
      </c>
      <c r="G64" s="12">
        <v>0.25840687546865099</v>
      </c>
      <c r="H64" s="12">
        <v>0</v>
      </c>
      <c r="I64" s="12">
        <v>0.17985705820971401</v>
      </c>
      <c r="J64" s="12">
        <v>3.8277567157996302</v>
      </c>
      <c r="K64" s="12">
        <v>4.6413608310130199</v>
      </c>
      <c r="L64" s="12">
        <v>2.0030727765629999E-2</v>
      </c>
      <c r="N64" s="12" t="s">
        <v>239</v>
      </c>
      <c r="O64" s="12">
        <v>67.304699999999997</v>
      </c>
      <c r="P64" s="12">
        <v>1.3899999999999999E-2</v>
      </c>
      <c r="Q64" s="12">
        <v>18.371600000000001</v>
      </c>
      <c r="R64" s="12">
        <v>0.81830000000000003</v>
      </c>
      <c r="S64" s="12">
        <v>0</v>
      </c>
      <c r="T64" s="12">
        <v>4.7999999999999996E-3</v>
      </c>
      <c r="U64" s="12">
        <v>1.18E-2</v>
      </c>
      <c r="V64" s="12">
        <v>6.7988</v>
      </c>
      <c r="W64" s="12">
        <v>7.0046999999999997</v>
      </c>
      <c r="Y64" s="12">
        <v>1042.2592020501199</v>
      </c>
      <c r="Z64" s="12">
        <v>1042.30156963781</v>
      </c>
      <c r="AA64" s="12">
        <v>1042.3439406701</v>
      </c>
      <c r="AB64" s="12">
        <v>1042.38631514742</v>
      </c>
      <c r="AC64" s="12">
        <v>1042.4286930701901</v>
      </c>
      <c r="AE64" s="12">
        <v>5.4626487375504498</v>
      </c>
    </row>
    <row r="65" spans="2:31" s="12" customFormat="1" x14ac:dyDescent="0.2">
      <c r="B65" s="32" t="s">
        <v>201</v>
      </c>
      <c r="C65" s="12">
        <v>75.3855687794956</v>
      </c>
      <c r="D65" s="12">
        <v>0.33040429239561703</v>
      </c>
      <c r="E65" s="12">
        <v>9.6104322586454405</v>
      </c>
      <c r="F65" s="12">
        <v>5.4430373042230098</v>
      </c>
      <c r="G65" s="12">
        <v>0.25339117262273603</v>
      </c>
      <c r="H65" s="12">
        <v>0</v>
      </c>
      <c r="I65" s="12">
        <v>0.12563625866662401</v>
      </c>
      <c r="J65" s="12">
        <v>3.42131049422931</v>
      </c>
      <c r="K65" s="12">
        <v>5.2915534510246296</v>
      </c>
      <c r="L65" s="12">
        <v>5.0847726947706303E-3</v>
      </c>
      <c r="N65" s="12" t="s">
        <v>239</v>
      </c>
      <c r="O65" s="12">
        <v>67.304699999999997</v>
      </c>
      <c r="P65" s="12">
        <v>1.3899999999999999E-2</v>
      </c>
      <c r="Q65" s="12">
        <v>18.371600000000001</v>
      </c>
      <c r="R65" s="12">
        <v>0.81830000000000003</v>
      </c>
      <c r="S65" s="12">
        <v>0</v>
      </c>
      <c r="T65" s="12">
        <v>4.7999999999999996E-3</v>
      </c>
      <c r="U65" s="12">
        <v>1.18E-2</v>
      </c>
      <c r="V65" s="12">
        <v>6.7988</v>
      </c>
      <c r="W65" s="12">
        <v>7.0046999999999997</v>
      </c>
      <c r="Y65" s="12">
        <v>1048.81102811244</v>
      </c>
      <c r="Z65" s="12">
        <v>1048.85393004562</v>
      </c>
      <c r="AA65" s="12">
        <v>1048.89683548877</v>
      </c>
      <c r="AB65" s="12">
        <v>1048.93974444234</v>
      </c>
      <c r="AC65" s="12">
        <v>1048.98265690674</v>
      </c>
      <c r="AE65" s="12">
        <v>5.67230549604652</v>
      </c>
    </row>
    <row r="66" spans="2:31" s="12" customFormat="1" x14ac:dyDescent="0.2">
      <c r="B66" s="32" t="s">
        <v>190</v>
      </c>
      <c r="C66" s="12">
        <v>75.447990897030493</v>
      </c>
      <c r="D66" s="12">
        <v>0.36443339783017897</v>
      </c>
      <c r="E66" s="12">
        <v>9.4549229970583202</v>
      </c>
      <c r="F66" s="12">
        <v>5.5967531343894104</v>
      </c>
      <c r="G66" s="12">
        <v>0.25840687546865099</v>
      </c>
      <c r="H66" s="12">
        <v>0</v>
      </c>
      <c r="I66" s="12">
        <v>0.17985705820971401</v>
      </c>
      <c r="J66" s="12">
        <v>3.8277567157996302</v>
      </c>
      <c r="K66" s="12">
        <v>4.6413608310130199</v>
      </c>
      <c r="L66" s="12">
        <v>2.0030727765629999E-2</v>
      </c>
      <c r="N66" s="12" t="s">
        <v>240</v>
      </c>
      <c r="O66" s="12">
        <v>66.809100000000001</v>
      </c>
      <c r="P66" s="12">
        <v>3.9300000000000002E-2</v>
      </c>
      <c r="Q66" s="12">
        <v>18.3886</v>
      </c>
      <c r="R66" s="12">
        <v>0.78090000000000004</v>
      </c>
      <c r="S66" s="12">
        <v>2.2000000000000001E-3</v>
      </c>
      <c r="T66" s="12">
        <v>0</v>
      </c>
      <c r="U66" s="12">
        <v>0</v>
      </c>
      <c r="V66" s="12">
        <v>6.9010999999999996</v>
      </c>
      <c r="W66" s="12">
        <v>7.1318999999999999</v>
      </c>
      <c r="Y66" s="12">
        <v>1042.18461888142</v>
      </c>
      <c r="Z66" s="12">
        <v>1042.22698040563</v>
      </c>
      <c r="AA66" s="12">
        <v>1042.2693453736999</v>
      </c>
      <c r="AB66" s="12">
        <v>1042.3117137860499</v>
      </c>
      <c r="AC66" s="12">
        <v>1042.35408564312</v>
      </c>
    </row>
    <row r="67" spans="2:31" s="12" customFormat="1" x14ac:dyDescent="0.2">
      <c r="B67" s="32" t="s">
        <v>201</v>
      </c>
      <c r="C67" s="12">
        <v>75.3855687794956</v>
      </c>
      <c r="D67" s="12">
        <v>0.33040429239561703</v>
      </c>
      <c r="E67" s="12">
        <v>9.6104322586454405</v>
      </c>
      <c r="F67" s="12">
        <v>5.4430373042230098</v>
      </c>
      <c r="G67" s="12">
        <v>0.25339117262273603</v>
      </c>
      <c r="H67" s="12">
        <v>0</v>
      </c>
      <c r="I67" s="12">
        <v>0.12563625866662401</v>
      </c>
      <c r="J67" s="12">
        <v>3.42131049422931</v>
      </c>
      <c r="K67" s="12">
        <v>5.2915534510246296</v>
      </c>
      <c r="L67" s="12">
        <v>5.0847726947706303E-3</v>
      </c>
      <c r="N67" s="12" t="s">
        <v>240</v>
      </c>
      <c r="O67" s="12">
        <v>66.809100000000001</v>
      </c>
      <c r="P67" s="12">
        <v>3.9300000000000002E-2</v>
      </c>
      <c r="Q67" s="12">
        <v>18.3886</v>
      </c>
      <c r="R67" s="12">
        <v>0.78090000000000004</v>
      </c>
      <c r="S67" s="12">
        <v>2.2000000000000001E-3</v>
      </c>
      <c r="T67" s="12">
        <v>0</v>
      </c>
      <c r="U67" s="12">
        <v>0</v>
      </c>
      <c r="V67" s="12">
        <v>6.9010999999999996</v>
      </c>
      <c r="W67" s="12">
        <v>7.1318999999999999</v>
      </c>
      <c r="Y67" s="12">
        <v>1048.73550434444</v>
      </c>
      <c r="Z67" s="12">
        <v>1048.77840009907</v>
      </c>
      <c r="AA67" s="12">
        <v>1048.8212993629199</v>
      </c>
      <c r="AB67" s="12">
        <v>1048.8642021364201</v>
      </c>
      <c r="AC67" s="12">
        <v>1048.90710842</v>
      </c>
    </row>
    <row r="68" spans="2:31" s="12" customFormat="1" x14ac:dyDescent="0.2">
      <c r="B68" s="32" t="s">
        <v>190</v>
      </c>
      <c r="C68" s="12">
        <v>75.447990897030493</v>
      </c>
      <c r="D68" s="12">
        <v>0.36443339783017897</v>
      </c>
      <c r="E68" s="12">
        <v>9.4549229970583202</v>
      </c>
      <c r="F68" s="12">
        <v>5.5967531343894104</v>
      </c>
      <c r="G68" s="12">
        <v>0.25840687546865099</v>
      </c>
      <c r="H68" s="12">
        <v>0</v>
      </c>
      <c r="I68" s="12">
        <v>0.17985705820971401</v>
      </c>
      <c r="J68" s="12">
        <v>3.8277567157996302</v>
      </c>
      <c r="K68" s="12">
        <v>4.6413608310130199</v>
      </c>
      <c r="L68" s="12">
        <v>2.0030727765629999E-2</v>
      </c>
      <c r="N68" s="12" t="s">
        <v>241</v>
      </c>
      <c r="O68" s="12">
        <v>66.557400000000001</v>
      </c>
      <c r="P68" s="12">
        <v>3.2800000000000003E-2</v>
      </c>
      <c r="Q68" s="12">
        <v>18.184999999999999</v>
      </c>
      <c r="R68" s="12">
        <v>0.77990000000000004</v>
      </c>
      <c r="S68" s="12">
        <v>1.4500000000000001E-2</v>
      </c>
      <c r="T68" s="12">
        <v>4.4999999999999997E-3</v>
      </c>
      <c r="U68" s="12">
        <v>1.03E-2</v>
      </c>
      <c r="V68" s="12">
        <v>6.6595000000000004</v>
      </c>
      <c r="W68" s="12">
        <v>7.1505000000000001</v>
      </c>
      <c r="Y68" s="12">
        <v>1040.38036703799</v>
      </c>
      <c r="Z68" s="12">
        <v>1040.42258201188</v>
      </c>
      <c r="AA68" s="12">
        <v>1040.4648004117701</v>
      </c>
      <c r="AB68" s="12">
        <v>1040.50702223809</v>
      </c>
      <c r="AC68" s="12">
        <v>1040.5492474912501</v>
      </c>
      <c r="AE68" s="12">
        <v>5.4907687637387399</v>
      </c>
    </row>
    <row r="69" spans="2:31" s="12" customFormat="1" x14ac:dyDescent="0.2">
      <c r="B69" s="32" t="s">
        <v>201</v>
      </c>
      <c r="C69" s="12">
        <v>75.3855687794956</v>
      </c>
      <c r="D69" s="12">
        <v>0.33040429239561703</v>
      </c>
      <c r="E69" s="12">
        <v>9.6104322586454405</v>
      </c>
      <c r="F69" s="12">
        <v>5.4430373042230098</v>
      </c>
      <c r="G69" s="12">
        <v>0.25339117262273603</v>
      </c>
      <c r="H69" s="12">
        <v>0</v>
      </c>
      <c r="I69" s="12">
        <v>0.12563625866662401</v>
      </c>
      <c r="J69" s="12">
        <v>3.42131049422931</v>
      </c>
      <c r="K69" s="12">
        <v>5.2915534510246296</v>
      </c>
      <c r="L69" s="12">
        <v>5.0847726947706303E-3</v>
      </c>
      <c r="N69" s="12" t="s">
        <v>241</v>
      </c>
      <c r="O69" s="12">
        <v>66.557400000000001</v>
      </c>
      <c r="P69" s="12">
        <v>3.2800000000000003E-2</v>
      </c>
      <c r="Q69" s="12">
        <v>18.184999999999999</v>
      </c>
      <c r="R69" s="12">
        <v>0.77990000000000004</v>
      </c>
      <c r="S69" s="12">
        <v>1.4500000000000001E-2</v>
      </c>
      <c r="T69" s="12">
        <v>4.4999999999999997E-3</v>
      </c>
      <c r="U69" s="12">
        <v>1.03E-2</v>
      </c>
      <c r="V69" s="12">
        <v>6.6595000000000004</v>
      </c>
      <c r="W69" s="12">
        <v>7.1505000000000001</v>
      </c>
      <c r="Y69" s="12">
        <v>1046.9085190353601</v>
      </c>
      <c r="Z69" s="12">
        <v>1046.9512654611201</v>
      </c>
      <c r="AA69" s="12">
        <v>1046.99401537778</v>
      </c>
      <c r="AB69" s="12">
        <v>1047.0367687857799</v>
      </c>
      <c r="AC69" s="12">
        <v>1047.0795256855499</v>
      </c>
      <c r="AE69" s="12">
        <v>5.7003044222398804</v>
      </c>
    </row>
    <row r="70" spans="2:31" s="12" customFormat="1" x14ac:dyDescent="0.2">
      <c r="B70" s="32" t="s">
        <v>190</v>
      </c>
      <c r="C70" s="12">
        <v>75.447990897030493</v>
      </c>
      <c r="D70" s="12">
        <v>0.36443339783017897</v>
      </c>
      <c r="E70" s="12">
        <v>9.4549229970583202</v>
      </c>
      <c r="F70" s="12">
        <v>5.5967531343894104</v>
      </c>
      <c r="G70" s="12">
        <v>0.25840687546865099</v>
      </c>
      <c r="H70" s="12">
        <v>0</v>
      </c>
      <c r="I70" s="12">
        <v>0.17985705820971401</v>
      </c>
      <c r="J70" s="12">
        <v>3.8277567157996302</v>
      </c>
      <c r="K70" s="12">
        <v>4.6413608310130199</v>
      </c>
      <c r="L70" s="12">
        <v>2.0030727765629999E-2</v>
      </c>
      <c r="N70" s="12" t="s">
        <v>242</v>
      </c>
      <c r="O70" s="12">
        <v>67.027799999999999</v>
      </c>
      <c r="P70" s="12">
        <v>4.4000000000000003E-3</v>
      </c>
      <c r="Q70" s="12">
        <v>18.406300000000002</v>
      </c>
      <c r="R70" s="12">
        <v>0.79590000000000005</v>
      </c>
      <c r="S70" s="12">
        <v>0</v>
      </c>
      <c r="T70" s="12">
        <v>0</v>
      </c>
      <c r="U70" s="12">
        <v>1.6000000000000001E-3</v>
      </c>
      <c r="V70" s="12">
        <v>6.8376999999999999</v>
      </c>
      <c r="W70" s="12">
        <v>7.3154000000000003</v>
      </c>
      <c r="Y70" s="12">
        <v>1040.5941097616101</v>
      </c>
      <c r="Z70" s="12">
        <v>1040.63634208349</v>
      </c>
      <c r="AA70" s="12">
        <v>1040.6785778334799</v>
      </c>
      <c r="AB70" s="12">
        <v>1040.72081701201</v>
      </c>
      <c r="AC70" s="12">
        <v>1040.7630596194999</v>
      </c>
      <c r="AE70" s="12">
        <v>3.5587325282465998</v>
      </c>
    </row>
    <row r="71" spans="2:31" s="12" customFormat="1" x14ac:dyDescent="0.2">
      <c r="B71" s="32" t="s">
        <v>201</v>
      </c>
      <c r="C71" s="12">
        <v>75.3855687794956</v>
      </c>
      <c r="D71" s="12">
        <v>0.33040429239561703</v>
      </c>
      <c r="E71" s="12">
        <v>9.6104322586454405</v>
      </c>
      <c r="F71" s="12">
        <v>5.4430373042230098</v>
      </c>
      <c r="G71" s="12">
        <v>0.25339117262273603</v>
      </c>
      <c r="H71" s="12">
        <v>0</v>
      </c>
      <c r="I71" s="12">
        <v>0.12563625866662401</v>
      </c>
      <c r="J71" s="12">
        <v>3.42131049422931</v>
      </c>
      <c r="K71" s="12">
        <v>5.2915534510246296</v>
      </c>
      <c r="L71" s="12">
        <v>5.0847726947706303E-3</v>
      </c>
      <c r="N71" s="12" t="s">
        <v>242</v>
      </c>
      <c r="O71" s="12">
        <v>67.027799999999999</v>
      </c>
      <c r="P71" s="12">
        <v>4.4000000000000003E-3</v>
      </c>
      <c r="Q71" s="12">
        <v>18.406300000000002</v>
      </c>
      <c r="R71" s="12">
        <v>0.79590000000000005</v>
      </c>
      <c r="S71" s="12">
        <v>0</v>
      </c>
      <c r="T71" s="12">
        <v>0</v>
      </c>
      <c r="U71" s="12">
        <v>1.6000000000000001E-3</v>
      </c>
      <c r="V71" s="12">
        <v>6.8376999999999999</v>
      </c>
      <c r="W71" s="12">
        <v>7.3154000000000003</v>
      </c>
      <c r="Y71" s="12">
        <v>1047.1249528283399</v>
      </c>
      <c r="Z71" s="12">
        <v>1047.16771693074</v>
      </c>
      <c r="AA71" s="12">
        <v>1047.2104845262199</v>
      </c>
      <c r="AB71" s="12">
        <v>1047.2532556152</v>
      </c>
      <c r="AC71" s="12">
        <v>1047.29603019811</v>
      </c>
      <c r="AE71" s="12">
        <v>3.7682819973007802</v>
      </c>
    </row>
    <row r="72" spans="2:31" s="12" customFormat="1" x14ac:dyDescent="0.2">
      <c r="B72" s="32" t="s">
        <v>190</v>
      </c>
      <c r="C72" s="12">
        <v>75.447990897030493</v>
      </c>
      <c r="D72" s="12">
        <v>0.36443339783017897</v>
      </c>
      <c r="E72" s="12">
        <v>9.4549229970583202</v>
      </c>
      <c r="F72" s="12">
        <v>5.5967531343894104</v>
      </c>
      <c r="G72" s="12">
        <v>0.25840687546865099</v>
      </c>
      <c r="H72" s="12">
        <v>0</v>
      </c>
      <c r="I72" s="12">
        <v>0.17985705820971401</v>
      </c>
      <c r="J72" s="12">
        <v>3.8277567157996302</v>
      </c>
      <c r="K72" s="12">
        <v>4.6413608310130199</v>
      </c>
      <c r="L72" s="12">
        <v>2.0030727765629999E-2</v>
      </c>
      <c r="N72" s="12" t="s">
        <v>243</v>
      </c>
      <c r="O72" s="12">
        <v>67.105800000000002</v>
      </c>
      <c r="P72" s="12">
        <v>1.2999999999999999E-2</v>
      </c>
      <c r="Q72" s="12">
        <v>18.233599999999999</v>
      </c>
      <c r="R72" s="12">
        <v>0.8831</v>
      </c>
      <c r="S72" s="12">
        <v>5.1000000000000004E-3</v>
      </c>
      <c r="T72" s="12">
        <v>0</v>
      </c>
      <c r="U72" s="12">
        <v>6.0000000000000001E-3</v>
      </c>
      <c r="V72" s="12">
        <v>6.7438000000000002</v>
      </c>
      <c r="W72" s="12">
        <v>7.1260000000000003</v>
      </c>
      <c r="Y72" s="12">
        <v>1041.13996745243</v>
      </c>
      <c r="Z72" s="12">
        <v>1041.1822440938899</v>
      </c>
      <c r="AA72" s="12">
        <v>1041.2245241688699</v>
      </c>
      <c r="AB72" s="12">
        <v>1041.26680767779</v>
      </c>
      <c r="AC72" s="12">
        <v>1041.30909462106</v>
      </c>
      <c r="AE72" s="12">
        <v>4.6725141244654598</v>
      </c>
    </row>
    <row r="73" spans="2:31" s="12" customFormat="1" x14ac:dyDescent="0.2">
      <c r="B73" s="32" t="s">
        <v>201</v>
      </c>
      <c r="C73" s="12">
        <v>75.3855687794956</v>
      </c>
      <c r="D73" s="12">
        <v>0.33040429239561703</v>
      </c>
      <c r="E73" s="12">
        <v>9.6104322586454405</v>
      </c>
      <c r="F73" s="12">
        <v>5.4430373042230098</v>
      </c>
      <c r="G73" s="12">
        <v>0.25339117262273603</v>
      </c>
      <c r="H73" s="12">
        <v>0</v>
      </c>
      <c r="I73" s="12">
        <v>0.12563625866662401</v>
      </c>
      <c r="J73" s="12">
        <v>3.42131049422931</v>
      </c>
      <c r="K73" s="12">
        <v>5.2915534510246296</v>
      </c>
      <c r="L73" s="12">
        <v>5.0847726947706303E-3</v>
      </c>
      <c r="N73" s="12" t="s">
        <v>243</v>
      </c>
      <c r="O73" s="12">
        <v>67.105800000000002</v>
      </c>
      <c r="P73" s="12">
        <v>1.2999999999999999E-2</v>
      </c>
      <c r="Q73" s="12">
        <v>18.233599999999999</v>
      </c>
      <c r="R73" s="12">
        <v>0.8831</v>
      </c>
      <c r="S73" s="12">
        <v>5.1000000000000004E-3</v>
      </c>
      <c r="T73" s="12">
        <v>0</v>
      </c>
      <c r="U73" s="12">
        <v>6.0000000000000001E-3</v>
      </c>
      <c r="V73" s="12">
        <v>6.7438000000000002</v>
      </c>
      <c r="W73" s="12">
        <v>7.1260000000000003</v>
      </c>
      <c r="Y73" s="12">
        <v>1047.67768552352</v>
      </c>
      <c r="Z73" s="12">
        <v>1047.72049478546</v>
      </c>
      <c r="AA73" s="12">
        <v>1047.7633075460001</v>
      </c>
      <c r="AB73" s="12">
        <v>1047.80612380559</v>
      </c>
      <c r="AC73" s="12">
        <v>1047.84894356465</v>
      </c>
      <c r="AE73" s="12">
        <v>4.8820988235645801</v>
      </c>
    </row>
    <row r="74" spans="2:31" s="12" customFormat="1" x14ac:dyDescent="0.2">
      <c r="B74" s="32" t="s">
        <v>190</v>
      </c>
      <c r="C74" s="12">
        <v>75.447990897030493</v>
      </c>
      <c r="D74" s="12">
        <v>0.36443339783017897</v>
      </c>
      <c r="E74" s="12">
        <v>9.4549229970583202</v>
      </c>
      <c r="F74" s="12">
        <v>5.5967531343894104</v>
      </c>
      <c r="G74" s="12">
        <v>0.25840687546865099</v>
      </c>
      <c r="H74" s="12">
        <v>0</v>
      </c>
      <c r="I74" s="12">
        <v>0.17985705820971401</v>
      </c>
      <c r="J74" s="12">
        <v>3.8277567157996302</v>
      </c>
      <c r="K74" s="12">
        <v>4.6413608310130199</v>
      </c>
      <c r="L74" s="12">
        <v>2.0030727765629999E-2</v>
      </c>
      <c r="N74" s="12" t="s">
        <v>244</v>
      </c>
      <c r="O74" s="12">
        <v>66.889300000000006</v>
      </c>
      <c r="P74" s="12">
        <v>0</v>
      </c>
      <c r="Q74" s="12">
        <v>18.172599999999999</v>
      </c>
      <c r="R74" s="12">
        <v>0.87239999999999995</v>
      </c>
      <c r="S74" s="12">
        <v>1.4500000000000001E-2</v>
      </c>
      <c r="T74" s="12">
        <v>1.24E-2</v>
      </c>
      <c r="U74" s="12">
        <v>3.3E-3</v>
      </c>
      <c r="V74" s="12">
        <v>6.7773000000000003</v>
      </c>
      <c r="W74" s="12">
        <v>7.0498000000000003</v>
      </c>
      <c r="Y74" s="12">
        <v>1041.87087216905</v>
      </c>
      <c r="Z74" s="12">
        <v>1041.9132081909499</v>
      </c>
      <c r="AA74" s="12">
        <v>1041.9555476536</v>
      </c>
      <c r="AB74" s="12">
        <v>1041.9978905574201</v>
      </c>
      <c r="AC74" s="12">
        <v>1042.04023690285</v>
      </c>
      <c r="AE74" s="12">
        <v>4.05634333838701</v>
      </c>
    </row>
    <row r="75" spans="2:31" s="12" customFormat="1" x14ac:dyDescent="0.2">
      <c r="B75" s="32" t="s">
        <v>201</v>
      </c>
      <c r="C75" s="12">
        <v>75.3855687794956</v>
      </c>
      <c r="D75" s="12">
        <v>0.33040429239561703</v>
      </c>
      <c r="E75" s="12">
        <v>9.6104322586454405</v>
      </c>
      <c r="F75" s="12">
        <v>5.4430373042230098</v>
      </c>
      <c r="G75" s="12">
        <v>0.25339117262273603</v>
      </c>
      <c r="H75" s="12">
        <v>0</v>
      </c>
      <c r="I75" s="12">
        <v>0.12563625866662401</v>
      </c>
      <c r="J75" s="12">
        <v>3.42131049422931</v>
      </c>
      <c r="K75" s="12">
        <v>5.2915534510246296</v>
      </c>
      <c r="L75" s="12">
        <v>5.0847726947706303E-3</v>
      </c>
      <c r="N75" s="12" t="s">
        <v>244</v>
      </c>
      <c r="O75" s="12">
        <v>66.889300000000006</v>
      </c>
      <c r="P75" s="12">
        <v>0</v>
      </c>
      <c r="Q75" s="12">
        <v>18.172599999999999</v>
      </c>
      <c r="R75" s="12">
        <v>0.87239999999999995</v>
      </c>
      <c r="S75" s="12">
        <v>1.4500000000000001E-2</v>
      </c>
      <c r="T75" s="12">
        <v>1.24E-2</v>
      </c>
      <c r="U75" s="12">
        <v>3.3E-3</v>
      </c>
      <c r="V75" s="12">
        <v>6.7773000000000003</v>
      </c>
      <c r="W75" s="12">
        <v>7.0498000000000003</v>
      </c>
      <c r="Y75" s="12">
        <v>1048.4178015861901</v>
      </c>
      <c r="Z75" s="12">
        <v>1048.46067135464</v>
      </c>
      <c r="AA75" s="12">
        <v>1048.5035446291299</v>
      </c>
      <c r="AB75" s="12">
        <v>1048.54642141007</v>
      </c>
      <c r="AC75" s="12">
        <v>1048.5893016979001</v>
      </c>
      <c r="AE75" s="12">
        <v>4.2659751220162603</v>
      </c>
    </row>
    <row r="76" spans="2:31" s="12" customFormat="1" x14ac:dyDescent="0.2">
      <c r="B76" s="32" t="s">
        <v>190</v>
      </c>
      <c r="C76" s="12">
        <v>75.447990897030493</v>
      </c>
      <c r="D76" s="12">
        <v>0.36443339783017897</v>
      </c>
      <c r="E76" s="12">
        <v>9.4549229970583202</v>
      </c>
      <c r="F76" s="12">
        <v>5.5967531343894104</v>
      </c>
      <c r="G76" s="12">
        <v>0.25840687546865099</v>
      </c>
      <c r="H76" s="12">
        <v>0</v>
      </c>
      <c r="I76" s="12">
        <v>0.17985705820971401</v>
      </c>
      <c r="J76" s="12">
        <v>3.8277567157996302</v>
      </c>
      <c r="K76" s="12">
        <v>4.6413608310130199</v>
      </c>
      <c r="L76" s="12">
        <v>2.0030727765629999E-2</v>
      </c>
      <c r="N76" s="12" t="s">
        <v>245</v>
      </c>
      <c r="O76" s="12">
        <v>66.863</v>
      </c>
      <c r="P76" s="12">
        <v>0</v>
      </c>
      <c r="Q76" s="12">
        <v>18.3565</v>
      </c>
      <c r="R76" s="12">
        <v>0.75009999999999999</v>
      </c>
      <c r="S76" s="12">
        <v>2.5399999999999999E-2</v>
      </c>
      <c r="T76" s="12">
        <v>1.3599999999999999E-2</v>
      </c>
      <c r="U76" s="12">
        <v>8.6999999999999994E-3</v>
      </c>
      <c r="V76" s="12">
        <v>6.5643000000000002</v>
      </c>
      <c r="W76" s="12">
        <v>7.1143000000000001</v>
      </c>
      <c r="Y76" s="12">
        <v>1039.9572219152701</v>
      </c>
      <c r="Z76" s="12">
        <v>1039.9994025559599</v>
      </c>
      <c r="AA76" s="12">
        <v>1040.0415866184801</v>
      </c>
      <c r="AB76" s="12">
        <v>1040.0837741032501</v>
      </c>
      <c r="AC76" s="12">
        <v>1040.1259650106799</v>
      </c>
      <c r="AE76" s="12">
        <v>5.4234527988155001</v>
      </c>
    </row>
    <row r="77" spans="2:31" s="12" customFormat="1" x14ac:dyDescent="0.2">
      <c r="B77" s="32" t="s">
        <v>201</v>
      </c>
      <c r="C77" s="12">
        <v>75.3855687794956</v>
      </c>
      <c r="D77" s="12">
        <v>0.33040429239561703</v>
      </c>
      <c r="E77" s="12">
        <v>9.6104322586454405</v>
      </c>
      <c r="F77" s="12">
        <v>5.4430373042230098</v>
      </c>
      <c r="G77" s="12">
        <v>0.25339117262273603</v>
      </c>
      <c r="H77" s="12">
        <v>0</v>
      </c>
      <c r="I77" s="12">
        <v>0.12563625866662401</v>
      </c>
      <c r="J77" s="12">
        <v>3.42131049422931</v>
      </c>
      <c r="K77" s="12">
        <v>5.2915534510246296</v>
      </c>
      <c r="L77" s="12">
        <v>5.0847726947706303E-3</v>
      </c>
      <c r="N77" s="12" t="s">
        <v>245</v>
      </c>
      <c r="O77" s="12">
        <v>66.863</v>
      </c>
      <c r="P77" s="12">
        <v>0</v>
      </c>
      <c r="Q77" s="12">
        <v>18.3565</v>
      </c>
      <c r="R77" s="12">
        <v>0.75009999999999999</v>
      </c>
      <c r="S77" s="12">
        <v>2.5399999999999999E-2</v>
      </c>
      <c r="T77" s="12">
        <v>1.3599999999999999E-2</v>
      </c>
      <c r="U77" s="12">
        <v>8.6999999999999994E-3</v>
      </c>
      <c r="V77" s="12">
        <v>6.5643000000000002</v>
      </c>
      <c r="W77" s="12">
        <v>7.1143000000000001</v>
      </c>
      <c r="Y77" s="12">
        <v>1046.4800480654401</v>
      </c>
      <c r="Z77" s="12">
        <v>1046.5227595077599</v>
      </c>
      <c r="AA77" s="12">
        <v>1046.5654744367</v>
      </c>
      <c r="AB77" s="12">
        <v>1046.6081928527001</v>
      </c>
      <c r="AC77" s="12">
        <v>1046.6509147561701</v>
      </c>
      <c r="AE77" s="12">
        <v>5.6329610909707197</v>
      </c>
    </row>
    <row r="78" spans="2:31" s="12" customFormat="1" x14ac:dyDescent="0.2">
      <c r="B78" s="32" t="s">
        <v>190</v>
      </c>
      <c r="C78" s="12">
        <v>75.447990897030493</v>
      </c>
      <c r="D78" s="12">
        <v>0.36443339783017897</v>
      </c>
      <c r="E78" s="12">
        <v>9.4549229970583202</v>
      </c>
      <c r="F78" s="12">
        <v>5.5967531343894104</v>
      </c>
      <c r="G78" s="12">
        <v>0.25840687546865099</v>
      </c>
      <c r="H78" s="12">
        <v>0</v>
      </c>
      <c r="I78" s="12">
        <v>0.17985705820971401</v>
      </c>
      <c r="J78" s="12">
        <v>3.8277567157996302</v>
      </c>
      <c r="K78" s="12">
        <v>4.6413608310130199</v>
      </c>
      <c r="L78" s="12">
        <v>2.0030727765629999E-2</v>
      </c>
      <c r="N78" s="12" t="s">
        <v>246</v>
      </c>
      <c r="O78" s="12">
        <v>66.970699999999994</v>
      </c>
      <c r="P78" s="12">
        <v>0</v>
      </c>
      <c r="Q78" s="12">
        <v>18.286300000000001</v>
      </c>
      <c r="R78" s="12">
        <v>0.85650000000000004</v>
      </c>
      <c r="S78" s="12">
        <v>1.7399999999999999E-2</v>
      </c>
      <c r="T78" s="12">
        <v>0</v>
      </c>
      <c r="U78" s="12">
        <v>0</v>
      </c>
      <c r="V78" s="12">
        <v>6.7858999999999998</v>
      </c>
      <c r="W78" s="12">
        <v>7.0841000000000003</v>
      </c>
      <c r="Y78" s="12">
        <v>1041.7256911382301</v>
      </c>
      <c r="Z78" s="12">
        <v>1041.7680153619599</v>
      </c>
      <c r="AA78" s="12">
        <v>1041.8103430250001</v>
      </c>
      <c r="AB78" s="12">
        <v>1041.8526741277899</v>
      </c>
      <c r="AC78" s="12">
        <v>1041.89500867072</v>
      </c>
    </row>
    <row r="79" spans="2:31" s="12" customFormat="1" x14ac:dyDescent="0.2">
      <c r="B79" s="32" t="s">
        <v>201</v>
      </c>
      <c r="C79" s="12">
        <v>75.3855687794956</v>
      </c>
      <c r="D79" s="12">
        <v>0.33040429239561703</v>
      </c>
      <c r="E79" s="12">
        <v>9.6104322586454405</v>
      </c>
      <c r="F79" s="12">
        <v>5.4430373042230098</v>
      </c>
      <c r="G79" s="12">
        <v>0.25339117262273603</v>
      </c>
      <c r="H79" s="12">
        <v>0</v>
      </c>
      <c r="I79" s="12">
        <v>0.12563625866662401</v>
      </c>
      <c r="J79" s="12">
        <v>3.42131049422931</v>
      </c>
      <c r="K79" s="12">
        <v>5.2915534510246296</v>
      </c>
      <c r="L79" s="12">
        <v>5.0847726947706303E-3</v>
      </c>
      <c r="N79" s="12" t="s">
        <v>246</v>
      </c>
      <c r="O79" s="12">
        <v>66.970699999999994</v>
      </c>
      <c r="P79" s="12">
        <v>0</v>
      </c>
      <c r="Q79" s="12">
        <v>18.286300000000001</v>
      </c>
      <c r="R79" s="12">
        <v>0.85650000000000004</v>
      </c>
      <c r="S79" s="12">
        <v>1.7399999999999999E-2</v>
      </c>
      <c r="T79" s="12">
        <v>0</v>
      </c>
      <c r="U79" s="12">
        <v>0</v>
      </c>
      <c r="V79" s="12">
        <v>6.7858999999999998</v>
      </c>
      <c r="W79" s="12">
        <v>7.0841000000000003</v>
      </c>
      <c r="Y79" s="12">
        <v>1048.2707903683799</v>
      </c>
      <c r="Z79" s="12">
        <v>1048.3136481148599</v>
      </c>
      <c r="AA79" s="12">
        <v>1048.3565093658999</v>
      </c>
      <c r="AB79" s="12">
        <v>1048.3993741219199</v>
      </c>
      <c r="AC79" s="12">
        <v>1048.4422423833601</v>
      </c>
    </row>
    <row r="80" spans="2:31" s="12" customFormat="1" x14ac:dyDescent="0.2">
      <c r="B80" s="32" t="s">
        <v>190</v>
      </c>
      <c r="C80" s="12">
        <v>75.447990897030493</v>
      </c>
      <c r="D80" s="12">
        <v>0.36443339783017897</v>
      </c>
      <c r="E80" s="12">
        <v>9.4549229970583202</v>
      </c>
      <c r="F80" s="12">
        <v>5.5967531343894104</v>
      </c>
      <c r="G80" s="12">
        <v>0.25840687546865099</v>
      </c>
      <c r="H80" s="12">
        <v>0</v>
      </c>
      <c r="I80" s="12">
        <v>0.17985705820971401</v>
      </c>
      <c r="J80" s="12">
        <v>3.8277567157996302</v>
      </c>
      <c r="K80" s="12">
        <v>4.6413608310130199</v>
      </c>
      <c r="L80" s="12">
        <v>2.0030727765629999E-2</v>
      </c>
      <c r="N80" s="12" t="s">
        <v>247</v>
      </c>
      <c r="O80" s="12">
        <v>67.026399999999995</v>
      </c>
      <c r="P80" s="12">
        <v>1.44E-2</v>
      </c>
      <c r="Q80" s="12">
        <v>18.245000000000001</v>
      </c>
      <c r="R80" s="12">
        <v>0.80110000000000003</v>
      </c>
      <c r="S80" s="12">
        <v>1.5E-3</v>
      </c>
      <c r="T80" s="12">
        <v>8.8000000000000005E-3</v>
      </c>
      <c r="U80" s="12">
        <v>5.7999999999999996E-3</v>
      </c>
      <c r="V80" s="12">
        <v>6.6588000000000003</v>
      </c>
      <c r="W80" s="12">
        <v>7.0003000000000002</v>
      </c>
      <c r="Y80" s="12">
        <v>1041.3743943311299</v>
      </c>
      <c r="Z80" s="12">
        <v>1041.4166900134501</v>
      </c>
      <c r="AA80" s="12">
        <v>1041.45898913161</v>
      </c>
      <c r="AB80" s="12">
        <v>1041.5012916860201</v>
      </c>
      <c r="AC80" s="12">
        <v>1041.54359767711</v>
      </c>
      <c r="AE80" s="12">
        <v>4.8265504661255001</v>
      </c>
    </row>
    <row r="81" spans="2:31" s="12" customFormat="1" x14ac:dyDescent="0.2">
      <c r="B81" s="32" t="s">
        <v>201</v>
      </c>
      <c r="C81" s="12">
        <v>75.3855687794956</v>
      </c>
      <c r="D81" s="12">
        <v>0.33040429239561703</v>
      </c>
      <c r="E81" s="12">
        <v>9.6104322586454405</v>
      </c>
      <c r="F81" s="12">
        <v>5.4430373042230098</v>
      </c>
      <c r="G81" s="12">
        <v>0.25339117262273603</v>
      </c>
      <c r="H81" s="12">
        <v>0</v>
      </c>
      <c r="I81" s="12">
        <v>0.12563625866662401</v>
      </c>
      <c r="J81" s="12">
        <v>3.42131049422931</v>
      </c>
      <c r="K81" s="12">
        <v>5.2915534510246296</v>
      </c>
      <c r="L81" s="12">
        <v>5.0847726947706303E-3</v>
      </c>
      <c r="N81" s="12" t="s">
        <v>247</v>
      </c>
      <c r="O81" s="12">
        <v>67.026399999999995</v>
      </c>
      <c r="P81" s="12">
        <v>1.44E-2</v>
      </c>
      <c r="Q81" s="12">
        <v>18.245000000000001</v>
      </c>
      <c r="R81" s="12">
        <v>0.80110000000000003</v>
      </c>
      <c r="S81" s="12">
        <v>1.5E-3</v>
      </c>
      <c r="T81" s="12">
        <v>8.8000000000000005E-3</v>
      </c>
      <c r="U81" s="12">
        <v>5.7999999999999996E-3</v>
      </c>
      <c r="V81" s="12">
        <v>6.6588000000000003</v>
      </c>
      <c r="W81" s="12">
        <v>7.0003000000000002</v>
      </c>
      <c r="Y81" s="12">
        <v>1047.9150660944299</v>
      </c>
      <c r="Z81" s="12">
        <v>1047.9578947582299</v>
      </c>
      <c r="AA81" s="12">
        <v>1048.00072692301</v>
      </c>
      <c r="AB81" s="12">
        <v>1048.0435625892101</v>
      </c>
      <c r="AC81" s="12">
        <v>1048.0864017572601</v>
      </c>
      <c r="AE81" s="12">
        <v>5.0361502779267804</v>
      </c>
    </row>
    <row r="82" spans="2:31" s="12" customFormat="1" x14ac:dyDescent="0.2">
      <c r="B82" s="32" t="s">
        <v>190</v>
      </c>
      <c r="C82" s="12">
        <v>75.447990897030493</v>
      </c>
      <c r="D82" s="12">
        <v>0.36443339783017897</v>
      </c>
      <c r="E82" s="12">
        <v>9.4549229970583202</v>
      </c>
      <c r="F82" s="12">
        <v>5.5967531343894104</v>
      </c>
      <c r="G82" s="12">
        <v>0.25840687546865099</v>
      </c>
      <c r="H82" s="12">
        <v>0</v>
      </c>
      <c r="I82" s="12">
        <v>0.17985705820971401</v>
      </c>
      <c r="J82" s="12">
        <v>3.8277567157996302</v>
      </c>
      <c r="K82" s="12">
        <v>4.6413608310130199</v>
      </c>
      <c r="L82" s="12">
        <v>2.0030727765629999E-2</v>
      </c>
      <c r="N82" s="12" t="s">
        <v>248</v>
      </c>
      <c r="O82" s="12">
        <v>67.119900000000001</v>
      </c>
      <c r="P82" s="12">
        <v>0</v>
      </c>
      <c r="Q82" s="12">
        <v>18.312999999999999</v>
      </c>
      <c r="R82" s="12">
        <v>0.84460000000000002</v>
      </c>
      <c r="S82" s="12">
        <v>0</v>
      </c>
      <c r="T82" s="12">
        <v>1.7899999999999999E-2</v>
      </c>
      <c r="U82" s="12">
        <v>0</v>
      </c>
      <c r="V82" s="12">
        <v>6.7803000000000004</v>
      </c>
      <c r="W82" s="12">
        <v>7.2133000000000003</v>
      </c>
      <c r="Y82" s="12">
        <v>1040.86140190788</v>
      </c>
      <c r="Z82" s="12">
        <v>1040.90365592898</v>
      </c>
      <c r="AA82" s="12">
        <v>1040.94591338085</v>
      </c>
      <c r="AB82" s="12">
        <v>1040.9881742639</v>
      </c>
      <c r="AC82" s="12">
        <v>1041.03043857855</v>
      </c>
    </row>
    <row r="83" spans="2:31" s="12" customFormat="1" x14ac:dyDescent="0.2">
      <c r="B83" s="32" t="s">
        <v>201</v>
      </c>
      <c r="C83" s="12">
        <v>75.3855687794956</v>
      </c>
      <c r="D83" s="12">
        <v>0.33040429239561703</v>
      </c>
      <c r="E83" s="12">
        <v>9.6104322586454405</v>
      </c>
      <c r="F83" s="12">
        <v>5.4430373042230098</v>
      </c>
      <c r="G83" s="12">
        <v>0.25339117262273603</v>
      </c>
      <c r="H83" s="12">
        <v>0</v>
      </c>
      <c r="I83" s="12">
        <v>0.12563625866662401</v>
      </c>
      <c r="J83" s="12">
        <v>3.42131049422931</v>
      </c>
      <c r="K83" s="12">
        <v>5.2915534510246296</v>
      </c>
      <c r="L83" s="12">
        <v>5.0847726947706303E-3</v>
      </c>
      <c r="N83" s="12" t="s">
        <v>248</v>
      </c>
      <c r="O83" s="12">
        <v>67.119900000000001</v>
      </c>
      <c r="P83" s="12">
        <v>0</v>
      </c>
      <c r="Q83" s="12">
        <v>18.312999999999999</v>
      </c>
      <c r="R83" s="12">
        <v>0.84460000000000002</v>
      </c>
      <c r="S83" s="12">
        <v>0</v>
      </c>
      <c r="T83" s="12">
        <v>1.7899999999999999E-2</v>
      </c>
      <c r="U83" s="12">
        <v>0</v>
      </c>
      <c r="V83" s="12">
        <v>6.7803000000000004</v>
      </c>
      <c r="W83" s="12">
        <v>7.2133000000000003</v>
      </c>
      <c r="Y83" s="12">
        <v>1047.3956110285901</v>
      </c>
      <c r="Z83" s="12">
        <v>1047.43839724141</v>
      </c>
      <c r="AA83" s="12">
        <v>1047.4811869500199</v>
      </c>
      <c r="AB83" s="12">
        <v>1047.52398015484</v>
      </c>
      <c r="AC83" s="12">
        <v>1047.5667768563001</v>
      </c>
    </row>
    <row r="84" spans="2:31" s="12" customFormat="1" x14ac:dyDescent="0.2">
      <c r="B84" s="32" t="s">
        <v>190</v>
      </c>
      <c r="C84" s="12">
        <v>75.447990897030493</v>
      </c>
      <c r="D84" s="12">
        <v>0.36443339783017897</v>
      </c>
      <c r="E84" s="12">
        <v>9.4549229970583202</v>
      </c>
      <c r="F84" s="12">
        <v>5.5967531343894104</v>
      </c>
      <c r="G84" s="12">
        <v>0.25840687546865099</v>
      </c>
      <c r="H84" s="12">
        <v>0</v>
      </c>
      <c r="I84" s="12">
        <v>0.17985705820971401</v>
      </c>
      <c r="J84" s="12">
        <v>3.8277567157996302</v>
      </c>
      <c r="K84" s="12">
        <v>4.6413608310130199</v>
      </c>
      <c r="L84" s="12">
        <v>2.0030727765629999E-2</v>
      </c>
      <c r="N84" s="12" t="s">
        <v>249</v>
      </c>
      <c r="O84" s="12">
        <v>67.230400000000003</v>
      </c>
      <c r="P84" s="12">
        <v>5.5999999999999999E-3</v>
      </c>
      <c r="Q84" s="12">
        <v>18.3475</v>
      </c>
      <c r="R84" s="12">
        <v>0.81920000000000004</v>
      </c>
      <c r="S84" s="12">
        <v>0</v>
      </c>
      <c r="T84" s="12">
        <v>0</v>
      </c>
      <c r="U84" s="12">
        <v>1.8499999999999999E-2</v>
      </c>
      <c r="V84" s="12">
        <v>7.0830000000000002</v>
      </c>
      <c r="W84" s="12">
        <v>6.5960999999999999</v>
      </c>
      <c r="Y84" s="12">
        <v>1046.6732338921299</v>
      </c>
      <c r="Z84" s="12">
        <v>1046.71596110575</v>
      </c>
      <c r="AA84" s="12">
        <v>1046.7586918079301</v>
      </c>
      <c r="AB84" s="12">
        <v>1046.80142599909</v>
      </c>
      <c r="AC84" s="12">
        <v>1046.8441636796599</v>
      </c>
      <c r="AE84" s="12">
        <v>5.7114477969759303</v>
      </c>
    </row>
    <row r="85" spans="2:31" s="12" customFormat="1" x14ac:dyDescent="0.2">
      <c r="B85" s="32" t="s">
        <v>201</v>
      </c>
      <c r="C85" s="12">
        <v>75.3855687794956</v>
      </c>
      <c r="D85" s="12">
        <v>0.33040429239561703</v>
      </c>
      <c r="E85" s="12">
        <v>9.6104322586454405</v>
      </c>
      <c r="F85" s="12">
        <v>5.4430373042230098</v>
      </c>
      <c r="G85" s="12">
        <v>0.25339117262273603</v>
      </c>
      <c r="H85" s="12">
        <v>0</v>
      </c>
      <c r="I85" s="12">
        <v>0.12563625866662401</v>
      </c>
      <c r="J85" s="12">
        <v>3.42131049422931</v>
      </c>
      <c r="K85" s="12">
        <v>5.2915534510246296</v>
      </c>
      <c r="L85" s="12">
        <v>5.0847726947706303E-3</v>
      </c>
      <c r="N85" s="12" t="s">
        <v>249</v>
      </c>
      <c r="O85" s="12">
        <v>67.230400000000003</v>
      </c>
      <c r="P85" s="12">
        <v>5.5999999999999999E-3</v>
      </c>
      <c r="Q85" s="12">
        <v>18.3475</v>
      </c>
      <c r="R85" s="12">
        <v>0.81920000000000004</v>
      </c>
      <c r="S85" s="12">
        <v>0</v>
      </c>
      <c r="T85" s="12">
        <v>0</v>
      </c>
      <c r="U85" s="12">
        <v>1.8499999999999999E-2</v>
      </c>
      <c r="V85" s="12">
        <v>7.0830000000000002</v>
      </c>
      <c r="W85" s="12">
        <v>6.5960999999999999</v>
      </c>
      <c r="Y85" s="12">
        <v>1053.2808481494401</v>
      </c>
      <c r="Z85" s="12">
        <v>1053.3241165480699</v>
      </c>
      <c r="AA85" s="12">
        <v>1053.3673885017599</v>
      </c>
      <c r="AB85" s="12">
        <v>1053.4106640109201</v>
      </c>
      <c r="AC85" s="12">
        <v>1053.4539430760101</v>
      </c>
      <c r="AE85" s="12">
        <v>5.9213864461526597</v>
      </c>
    </row>
    <row r="86" spans="2:31" s="12" customFormat="1" x14ac:dyDescent="0.2">
      <c r="B86" s="32" t="s">
        <v>190</v>
      </c>
      <c r="C86" s="12">
        <v>75.447990897030493</v>
      </c>
      <c r="D86" s="12">
        <v>0.36443339783017897</v>
      </c>
      <c r="E86" s="12">
        <v>9.4549229970583202</v>
      </c>
      <c r="F86" s="12">
        <v>5.5967531343894104</v>
      </c>
      <c r="G86" s="12">
        <v>0.25840687546865099</v>
      </c>
      <c r="H86" s="12">
        <v>0</v>
      </c>
      <c r="I86" s="12">
        <v>0.17985705820971401</v>
      </c>
      <c r="J86" s="12">
        <v>3.8277567157996302</v>
      </c>
      <c r="K86" s="12">
        <v>4.6413608310130199</v>
      </c>
      <c r="L86" s="12">
        <v>2.0030727765629999E-2</v>
      </c>
      <c r="N86" s="12" t="s">
        <v>250</v>
      </c>
      <c r="O86" s="12">
        <v>67.467799999999997</v>
      </c>
      <c r="P86" s="12">
        <v>1.52E-2</v>
      </c>
      <c r="Q86" s="12">
        <v>18.523900000000001</v>
      </c>
      <c r="R86" s="12">
        <v>0.58850000000000002</v>
      </c>
      <c r="S86" s="12">
        <v>1.4500000000000001E-2</v>
      </c>
      <c r="T86" s="12">
        <v>0</v>
      </c>
      <c r="U86" s="12">
        <v>0</v>
      </c>
      <c r="V86" s="12">
        <v>6.9565000000000001</v>
      </c>
      <c r="W86" s="12">
        <v>6.7176</v>
      </c>
      <c r="Y86" s="12">
        <v>1045.2035870577699</v>
      </c>
      <c r="Z86" s="12">
        <v>1045.2461943655601</v>
      </c>
      <c r="AA86" s="12">
        <v>1045.2888051472401</v>
      </c>
      <c r="AB86" s="12">
        <v>1045.33141940323</v>
      </c>
      <c r="AC86" s="12">
        <v>1045.37403713394</v>
      </c>
    </row>
    <row r="87" spans="2:31" s="12" customFormat="1" x14ac:dyDescent="0.2">
      <c r="B87" s="32" t="s">
        <v>201</v>
      </c>
      <c r="C87" s="12">
        <v>75.3855687794956</v>
      </c>
      <c r="D87" s="12">
        <v>0.33040429239561703</v>
      </c>
      <c r="E87" s="12">
        <v>9.6104322586454405</v>
      </c>
      <c r="F87" s="12">
        <v>5.4430373042230098</v>
      </c>
      <c r="G87" s="12">
        <v>0.25339117262273603</v>
      </c>
      <c r="H87" s="12">
        <v>0</v>
      </c>
      <c r="I87" s="12">
        <v>0.12563625866662401</v>
      </c>
      <c r="J87" s="12">
        <v>3.42131049422931</v>
      </c>
      <c r="K87" s="12">
        <v>5.2915534510246296</v>
      </c>
      <c r="L87" s="12">
        <v>5.0847726947706303E-3</v>
      </c>
      <c r="N87" s="12" t="s">
        <v>250</v>
      </c>
      <c r="O87" s="12">
        <v>67.467799999999997</v>
      </c>
      <c r="P87" s="12">
        <v>1.52E-2</v>
      </c>
      <c r="Q87" s="12">
        <v>18.523900000000001</v>
      </c>
      <c r="R87" s="12">
        <v>0.58850000000000002</v>
      </c>
      <c r="S87" s="12">
        <v>1.4500000000000001E-2</v>
      </c>
      <c r="T87" s="12">
        <v>0</v>
      </c>
      <c r="U87" s="12">
        <v>0</v>
      </c>
      <c r="V87" s="12">
        <v>6.9565000000000001</v>
      </c>
      <c r="W87" s="12">
        <v>6.7176</v>
      </c>
      <c r="Y87" s="12">
        <v>1051.7926002705999</v>
      </c>
      <c r="Z87" s="12">
        <v>1051.83574647974</v>
      </c>
      <c r="AA87" s="12">
        <v>1051.87889622887</v>
      </c>
      <c r="AB87" s="12">
        <v>1051.92204951844</v>
      </c>
      <c r="AC87" s="12">
        <v>1051.96520634888</v>
      </c>
    </row>
    <row r="88" spans="2:31" s="12" customFormat="1" x14ac:dyDescent="0.2">
      <c r="B88" s="32" t="s">
        <v>190</v>
      </c>
      <c r="C88" s="12">
        <v>75.447990897030493</v>
      </c>
      <c r="D88" s="12">
        <v>0.36443339783017897</v>
      </c>
      <c r="E88" s="12">
        <v>9.4549229970583202</v>
      </c>
      <c r="F88" s="12">
        <v>5.5967531343894104</v>
      </c>
      <c r="G88" s="12">
        <v>0.25840687546865099</v>
      </c>
      <c r="H88" s="12">
        <v>0</v>
      </c>
      <c r="I88" s="12">
        <v>0.17985705820971401</v>
      </c>
      <c r="J88" s="12">
        <v>3.8277567157996302</v>
      </c>
      <c r="K88" s="12">
        <v>4.6413608310130199</v>
      </c>
      <c r="L88" s="12">
        <v>2.0030727765629999E-2</v>
      </c>
      <c r="N88" s="12" t="s">
        <v>251</v>
      </c>
      <c r="O88" s="12">
        <v>67.642200000000003</v>
      </c>
      <c r="P88" s="12">
        <v>0</v>
      </c>
      <c r="Q88" s="12">
        <v>18.687999999999999</v>
      </c>
      <c r="R88" s="12">
        <v>0.62460000000000004</v>
      </c>
      <c r="S88" s="12">
        <v>3.6299999999999999E-2</v>
      </c>
      <c r="T88" s="12">
        <v>0</v>
      </c>
      <c r="U88" s="12">
        <v>3.0700000000000002E-2</v>
      </c>
      <c r="V88" s="12">
        <v>7.1413000000000002</v>
      </c>
      <c r="W88" s="12">
        <v>6.6962999999999999</v>
      </c>
      <c r="Y88" s="12">
        <v>1046.31308066509</v>
      </c>
      <c r="Z88" s="12">
        <v>1046.35577847887</v>
      </c>
      <c r="AA88" s="12">
        <v>1046.39847977761</v>
      </c>
      <c r="AB88" s="12">
        <v>1046.4411845617401</v>
      </c>
      <c r="AC88" s="12">
        <v>1046.4838928316699</v>
      </c>
      <c r="AE88" s="12">
        <v>6.7449473500557202</v>
      </c>
    </row>
    <row r="89" spans="2:31" s="12" customFormat="1" x14ac:dyDescent="0.2">
      <c r="B89" s="32" t="s">
        <v>201</v>
      </c>
      <c r="C89" s="12">
        <v>75.3855687794956</v>
      </c>
      <c r="D89" s="12">
        <v>0.33040429239561703</v>
      </c>
      <c r="E89" s="12">
        <v>9.6104322586454405</v>
      </c>
      <c r="F89" s="12">
        <v>5.4430373042230098</v>
      </c>
      <c r="G89" s="12">
        <v>0.25339117262273603</v>
      </c>
      <c r="H89" s="12">
        <v>0</v>
      </c>
      <c r="I89" s="12">
        <v>0.12563625866662401</v>
      </c>
      <c r="J89" s="12">
        <v>3.42131049422931</v>
      </c>
      <c r="K89" s="12">
        <v>5.2915534510246296</v>
      </c>
      <c r="L89" s="12">
        <v>5.0847726947706303E-3</v>
      </c>
      <c r="N89" s="12" t="s">
        <v>251</v>
      </c>
      <c r="O89" s="12">
        <v>67.642200000000003</v>
      </c>
      <c r="P89" s="12">
        <v>0</v>
      </c>
      <c r="Q89" s="12">
        <v>18.687999999999999</v>
      </c>
      <c r="R89" s="12">
        <v>0.62460000000000004</v>
      </c>
      <c r="S89" s="12">
        <v>3.6299999999999999E-2</v>
      </c>
      <c r="T89" s="12">
        <v>0</v>
      </c>
      <c r="U89" s="12">
        <v>3.0700000000000002E-2</v>
      </c>
      <c r="V89" s="12">
        <v>7.1413000000000002</v>
      </c>
      <c r="W89" s="12">
        <v>6.6962999999999999</v>
      </c>
      <c r="Y89" s="12">
        <v>1052.91613408992</v>
      </c>
      <c r="Z89" s="12">
        <v>1052.9593725284799</v>
      </c>
      <c r="AA89" s="12">
        <v>1053.0026145183999</v>
      </c>
      <c r="AB89" s="12">
        <v>1053.04586006011</v>
      </c>
      <c r="AC89" s="12">
        <v>1053.08910915405</v>
      </c>
      <c r="AE89" s="12">
        <v>6.9548631352563604</v>
      </c>
    </row>
    <row r="90" spans="2:31" s="12" customFormat="1" x14ac:dyDescent="0.2">
      <c r="B90" s="32" t="s">
        <v>190</v>
      </c>
      <c r="C90" s="12">
        <v>75.447990897030493</v>
      </c>
      <c r="D90" s="12">
        <v>0.36443339783017897</v>
      </c>
      <c r="E90" s="12">
        <v>9.4549229970583202</v>
      </c>
      <c r="F90" s="12">
        <v>5.5967531343894104</v>
      </c>
      <c r="G90" s="12">
        <v>0.25840687546865099</v>
      </c>
      <c r="H90" s="12">
        <v>0</v>
      </c>
      <c r="I90" s="12">
        <v>0.17985705820971401</v>
      </c>
      <c r="J90" s="12">
        <v>3.8277567157996302</v>
      </c>
      <c r="K90" s="12">
        <v>4.6413608310130199</v>
      </c>
      <c r="L90" s="12">
        <v>2.0030727765629999E-2</v>
      </c>
      <c r="N90" s="12" t="s">
        <v>252</v>
      </c>
      <c r="O90" s="12">
        <v>66.963099999999997</v>
      </c>
      <c r="P90" s="12">
        <v>0</v>
      </c>
      <c r="Q90" s="12">
        <v>18.47</v>
      </c>
      <c r="R90" s="12">
        <v>0.62139999999999995</v>
      </c>
      <c r="S90" s="12">
        <v>1.8200000000000001E-2</v>
      </c>
      <c r="T90" s="12">
        <v>8.9999999999999993E-3</v>
      </c>
      <c r="U90" s="12">
        <v>6.7000000000000002E-3</v>
      </c>
      <c r="V90" s="12">
        <v>6.952</v>
      </c>
      <c r="W90" s="12">
        <v>6.8719999999999999</v>
      </c>
      <c r="Y90" s="12">
        <v>1044.13931910837</v>
      </c>
      <c r="Z90" s="12">
        <v>1044.1818396896599</v>
      </c>
      <c r="AA90" s="12">
        <v>1044.2243637342301</v>
      </c>
      <c r="AB90" s="12">
        <v>1044.2668912424999</v>
      </c>
      <c r="AC90" s="12">
        <v>1044.3094222149</v>
      </c>
      <c r="AE90" s="12">
        <v>5.3731385116166797</v>
      </c>
    </row>
    <row r="91" spans="2:31" s="12" customFormat="1" x14ac:dyDescent="0.2">
      <c r="B91" s="32" t="s">
        <v>201</v>
      </c>
      <c r="C91" s="12">
        <v>75.3855687794956</v>
      </c>
      <c r="D91" s="12">
        <v>0.33040429239561703</v>
      </c>
      <c r="E91" s="12">
        <v>9.6104322586454405</v>
      </c>
      <c r="F91" s="12">
        <v>5.4430373042230098</v>
      </c>
      <c r="G91" s="12">
        <v>0.25339117262273603</v>
      </c>
      <c r="H91" s="12">
        <v>0</v>
      </c>
      <c r="I91" s="12">
        <v>0.12563625866662401</v>
      </c>
      <c r="J91" s="12">
        <v>3.42131049422931</v>
      </c>
      <c r="K91" s="12">
        <v>5.2915534510246296</v>
      </c>
      <c r="L91" s="12">
        <v>5.0847726947706303E-3</v>
      </c>
      <c r="N91" s="12" t="s">
        <v>252</v>
      </c>
      <c r="O91" s="12">
        <v>66.963099999999997</v>
      </c>
      <c r="P91" s="12">
        <v>0</v>
      </c>
      <c r="Q91" s="12">
        <v>18.47</v>
      </c>
      <c r="R91" s="12">
        <v>0.62139999999999995</v>
      </c>
      <c r="S91" s="12">
        <v>1.8200000000000001E-2</v>
      </c>
      <c r="T91" s="12">
        <v>8.9999999999999993E-3</v>
      </c>
      <c r="U91" s="12">
        <v>6.7000000000000002E-3</v>
      </c>
      <c r="V91" s="12">
        <v>6.952</v>
      </c>
      <c r="W91" s="12">
        <v>6.8719999999999999</v>
      </c>
      <c r="Y91" s="12">
        <v>1050.71487855232</v>
      </c>
      <c r="Z91" s="12">
        <v>1050.7579363852201</v>
      </c>
      <c r="AA91" s="12">
        <v>1050.80099774725</v>
      </c>
      <c r="AB91" s="12">
        <v>1050.8440626388399</v>
      </c>
      <c r="AC91" s="12">
        <v>1050.88713106043</v>
      </c>
      <c r="AE91" s="12">
        <v>5.5829157849697504</v>
      </c>
    </row>
    <row r="92" spans="2:31" s="12" customFormat="1" x14ac:dyDescent="0.2">
      <c r="B92" s="32" t="s">
        <v>190</v>
      </c>
      <c r="C92" s="12">
        <v>75.447990897030493</v>
      </c>
      <c r="D92" s="12">
        <v>0.36443339783017897</v>
      </c>
      <c r="E92" s="12">
        <v>9.4549229970583202</v>
      </c>
      <c r="F92" s="12">
        <v>5.5967531343894104</v>
      </c>
      <c r="G92" s="12">
        <v>0.25840687546865099</v>
      </c>
      <c r="H92" s="12">
        <v>0</v>
      </c>
      <c r="I92" s="12">
        <v>0.17985705820971401</v>
      </c>
      <c r="J92" s="12">
        <v>3.8277567157996302</v>
      </c>
      <c r="K92" s="12">
        <v>4.6413608310130199</v>
      </c>
      <c r="L92" s="12">
        <v>2.0030727765629999E-2</v>
      </c>
      <c r="N92" s="12" t="s">
        <v>253</v>
      </c>
      <c r="O92" s="12">
        <v>66.512900000000002</v>
      </c>
      <c r="P92" s="12">
        <v>2.3400000000000001E-2</v>
      </c>
      <c r="Q92" s="12">
        <v>18.224900000000002</v>
      </c>
      <c r="R92" s="12">
        <v>0.69</v>
      </c>
      <c r="S92" s="12">
        <v>3.5999999999999999E-3</v>
      </c>
      <c r="T92" s="12">
        <v>5.4000000000000003E-3</v>
      </c>
      <c r="U92" s="12">
        <v>0.115</v>
      </c>
      <c r="V92" s="12">
        <v>7.0214999999999996</v>
      </c>
      <c r="W92" s="12">
        <v>7.0625</v>
      </c>
      <c r="Y92" s="12">
        <v>1042.79343587006</v>
      </c>
      <c r="Z92" s="12">
        <v>1042.83584690272</v>
      </c>
      <c r="AA92" s="12">
        <v>1042.87826138528</v>
      </c>
      <c r="AB92" s="12">
        <v>1042.92067931817</v>
      </c>
      <c r="AC92" s="12">
        <v>1042.9631007017999</v>
      </c>
      <c r="AE92" s="12">
        <v>7.7413066800552803</v>
      </c>
    </row>
    <row r="93" spans="2:31" s="12" customFormat="1" x14ac:dyDescent="0.2">
      <c r="B93" s="32" t="s">
        <v>201</v>
      </c>
      <c r="C93" s="12">
        <v>75.3855687794956</v>
      </c>
      <c r="D93" s="12">
        <v>0.33040429239561703</v>
      </c>
      <c r="E93" s="12">
        <v>9.6104322586454405</v>
      </c>
      <c r="F93" s="12">
        <v>5.4430373042230098</v>
      </c>
      <c r="G93" s="12">
        <v>0.25339117262273603</v>
      </c>
      <c r="H93" s="12">
        <v>0</v>
      </c>
      <c r="I93" s="12">
        <v>0.12563625866662401</v>
      </c>
      <c r="J93" s="12">
        <v>3.42131049422931</v>
      </c>
      <c r="K93" s="12">
        <v>5.2915534510246296</v>
      </c>
      <c r="L93" s="12">
        <v>5.0847726947706303E-3</v>
      </c>
      <c r="N93" s="12" t="s">
        <v>253</v>
      </c>
      <c r="O93" s="12">
        <v>66.512900000000002</v>
      </c>
      <c r="P93" s="12">
        <v>2.3400000000000001E-2</v>
      </c>
      <c r="Q93" s="12">
        <v>18.224900000000002</v>
      </c>
      <c r="R93" s="12">
        <v>0.69</v>
      </c>
      <c r="S93" s="12">
        <v>3.5999999999999999E-3</v>
      </c>
      <c r="T93" s="12">
        <v>5.4000000000000003E-3</v>
      </c>
      <c r="U93" s="12">
        <v>0.115</v>
      </c>
      <c r="V93" s="12">
        <v>7.0214999999999996</v>
      </c>
      <c r="W93" s="12">
        <v>7.0625</v>
      </c>
      <c r="Y93" s="12">
        <v>1049.3520013632001</v>
      </c>
      <c r="Z93" s="12">
        <v>1049.39494756605</v>
      </c>
      <c r="AA93" s="12">
        <v>1049.4378972843101</v>
      </c>
      <c r="AB93" s="12">
        <v>1049.4808505184101</v>
      </c>
      <c r="AC93" s="12">
        <v>1049.5238072687901</v>
      </c>
      <c r="AE93" s="12">
        <v>7.9509977504563398</v>
      </c>
    </row>
    <row r="94" spans="2:31" s="12" customFormat="1" x14ac:dyDescent="0.2">
      <c r="B94" s="32" t="s">
        <v>190</v>
      </c>
      <c r="C94" s="12">
        <v>75.447990897030493</v>
      </c>
      <c r="D94" s="12">
        <v>0.36443339783017897</v>
      </c>
      <c r="E94" s="12">
        <v>9.4549229970583202</v>
      </c>
      <c r="F94" s="12">
        <v>5.5967531343894104</v>
      </c>
      <c r="G94" s="12">
        <v>0.25840687546865099</v>
      </c>
      <c r="H94" s="12">
        <v>0</v>
      </c>
      <c r="I94" s="12">
        <v>0.17985705820971401</v>
      </c>
      <c r="J94" s="12">
        <v>3.8277567157996302</v>
      </c>
      <c r="K94" s="12">
        <v>4.6413608310130199</v>
      </c>
      <c r="L94" s="12">
        <v>2.0030727765629999E-2</v>
      </c>
      <c r="N94" s="12" t="s">
        <v>254</v>
      </c>
      <c r="O94" s="12">
        <v>66.835700000000003</v>
      </c>
      <c r="P94" s="12">
        <v>1.14E-2</v>
      </c>
      <c r="Q94" s="12">
        <v>18.435300000000002</v>
      </c>
      <c r="R94" s="12">
        <v>0.67869999999999997</v>
      </c>
      <c r="S94" s="12">
        <v>6.9999999999999999E-4</v>
      </c>
      <c r="T94" s="12">
        <v>0</v>
      </c>
      <c r="U94" s="12">
        <v>1.09E-2</v>
      </c>
      <c r="V94" s="12">
        <v>6.9123000000000001</v>
      </c>
      <c r="W94" s="12">
        <v>7.0449999999999999</v>
      </c>
      <c r="Y94" s="12">
        <v>1042.75255131519</v>
      </c>
      <c r="Z94" s="12">
        <v>1042.7949590222499</v>
      </c>
      <c r="AA94" s="12">
        <v>1042.8373701788</v>
      </c>
      <c r="AB94" s="12">
        <v>1042.87978478528</v>
      </c>
      <c r="AC94" s="12">
        <v>1042.92220284209</v>
      </c>
      <c r="AE94" s="12">
        <v>5.7348209085979702</v>
      </c>
    </row>
    <row r="95" spans="2:31" s="12" customFormat="1" x14ac:dyDescent="0.2">
      <c r="B95" s="32" t="s">
        <v>201</v>
      </c>
      <c r="C95" s="12">
        <v>75.3855687794956</v>
      </c>
      <c r="D95" s="12">
        <v>0.33040429239561703</v>
      </c>
      <c r="E95" s="12">
        <v>9.6104322586454405</v>
      </c>
      <c r="F95" s="12">
        <v>5.4430373042230098</v>
      </c>
      <c r="G95" s="12">
        <v>0.25339117262273603</v>
      </c>
      <c r="H95" s="12">
        <v>0</v>
      </c>
      <c r="I95" s="12">
        <v>0.12563625866662401</v>
      </c>
      <c r="J95" s="12">
        <v>3.42131049422931</v>
      </c>
      <c r="K95" s="12">
        <v>5.2915534510246296</v>
      </c>
      <c r="L95" s="12">
        <v>5.0847726947706303E-3</v>
      </c>
      <c r="N95" s="12" t="s">
        <v>254</v>
      </c>
      <c r="O95" s="12">
        <v>66.835700000000003</v>
      </c>
      <c r="P95" s="12">
        <v>1.14E-2</v>
      </c>
      <c r="Q95" s="12">
        <v>18.435300000000002</v>
      </c>
      <c r="R95" s="12">
        <v>0.67869999999999997</v>
      </c>
      <c r="S95" s="12">
        <v>6.9999999999999999E-4</v>
      </c>
      <c r="T95" s="12">
        <v>0</v>
      </c>
      <c r="U95" s="12">
        <v>1.09E-2</v>
      </c>
      <c r="V95" s="12">
        <v>6.9123000000000001</v>
      </c>
      <c r="W95" s="12">
        <v>7.0449999999999999</v>
      </c>
      <c r="Y95" s="12">
        <v>1049.3106009210301</v>
      </c>
      <c r="Z95" s="12">
        <v>1049.35354373514</v>
      </c>
      <c r="AA95" s="12">
        <v>1049.39649006424</v>
      </c>
      <c r="AB95" s="12">
        <v>1049.4394399087601</v>
      </c>
      <c r="AC95" s="12">
        <v>1049.48239326915</v>
      </c>
      <c r="AE95" s="12">
        <v>5.9445093550350503</v>
      </c>
    </row>
    <row r="96" spans="2:31" s="12" customFormat="1" x14ac:dyDescent="0.2">
      <c r="B96" s="32" t="s">
        <v>190</v>
      </c>
      <c r="C96" s="12">
        <v>75.447990897030493</v>
      </c>
      <c r="D96" s="12">
        <v>0.36443339783017897</v>
      </c>
      <c r="E96" s="12">
        <v>9.4549229970583202</v>
      </c>
      <c r="F96" s="12">
        <v>5.5967531343894104</v>
      </c>
      <c r="G96" s="12">
        <v>0.25840687546865099</v>
      </c>
      <c r="H96" s="12">
        <v>0</v>
      </c>
      <c r="I96" s="12">
        <v>0.17985705820971401</v>
      </c>
      <c r="J96" s="12">
        <v>3.8277567157996302</v>
      </c>
      <c r="K96" s="12">
        <v>4.6413608310130199</v>
      </c>
      <c r="L96" s="12">
        <v>2.0030727765629999E-2</v>
      </c>
      <c r="N96" s="12" t="s">
        <v>255</v>
      </c>
      <c r="O96" s="12">
        <v>66.980999999999995</v>
      </c>
      <c r="P96" s="12">
        <v>2.58E-2</v>
      </c>
      <c r="Q96" s="12">
        <v>18.4161</v>
      </c>
      <c r="R96" s="12">
        <v>0.7097</v>
      </c>
      <c r="S96" s="12">
        <v>0</v>
      </c>
      <c r="T96" s="12">
        <v>2.9999999999999997E-4</v>
      </c>
      <c r="U96" s="12">
        <v>1.9400000000000001E-2</v>
      </c>
      <c r="V96" s="12">
        <v>6.6817000000000002</v>
      </c>
      <c r="W96" s="12">
        <v>7.1031000000000004</v>
      </c>
      <c r="Y96" s="12">
        <v>1040.7903883162501</v>
      </c>
      <c r="Z96" s="12">
        <v>1040.8326365718001</v>
      </c>
      <c r="AA96" s="12">
        <v>1040.87488825742</v>
      </c>
      <c r="AB96" s="12">
        <v>1040.91714337352</v>
      </c>
      <c r="AC96" s="12">
        <v>1040.9594019205099</v>
      </c>
      <c r="AE96" s="12">
        <v>6.2893866801429503</v>
      </c>
    </row>
    <row r="97" spans="2:31" s="12" customFormat="1" x14ac:dyDescent="0.2">
      <c r="B97" s="32" t="s">
        <v>201</v>
      </c>
      <c r="C97" s="12">
        <v>75.3855687794956</v>
      </c>
      <c r="D97" s="12">
        <v>0.33040429239561703</v>
      </c>
      <c r="E97" s="12">
        <v>9.6104322586454405</v>
      </c>
      <c r="F97" s="12">
        <v>5.4430373042230098</v>
      </c>
      <c r="G97" s="12">
        <v>0.25339117262273603</v>
      </c>
      <c r="H97" s="12">
        <v>0</v>
      </c>
      <c r="I97" s="12">
        <v>0.12563625866662401</v>
      </c>
      <c r="J97" s="12">
        <v>3.42131049422931</v>
      </c>
      <c r="K97" s="12">
        <v>5.2915534510246296</v>
      </c>
      <c r="L97" s="12">
        <v>5.0847726947706303E-3</v>
      </c>
      <c r="N97" s="12" t="s">
        <v>255</v>
      </c>
      <c r="O97" s="12">
        <v>66.980999999999995</v>
      </c>
      <c r="P97" s="12">
        <v>2.58E-2</v>
      </c>
      <c r="Q97" s="12">
        <v>18.4161</v>
      </c>
      <c r="R97" s="12">
        <v>0.7097</v>
      </c>
      <c r="S97" s="12">
        <v>0</v>
      </c>
      <c r="T97" s="12">
        <v>2.9999999999999997E-4</v>
      </c>
      <c r="U97" s="12">
        <v>1.9400000000000001E-2</v>
      </c>
      <c r="V97" s="12">
        <v>6.6817000000000002</v>
      </c>
      <c r="W97" s="12">
        <v>7.1031000000000004</v>
      </c>
      <c r="Y97" s="12">
        <v>1047.32370306598</v>
      </c>
      <c r="Z97" s="12">
        <v>1047.3664834039901</v>
      </c>
      <c r="AA97" s="12">
        <v>1047.40926723707</v>
      </c>
      <c r="AB97" s="12">
        <v>1047.4520545656401</v>
      </c>
      <c r="AC97" s="12">
        <v>1047.49484539013</v>
      </c>
      <c r="AE97" s="12">
        <v>6.4989488236785302</v>
      </c>
    </row>
    <row r="98" spans="2:31" s="12" customFormat="1" x14ac:dyDescent="0.2">
      <c r="B98" s="32" t="s">
        <v>190</v>
      </c>
      <c r="C98" s="12">
        <v>75.447990897030493</v>
      </c>
      <c r="D98" s="12">
        <v>0.36443339783017897</v>
      </c>
      <c r="E98" s="12">
        <v>9.4549229970583202</v>
      </c>
      <c r="F98" s="12">
        <v>5.5967531343894104</v>
      </c>
      <c r="G98" s="12">
        <v>0.25840687546865099</v>
      </c>
      <c r="H98" s="12">
        <v>0</v>
      </c>
      <c r="I98" s="12">
        <v>0.17985705820971401</v>
      </c>
      <c r="J98" s="12">
        <v>3.8277567157996302</v>
      </c>
      <c r="K98" s="12">
        <v>4.6413608310130199</v>
      </c>
      <c r="L98" s="12">
        <v>2.0030727765629999E-2</v>
      </c>
      <c r="N98" s="12" t="s">
        <v>256</v>
      </c>
      <c r="O98" s="12">
        <v>67.159700000000001</v>
      </c>
      <c r="P98" s="12">
        <v>2.9999999999999997E-4</v>
      </c>
      <c r="Q98" s="12">
        <v>18.443899999999999</v>
      </c>
      <c r="R98" s="12">
        <v>0.69810000000000005</v>
      </c>
      <c r="S98" s="12">
        <v>0</v>
      </c>
      <c r="T98" s="12">
        <v>1.21E-2</v>
      </c>
      <c r="U98" s="12">
        <v>3.0499999999999999E-2</v>
      </c>
      <c r="V98" s="12">
        <v>6.8011999999999997</v>
      </c>
      <c r="W98" s="12">
        <v>7.0106999999999999</v>
      </c>
      <c r="Y98" s="12">
        <v>1042.13530115604</v>
      </c>
      <c r="Z98" s="12">
        <v>1042.17765867104</v>
      </c>
      <c r="AA98" s="12">
        <v>1042.22001962941</v>
      </c>
      <c r="AB98" s="12">
        <v>1042.26238403158</v>
      </c>
      <c r="AC98" s="12">
        <v>1042.3047518779699</v>
      </c>
      <c r="AE98" s="12">
        <v>6.6932455653371496</v>
      </c>
    </row>
    <row r="99" spans="2:31" s="12" customFormat="1" x14ac:dyDescent="0.2">
      <c r="B99" s="32" t="s">
        <v>201</v>
      </c>
      <c r="C99" s="12">
        <v>75.3855687794956</v>
      </c>
      <c r="D99" s="12">
        <v>0.33040429239561703</v>
      </c>
      <c r="E99" s="12">
        <v>9.6104322586454405</v>
      </c>
      <c r="F99" s="12">
        <v>5.4430373042230098</v>
      </c>
      <c r="G99" s="12">
        <v>0.25339117262273603</v>
      </c>
      <c r="H99" s="12">
        <v>0</v>
      </c>
      <c r="I99" s="12">
        <v>0.12563625866662401</v>
      </c>
      <c r="J99" s="12">
        <v>3.42131049422931</v>
      </c>
      <c r="K99" s="12">
        <v>5.2915534510246296</v>
      </c>
      <c r="L99" s="12">
        <v>5.0847726947706303E-3</v>
      </c>
      <c r="N99" s="12" t="s">
        <v>256</v>
      </c>
      <c r="O99" s="12">
        <v>67.159700000000001</v>
      </c>
      <c r="P99" s="12">
        <v>2.9999999999999997E-4</v>
      </c>
      <c r="Q99" s="12">
        <v>18.443899999999999</v>
      </c>
      <c r="R99" s="12">
        <v>0.69810000000000005</v>
      </c>
      <c r="S99" s="12">
        <v>0</v>
      </c>
      <c r="T99" s="12">
        <v>1.21E-2</v>
      </c>
      <c r="U99" s="12">
        <v>3.0499999999999999E-2</v>
      </c>
      <c r="V99" s="12">
        <v>6.8011999999999997</v>
      </c>
      <c r="W99" s="12">
        <v>7.0106999999999999</v>
      </c>
      <c r="Y99" s="12">
        <v>1048.6855646900799</v>
      </c>
      <c r="Z99" s="12">
        <v>1048.7284563594201</v>
      </c>
      <c r="AA99" s="12">
        <v>1048.7713515374901</v>
      </c>
      <c r="AB99" s="12">
        <v>1048.8142502246999</v>
      </c>
      <c r="AC99" s="12">
        <v>1048.8571524214799</v>
      </c>
      <c r="AE99" s="12">
        <v>6.9028943584268996</v>
      </c>
    </row>
    <row r="100" spans="2:31" s="12" customFormat="1" x14ac:dyDescent="0.2">
      <c r="B100" s="32" t="s">
        <v>190</v>
      </c>
      <c r="C100" s="12">
        <v>75.447990897030493</v>
      </c>
      <c r="D100" s="12">
        <v>0.36443339783017897</v>
      </c>
      <c r="E100" s="12">
        <v>9.4549229970583202</v>
      </c>
      <c r="F100" s="12">
        <v>5.5967531343894104</v>
      </c>
      <c r="G100" s="12">
        <v>0.25840687546865099</v>
      </c>
      <c r="H100" s="12">
        <v>0</v>
      </c>
      <c r="I100" s="12">
        <v>0.17985705820971401</v>
      </c>
      <c r="J100" s="12">
        <v>3.8277567157996302</v>
      </c>
      <c r="K100" s="12">
        <v>4.6413608310130199</v>
      </c>
      <c r="L100" s="12">
        <v>2.0030727765629999E-2</v>
      </c>
      <c r="N100" s="12" t="s">
        <v>257</v>
      </c>
      <c r="O100" s="12">
        <v>67.198099999999997</v>
      </c>
      <c r="P100" s="12">
        <v>1.26E-2</v>
      </c>
      <c r="Q100" s="12">
        <v>18.316600000000001</v>
      </c>
      <c r="R100" s="12">
        <v>0.78080000000000005</v>
      </c>
      <c r="S100" s="12">
        <v>8.6999999999999994E-3</v>
      </c>
      <c r="T100" s="12">
        <v>0</v>
      </c>
      <c r="U100" s="12">
        <v>0.02</v>
      </c>
      <c r="V100" s="12">
        <v>6.5079000000000002</v>
      </c>
      <c r="W100" s="12">
        <v>6.9767000000000001</v>
      </c>
      <c r="Y100" s="12">
        <v>1040.3980548378199</v>
      </c>
      <c r="Z100" s="12">
        <v>1040.4402712471599</v>
      </c>
      <c r="AA100" s="12">
        <v>1040.4824910826901</v>
      </c>
      <c r="AB100" s="12">
        <v>1040.52471434481</v>
      </c>
      <c r="AC100" s="12">
        <v>1040.5669410339599</v>
      </c>
      <c r="AE100" s="12">
        <v>6.1473638097103001</v>
      </c>
    </row>
    <row r="101" spans="2:31" s="12" customFormat="1" x14ac:dyDescent="0.2">
      <c r="B101" s="32" t="s">
        <v>201</v>
      </c>
      <c r="C101" s="12">
        <v>75.3855687794956</v>
      </c>
      <c r="D101" s="12">
        <v>0.33040429239561703</v>
      </c>
      <c r="E101" s="12">
        <v>9.6104322586454405</v>
      </c>
      <c r="F101" s="12">
        <v>5.4430373042230098</v>
      </c>
      <c r="G101" s="12">
        <v>0.25339117262273603</v>
      </c>
      <c r="H101" s="12">
        <v>0</v>
      </c>
      <c r="I101" s="12">
        <v>0.12563625866662401</v>
      </c>
      <c r="J101" s="12">
        <v>3.42131049422931</v>
      </c>
      <c r="K101" s="12">
        <v>5.2915534510246296</v>
      </c>
      <c r="L101" s="12">
        <v>5.0847726947706303E-3</v>
      </c>
      <c r="N101" s="12" t="s">
        <v>257</v>
      </c>
      <c r="O101" s="12">
        <v>67.198099999999997</v>
      </c>
      <c r="P101" s="12">
        <v>1.26E-2</v>
      </c>
      <c r="Q101" s="12">
        <v>18.316600000000001</v>
      </c>
      <c r="R101" s="12">
        <v>0.78080000000000005</v>
      </c>
      <c r="S101" s="12">
        <v>8.6999999999999994E-3</v>
      </c>
      <c r="T101" s="12">
        <v>0</v>
      </c>
      <c r="U101" s="12">
        <v>0.02</v>
      </c>
      <c r="V101" s="12">
        <v>6.5079000000000002</v>
      </c>
      <c r="W101" s="12">
        <v>6.9767000000000001</v>
      </c>
      <c r="Y101" s="12">
        <v>1046.9264295074199</v>
      </c>
      <c r="Z101" s="12">
        <v>1046.96917739583</v>
      </c>
      <c r="AA101" s="12">
        <v>1047.01192877532</v>
      </c>
      <c r="AB101" s="12">
        <v>1047.05468364633</v>
      </c>
      <c r="AC101" s="12">
        <v>1047.09744200929</v>
      </c>
      <c r="AE101" s="12">
        <v>6.35690061140303</v>
      </c>
    </row>
    <row r="102" spans="2:31" s="12" customFormat="1" x14ac:dyDescent="0.2">
      <c r="B102" s="32" t="s">
        <v>190</v>
      </c>
      <c r="C102" s="12">
        <v>75.447990897030493</v>
      </c>
      <c r="D102" s="12">
        <v>0.36443339783017897</v>
      </c>
      <c r="E102" s="12">
        <v>9.4549229970583202</v>
      </c>
      <c r="F102" s="12">
        <v>5.5967531343894104</v>
      </c>
      <c r="G102" s="12">
        <v>0.25840687546865099</v>
      </c>
      <c r="H102" s="12">
        <v>0</v>
      </c>
      <c r="I102" s="12">
        <v>0.17985705820971401</v>
      </c>
      <c r="J102" s="12">
        <v>3.8277567157996302</v>
      </c>
      <c r="K102" s="12">
        <v>4.6413608310130199</v>
      </c>
      <c r="L102" s="12">
        <v>2.0030727765629999E-2</v>
      </c>
      <c r="N102" s="12" t="s">
        <v>258</v>
      </c>
      <c r="O102" s="12">
        <v>66.915999999999997</v>
      </c>
      <c r="P102" s="12">
        <v>2.53E-2</v>
      </c>
      <c r="Q102" s="12">
        <v>18.4222</v>
      </c>
      <c r="R102" s="12">
        <v>0.7873</v>
      </c>
      <c r="S102" s="12">
        <v>1.89E-2</v>
      </c>
      <c r="T102" s="12">
        <v>0</v>
      </c>
      <c r="U102" s="12">
        <v>1.47E-2</v>
      </c>
      <c r="V102" s="12">
        <v>6.6543999999999999</v>
      </c>
      <c r="W102" s="12">
        <v>7.0747</v>
      </c>
      <c r="Y102" s="12">
        <v>1040.81152748149</v>
      </c>
      <c r="Z102" s="12">
        <v>1040.8537774532799</v>
      </c>
      <c r="AA102" s="12">
        <v>1040.8960308553501</v>
      </c>
      <c r="AB102" s="12">
        <v>1040.93828768809</v>
      </c>
      <c r="AC102" s="12">
        <v>1040.98054795195</v>
      </c>
      <c r="AE102" s="12">
        <v>5.8108208980132297</v>
      </c>
    </row>
    <row r="103" spans="2:31" s="12" customFormat="1" x14ac:dyDescent="0.2">
      <c r="B103" s="32" t="s">
        <v>201</v>
      </c>
      <c r="C103" s="12">
        <v>75.3855687794956</v>
      </c>
      <c r="D103" s="12">
        <v>0.33040429239561703</v>
      </c>
      <c r="E103" s="12">
        <v>9.6104322586454405</v>
      </c>
      <c r="F103" s="12">
        <v>5.4430373042230098</v>
      </c>
      <c r="G103" s="12">
        <v>0.25339117262273603</v>
      </c>
      <c r="H103" s="12">
        <v>0</v>
      </c>
      <c r="I103" s="12">
        <v>0.12563625866662401</v>
      </c>
      <c r="J103" s="12">
        <v>3.42131049422931</v>
      </c>
      <c r="K103" s="12">
        <v>5.2915534510246296</v>
      </c>
      <c r="L103" s="12">
        <v>5.0847726947706303E-3</v>
      </c>
      <c r="N103" s="12" t="s">
        <v>258</v>
      </c>
      <c r="O103" s="12">
        <v>66.915999999999997</v>
      </c>
      <c r="P103" s="12">
        <v>2.53E-2</v>
      </c>
      <c r="Q103" s="12">
        <v>18.4222</v>
      </c>
      <c r="R103" s="12">
        <v>0.7873</v>
      </c>
      <c r="S103" s="12">
        <v>1.89E-2</v>
      </c>
      <c r="T103" s="12">
        <v>0</v>
      </c>
      <c r="U103" s="12">
        <v>1.47E-2</v>
      </c>
      <c r="V103" s="12">
        <v>6.6543999999999999</v>
      </c>
      <c r="W103" s="12">
        <v>7.0747</v>
      </c>
      <c r="Y103" s="12">
        <v>1047.34510845912</v>
      </c>
      <c r="Z103" s="12">
        <v>1047.3878905458901</v>
      </c>
      <c r="AA103" s="12">
        <v>1047.4306761279399</v>
      </c>
      <c r="AB103" s="12">
        <v>1047.47346520569</v>
      </c>
      <c r="AC103" s="12">
        <v>1047.51625777958</v>
      </c>
      <c r="AE103" s="12">
        <v>6.0203844061510301</v>
      </c>
    </row>
    <row r="104" spans="2:31" s="12" customFormat="1" x14ac:dyDescent="0.2">
      <c r="B104" s="32" t="s">
        <v>190</v>
      </c>
      <c r="C104" s="12">
        <v>75.447990897030493</v>
      </c>
      <c r="D104" s="12">
        <v>0.36443339783017897</v>
      </c>
      <c r="E104" s="12">
        <v>9.4549229970583202</v>
      </c>
      <c r="F104" s="12">
        <v>5.5967531343894104</v>
      </c>
      <c r="G104" s="12">
        <v>0.25840687546865099</v>
      </c>
      <c r="H104" s="12">
        <v>0</v>
      </c>
      <c r="I104" s="12">
        <v>0.17985705820971401</v>
      </c>
      <c r="J104" s="12">
        <v>3.8277567157996302</v>
      </c>
      <c r="K104" s="12">
        <v>4.6413608310130199</v>
      </c>
      <c r="L104" s="12">
        <v>2.0030727765629999E-2</v>
      </c>
      <c r="N104" s="12" t="s">
        <v>259</v>
      </c>
      <c r="O104" s="12">
        <v>67.534199999999998</v>
      </c>
      <c r="P104" s="12">
        <v>1.46E-2</v>
      </c>
      <c r="Q104" s="12">
        <v>18.629899999999999</v>
      </c>
      <c r="R104" s="12">
        <v>0.55010000000000003</v>
      </c>
      <c r="S104" s="12">
        <v>0</v>
      </c>
      <c r="T104" s="12">
        <v>0</v>
      </c>
      <c r="U104" s="12">
        <v>9.1700000000000004E-2</v>
      </c>
      <c r="V104" s="12">
        <v>7.1993999999999998</v>
      </c>
      <c r="W104" s="12">
        <v>6.3808999999999996</v>
      </c>
      <c r="Y104" s="12">
        <v>1048.36480131589</v>
      </c>
      <c r="Z104" s="12">
        <v>1048.4076667500001</v>
      </c>
      <c r="AA104" s="12">
        <v>1048.45053568962</v>
      </c>
      <c r="AB104" s="12">
        <v>1048.4934081351601</v>
      </c>
      <c r="AC104" s="12">
        <v>1048.53628408706</v>
      </c>
      <c r="AE104" s="12">
        <v>7.7526115996997902</v>
      </c>
    </row>
    <row r="105" spans="2:31" s="12" customFormat="1" x14ac:dyDescent="0.2">
      <c r="B105" s="32" t="s">
        <v>201</v>
      </c>
      <c r="C105" s="12">
        <v>75.3855687794956</v>
      </c>
      <c r="D105" s="12">
        <v>0.33040429239561703</v>
      </c>
      <c r="E105" s="12">
        <v>9.6104322586454405</v>
      </c>
      <c r="F105" s="12">
        <v>5.4430373042230098</v>
      </c>
      <c r="G105" s="12">
        <v>0.25339117262273603</v>
      </c>
      <c r="H105" s="12">
        <v>0</v>
      </c>
      <c r="I105" s="12">
        <v>0.12563625866662401</v>
      </c>
      <c r="J105" s="12">
        <v>3.42131049422931</v>
      </c>
      <c r="K105" s="12">
        <v>5.2915534510246296</v>
      </c>
      <c r="L105" s="12">
        <v>5.0847726947706303E-3</v>
      </c>
      <c r="N105" s="12" t="s">
        <v>259</v>
      </c>
      <c r="O105" s="12">
        <v>67.534199999999998</v>
      </c>
      <c r="P105" s="12">
        <v>1.46E-2</v>
      </c>
      <c r="Q105" s="12">
        <v>18.629899999999999</v>
      </c>
      <c r="R105" s="12">
        <v>0.55010000000000003</v>
      </c>
      <c r="S105" s="12">
        <v>0</v>
      </c>
      <c r="T105" s="12">
        <v>0</v>
      </c>
      <c r="U105" s="12">
        <v>9.1700000000000004E-2</v>
      </c>
      <c r="V105" s="12">
        <v>7.1993999999999998</v>
      </c>
      <c r="W105" s="12">
        <v>6.3808999999999996</v>
      </c>
      <c r="Y105" s="12">
        <v>1054.9938580861899</v>
      </c>
      <c r="Z105" s="12">
        <v>1055.0372673418401</v>
      </c>
      <c r="AA105" s="12">
        <v>1055.08068016991</v>
      </c>
      <c r="AB105" s="12">
        <v>1055.12409657084</v>
      </c>
      <c r="AC105" s="12">
        <v>1055.1675165450699</v>
      </c>
      <c r="AE105" s="12">
        <v>7.9626573152878999</v>
      </c>
    </row>
    <row r="106" spans="2:31" s="12" customFormat="1" x14ac:dyDescent="0.2">
      <c r="B106" s="32" t="s">
        <v>190</v>
      </c>
      <c r="C106" s="12">
        <v>75.447990897030493</v>
      </c>
      <c r="D106" s="12">
        <v>0.36443339783017897</v>
      </c>
      <c r="E106" s="12">
        <v>9.4549229970583202</v>
      </c>
      <c r="F106" s="12">
        <v>5.5967531343894104</v>
      </c>
      <c r="G106" s="12">
        <v>0.25840687546865099</v>
      </c>
      <c r="H106" s="12">
        <v>0</v>
      </c>
      <c r="I106" s="12">
        <v>0.17985705820971401</v>
      </c>
      <c r="J106" s="12">
        <v>3.8277567157996302</v>
      </c>
      <c r="K106" s="12">
        <v>4.6413608310130199</v>
      </c>
      <c r="L106" s="12">
        <v>2.0030727765629999E-2</v>
      </c>
      <c r="N106" s="12" t="s">
        <v>260</v>
      </c>
      <c r="O106" s="12">
        <v>67.710599999999999</v>
      </c>
      <c r="P106" s="12">
        <v>2E-3</v>
      </c>
      <c r="Q106" s="12">
        <v>18.687999999999999</v>
      </c>
      <c r="R106" s="12">
        <v>0.52439999999999998</v>
      </c>
      <c r="S106" s="12">
        <v>1.09E-2</v>
      </c>
      <c r="T106" s="12">
        <v>0</v>
      </c>
      <c r="U106" s="12">
        <v>2.1999999999999999E-2</v>
      </c>
      <c r="V106" s="12">
        <v>7.2172000000000001</v>
      </c>
      <c r="W106" s="12">
        <v>6.4466000000000001</v>
      </c>
      <c r="Y106" s="12">
        <v>1048.4219705881201</v>
      </c>
      <c r="Z106" s="12">
        <v>1048.46484069752</v>
      </c>
      <c r="AA106" s="12">
        <v>1048.507714313</v>
      </c>
      <c r="AB106" s="12">
        <v>1048.5505914349701</v>
      </c>
      <c r="AC106" s="12">
        <v>1048.59347206388</v>
      </c>
      <c r="AE106" s="12">
        <v>6.6894132712783296</v>
      </c>
    </row>
    <row r="107" spans="2:31" s="12" customFormat="1" x14ac:dyDescent="0.2">
      <c r="B107" s="32" t="s">
        <v>201</v>
      </c>
      <c r="C107" s="12">
        <v>75.3855687794956</v>
      </c>
      <c r="D107" s="12">
        <v>0.33040429239561703</v>
      </c>
      <c r="E107" s="12">
        <v>9.6104322586454405</v>
      </c>
      <c r="F107" s="12">
        <v>5.4430373042230098</v>
      </c>
      <c r="G107" s="12">
        <v>0.25339117262273603</v>
      </c>
      <c r="H107" s="12">
        <v>0</v>
      </c>
      <c r="I107" s="12">
        <v>0.12563625866662401</v>
      </c>
      <c r="J107" s="12">
        <v>3.42131049422931</v>
      </c>
      <c r="K107" s="12">
        <v>5.2915534510246296</v>
      </c>
      <c r="L107" s="12">
        <v>5.0847726947706303E-3</v>
      </c>
      <c r="N107" s="12" t="s">
        <v>260</v>
      </c>
      <c r="O107" s="12">
        <v>67.710599999999999</v>
      </c>
      <c r="P107" s="12">
        <v>2E-3</v>
      </c>
      <c r="Q107" s="12">
        <v>18.687999999999999</v>
      </c>
      <c r="R107" s="12">
        <v>0.52439999999999998</v>
      </c>
      <c r="S107" s="12">
        <v>1.09E-2</v>
      </c>
      <c r="T107" s="12">
        <v>0</v>
      </c>
      <c r="U107" s="12">
        <v>2.1999999999999999E-2</v>
      </c>
      <c r="V107" s="12">
        <v>7.2172000000000001</v>
      </c>
      <c r="W107" s="12">
        <v>6.4466000000000001</v>
      </c>
      <c r="Y107" s="12">
        <v>1055.0517526536701</v>
      </c>
      <c r="Z107" s="12">
        <v>1055.0951666738499</v>
      </c>
      <c r="AA107" s="12">
        <v>1055.13858426705</v>
      </c>
      <c r="AB107" s="12">
        <v>1055.1820054336999</v>
      </c>
      <c r="AC107" s="12">
        <v>1055.22543017424</v>
      </c>
      <c r="AE107" s="12">
        <v>6.8994625961285898</v>
      </c>
    </row>
    <row r="108" spans="2:31" s="12" customFormat="1" x14ac:dyDescent="0.2">
      <c r="B108" s="32" t="s">
        <v>190</v>
      </c>
      <c r="C108" s="12">
        <v>75.447990897030493</v>
      </c>
      <c r="D108" s="12">
        <v>0.36443339783017897</v>
      </c>
      <c r="E108" s="12">
        <v>9.4549229970583202</v>
      </c>
      <c r="F108" s="12">
        <v>5.5967531343894104</v>
      </c>
      <c r="G108" s="12">
        <v>0.25840687546865099</v>
      </c>
      <c r="H108" s="12">
        <v>0</v>
      </c>
      <c r="I108" s="12">
        <v>0.17985705820971401</v>
      </c>
      <c r="J108" s="12">
        <v>3.8277567157996302</v>
      </c>
      <c r="K108" s="12">
        <v>4.6413608310130199</v>
      </c>
      <c r="L108" s="12">
        <v>2.0030727765629999E-2</v>
      </c>
      <c r="N108" s="12" t="s">
        <v>261</v>
      </c>
      <c r="O108" s="12">
        <v>67.108699999999999</v>
      </c>
      <c r="P108" s="12">
        <v>0</v>
      </c>
      <c r="Q108" s="12">
        <v>18.581700000000001</v>
      </c>
      <c r="R108" s="12">
        <v>0.50990000000000002</v>
      </c>
      <c r="S108" s="12">
        <v>2.4E-2</v>
      </c>
      <c r="T108" s="12">
        <v>0</v>
      </c>
      <c r="U108" s="12">
        <v>4.4900000000000002E-2</v>
      </c>
      <c r="V108" s="12">
        <v>7.1245000000000003</v>
      </c>
      <c r="W108" s="12">
        <v>6.3506999999999998</v>
      </c>
      <c r="Y108" s="12">
        <v>1048.3800572699599</v>
      </c>
      <c r="Z108" s="12">
        <v>1048.4229239516801</v>
      </c>
      <c r="AA108" s="12">
        <v>1048.4657941390501</v>
      </c>
      <c r="AB108" s="12">
        <v>1048.5086678324999</v>
      </c>
      <c r="AC108" s="12">
        <v>1048.5515450324599</v>
      </c>
      <c r="AE108" s="12">
        <v>7.35678368252659</v>
      </c>
    </row>
    <row r="109" spans="2:31" s="12" customFormat="1" x14ac:dyDescent="0.2">
      <c r="B109" s="32" t="s">
        <v>201</v>
      </c>
      <c r="C109" s="12">
        <v>75.3855687794956</v>
      </c>
      <c r="D109" s="12">
        <v>0.33040429239561703</v>
      </c>
      <c r="E109" s="12">
        <v>9.6104322586454405</v>
      </c>
      <c r="F109" s="12">
        <v>5.4430373042230098</v>
      </c>
      <c r="G109" s="12">
        <v>0.25339117262273603</v>
      </c>
      <c r="H109" s="12">
        <v>0</v>
      </c>
      <c r="I109" s="12">
        <v>0.12563625866662401</v>
      </c>
      <c r="J109" s="12">
        <v>3.42131049422931</v>
      </c>
      <c r="K109" s="12">
        <v>5.2915534510246296</v>
      </c>
      <c r="L109" s="12">
        <v>5.0847726947706303E-3</v>
      </c>
      <c r="N109" s="12" t="s">
        <v>261</v>
      </c>
      <c r="O109" s="12">
        <v>67.108699999999999</v>
      </c>
      <c r="P109" s="12">
        <v>0</v>
      </c>
      <c r="Q109" s="12">
        <v>18.581700000000001</v>
      </c>
      <c r="R109" s="12">
        <v>0.50990000000000002</v>
      </c>
      <c r="S109" s="12">
        <v>2.4E-2</v>
      </c>
      <c r="T109" s="12">
        <v>0</v>
      </c>
      <c r="U109" s="12">
        <v>4.4900000000000002E-2</v>
      </c>
      <c r="V109" s="12">
        <v>7.1245000000000003</v>
      </c>
      <c r="W109" s="12">
        <v>6.3506999999999998</v>
      </c>
      <c r="Y109" s="12">
        <v>1055.00930758563</v>
      </c>
      <c r="Z109" s="12">
        <v>1055.0527181126999</v>
      </c>
      <c r="AA109" s="12">
        <v>1055.0961322123401</v>
      </c>
      <c r="AB109" s="12">
        <v>1055.139549885</v>
      </c>
      <c r="AC109" s="12">
        <v>1055.18297113113</v>
      </c>
      <c r="AE109" s="12">
        <v>7.5668303613261996</v>
      </c>
    </row>
    <row r="110" spans="2:31" s="12" customFormat="1" x14ac:dyDescent="0.2">
      <c r="B110" s="32" t="s">
        <v>190</v>
      </c>
      <c r="C110" s="12">
        <v>75.447990897030493</v>
      </c>
      <c r="D110" s="12">
        <v>0.36443339783017897</v>
      </c>
      <c r="E110" s="12">
        <v>9.4549229970583202</v>
      </c>
      <c r="F110" s="12">
        <v>5.5967531343894104</v>
      </c>
      <c r="G110" s="12">
        <v>0.25840687546865099</v>
      </c>
      <c r="H110" s="12">
        <v>0</v>
      </c>
      <c r="I110" s="12">
        <v>0.17985705820971401</v>
      </c>
      <c r="J110" s="12">
        <v>3.8277567157996302</v>
      </c>
      <c r="K110" s="12">
        <v>4.6413608310130199</v>
      </c>
      <c r="L110" s="12">
        <v>2.0030727765629999E-2</v>
      </c>
      <c r="N110" s="12" t="s">
        <v>262</v>
      </c>
      <c r="O110" s="12">
        <v>67.590900000000005</v>
      </c>
      <c r="P110" s="12">
        <v>0</v>
      </c>
      <c r="Q110" s="12">
        <v>18.573599999999999</v>
      </c>
      <c r="R110" s="12">
        <v>0.54149999999999998</v>
      </c>
      <c r="S110" s="12">
        <v>2.2000000000000001E-3</v>
      </c>
      <c r="T110" s="12">
        <v>8.8999999999999999E-3</v>
      </c>
      <c r="U110" s="12">
        <v>0.05</v>
      </c>
      <c r="V110" s="12">
        <v>7.1486999999999998</v>
      </c>
      <c r="W110" s="12">
        <v>6.4005000000000001</v>
      </c>
      <c r="Y110" s="12">
        <v>1048.16807765675</v>
      </c>
      <c r="Z110" s="12">
        <v>1048.21092700482</v>
      </c>
      <c r="AA110" s="12">
        <v>1048.2537798563999</v>
      </c>
      <c r="AB110" s="12">
        <v>1048.29663621194</v>
      </c>
      <c r="AC110" s="12">
        <v>1048.3394960718699</v>
      </c>
      <c r="AE110" s="12">
        <v>7.3492181587352601</v>
      </c>
    </row>
    <row r="111" spans="2:31" s="12" customFormat="1" x14ac:dyDescent="0.2">
      <c r="B111" s="32" t="s">
        <v>201</v>
      </c>
      <c r="C111" s="12">
        <v>75.3855687794956</v>
      </c>
      <c r="D111" s="12">
        <v>0.33040429239561703</v>
      </c>
      <c r="E111" s="12">
        <v>9.6104322586454405</v>
      </c>
      <c r="F111" s="12">
        <v>5.4430373042230098</v>
      </c>
      <c r="G111" s="12">
        <v>0.25339117262273603</v>
      </c>
      <c r="H111" s="12">
        <v>0</v>
      </c>
      <c r="I111" s="12">
        <v>0.12563625866662401</v>
      </c>
      <c r="J111" s="12">
        <v>3.42131049422931</v>
      </c>
      <c r="K111" s="12">
        <v>5.2915534510246296</v>
      </c>
      <c r="L111" s="12">
        <v>5.0847726947706303E-3</v>
      </c>
      <c r="N111" s="12" t="s">
        <v>262</v>
      </c>
      <c r="O111" s="12">
        <v>67.590900000000005</v>
      </c>
      <c r="P111" s="12">
        <v>0</v>
      </c>
      <c r="Q111" s="12">
        <v>18.573599999999999</v>
      </c>
      <c r="R111" s="12">
        <v>0.54149999999999998</v>
      </c>
      <c r="S111" s="12">
        <v>2.2000000000000001E-3</v>
      </c>
      <c r="T111" s="12">
        <v>8.8999999999999999E-3</v>
      </c>
      <c r="U111" s="12">
        <v>0.05</v>
      </c>
      <c r="V111" s="12">
        <v>7.1486999999999998</v>
      </c>
      <c r="W111" s="12">
        <v>6.4005000000000001</v>
      </c>
      <c r="Y111" s="12">
        <v>1054.7946389380099</v>
      </c>
      <c r="Z111" s="12">
        <v>1054.83803180055</v>
      </c>
      <c r="AA111" s="12">
        <v>1054.8814282334799</v>
      </c>
      <c r="AB111" s="12">
        <v>1054.92482823725</v>
      </c>
      <c r="AC111" s="12">
        <v>1054.9682318123</v>
      </c>
      <c r="AE111" s="12">
        <v>7.5592514499905397</v>
      </c>
    </row>
    <row r="112" spans="2:31" s="12" customFormat="1" x14ac:dyDescent="0.2">
      <c r="B112" s="32" t="s">
        <v>190</v>
      </c>
      <c r="C112" s="12">
        <v>75.447990897030493</v>
      </c>
      <c r="D112" s="12">
        <v>0.36443339783017897</v>
      </c>
      <c r="E112" s="12">
        <v>9.4549229970583202</v>
      </c>
      <c r="F112" s="12">
        <v>5.5967531343894104</v>
      </c>
      <c r="G112" s="12">
        <v>0.25840687546865099</v>
      </c>
      <c r="H112" s="12">
        <v>0</v>
      </c>
      <c r="I112" s="12">
        <v>0.17985705820971401</v>
      </c>
      <c r="J112" s="12">
        <v>3.8277567157996302</v>
      </c>
      <c r="K112" s="12">
        <v>4.6413608310130199</v>
      </c>
      <c r="L112" s="12">
        <v>2.0030727765629999E-2</v>
      </c>
      <c r="N112" s="12" t="s">
        <v>263</v>
      </c>
      <c r="O112" s="12">
        <v>67.287999999999997</v>
      </c>
      <c r="P112" s="12">
        <v>2.9499999999999998E-2</v>
      </c>
      <c r="Q112" s="12">
        <v>18.612500000000001</v>
      </c>
      <c r="R112" s="12">
        <v>0.57920000000000005</v>
      </c>
      <c r="S112" s="12">
        <v>0</v>
      </c>
      <c r="T112" s="12">
        <v>0</v>
      </c>
      <c r="U112" s="12">
        <v>2.9399999999999999E-2</v>
      </c>
      <c r="V112" s="12">
        <v>7.2363</v>
      </c>
      <c r="W112" s="12">
        <v>6.4526000000000003</v>
      </c>
      <c r="Y112" s="12">
        <v>1048.45367706961</v>
      </c>
      <c r="Z112" s="12">
        <v>1048.49654977206</v>
      </c>
      <c r="AA112" s="12">
        <v>1048.53942598091</v>
      </c>
      <c r="AB112" s="12">
        <v>1048.5823056965801</v>
      </c>
      <c r="AC112" s="12">
        <v>1048.6251889195</v>
      </c>
      <c r="AE112" s="12">
        <v>6.7516071087425997</v>
      </c>
    </row>
    <row r="113" spans="2:31" s="12" customFormat="1" x14ac:dyDescent="0.2">
      <c r="B113" s="32" t="s">
        <v>201</v>
      </c>
      <c r="C113" s="12">
        <v>75.3855687794956</v>
      </c>
      <c r="D113" s="12">
        <v>0.33040429239561703</v>
      </c>
      <c r="E113" s="12">
        <v>9.6104322586454405</v>
      </c>
      <c r="F113" s="12">
        <v>5.4430373042230098</v>
      </c>
      <c r="G113" s="12">
        <v>0.25339117262273603</v>
      </c>
      <c r="H113" s="12">
        <v>0</v>
      </c>
      <c r="I113" s="12">
        <v>0.12563625866662401</v>
      </c>
      <c r="J113" s="12">
        <v>3.42131049422931</v>
      </c>
      <c r="K113" s="12">
        <v>5.2915534510246296</v>
      </c>
      <c r="L113" s="12">
        <v>5.0847726947706303E-3</v>
      </c>
      <c r="N113" s="12" t="s">
        <v>263</v>
      </c>
      <c r="O113" s="12">
        <v>67.287999999999997</v>
      </c>
      <c r="P113" s="12">
        <v>2.9499999999999998E-2</v>
      </c>
      <c r="Q113" s="12">
        <v>18.612500000000001</v>
      </c>
      <c r="R113" s="12">
        <v>0.57920000000000005</v>
      </c>
      <c r="S113" s="12">
        <v>0</v>
      </c>
      <c r="T113" s="12">
        <v>0</v>
      </c>
      <c r="U113" s="12">
        <v>2.9399999999999999E-2</v>
      </c>
      <c r="V113" s="12">
        <v>7.2363</v>
      </c>
      <c r="W113" s="12">
        <v>6.4526000000000003</v>
      </c>
      <c r="Y113" s="12">
        <v>1055.08386140621</v>
      </c>
      <c r="Z113" s="12">
        <v>1055.1272780689601</v>
      </c>
      <c r="AA113" s="12">
        <v>1055.1706983050501</v>
      </c>
      <c r="AB113" s="12">
        <v>1055.21412211491</v>
      </c>
      <c r="AC113" s="12">
        <v>1055.2575494989901</v>
      </c>
      <c r="AE113" s="12">
        <v>6.9616584350558499</v>
      </c>
    </row>
    <row r="114" spans="2:31" s="12" customFormat="1" x14ac:dyDescent="0.2">
      <c r="B114" s="32" t="s">
        <v>190</v>
      </c>
      <c r="C114" s="12">
        <v>75.447990897030493</v>
      </c>
      <c r="D114" s="12">
        <v>0.36443339783017897</v>
      </c>
      <c r="E114" s="12">
        <v>9.4549229970583202</v>
      </c>
      <c r="F114" s="12">
        <v>5.5967531343894104</v>
      </c>
      <c r="G114" s="12">
        <v>0.25840687546865099</v>
      </c>
      <c r="H114" s="12">
        <v>0</v>
      </c>
      <c r="I114" s="12">
        <v>0.17985705820971401</v>
      </c>
      <c r="J114" s="12">
        <v>3.8277567157996302</v>
      </c>
      <c r="K114" s="12">
        <v>4.6413608310130199</v>
      </c>
      <c r="L114" s="12">
        <v>2.0030727765629999E-2</v>
      </c>
      <c r="N114" s="12" t="s">
        <v>264</v>
      </c>
      <c r="O114" s="12">
        <v>67.380899999999997</v>
      </c>
      <c r="P114" s="12">
        <v>2.3E-3</v>
      </c>
      <c r="Q114" s="12">
        <v>18.507200000000001</v>
      </c>
      <c r="R114" s="12">
        <v>0.55430000000000001</v>
      </c>
      <c r="S114" s="12">
        <v>0</v>
      </c>
      <c r="T114" s="12">
        <v>8.0000000000000004E-4</v>
      </c>
      <c r="U114" s="12">
        <v>2.0500000000000001E-2</v>
      </c>
      <c r="V114" s="12">
        <v>7.1073000000000004</v>
      </c>
      <c r="W114" s="12">
        <v>6.4501999999999997</v>
      </c>
      <c r="Y114" s="12">
        <v>1047.7596929351901</v>
      </c>
      <c r="Z114" s="12">
        <v>1047.80250889936</v>
      </c>
      <c r="AA114" s="12">
        <v>1047.8453283629501</v>
      </c>
      <c r="AB114" s="12">
        <v>1047.88815132641</v>
      </c>
      <c r="AC114" s="12">
        <v>1047.9309777901599</v>
      </c>
      <c r="AE114" s="12">
        <v>6.5397848485011298</v>
      </c>
    </row>
    <row r="115" spans="2:31" s="12" customFormat="1" x14ac:dyDescent="0.2">
      <c r="B115" s="32" t="s">
        <v>201</v>
      </c>
      <c r="C115" s="12">
        <v>75.3855687794956</v>
      </c>
      <c r="D115" s="12">
        <v>0.33040429239561703</v>
      </c>
      <c r="E115" s="12">
        <v>9.6104322586454405</v>
      </c>
      <c r="F115" s="12">
        <v>5.4430373042230098</v>
      </c>
      <c r="G115" s="12">
        <v>0.25339117262273603</v>
      </c>
      <c r="H115" s="12">
        <v>0</v>
      </c>
      <c r="I115" s="12">
        <v>0.12563625866662401</v>
      </c>
      <c r="J115" s="12">
        <v>3.42131049422931</v>
      </c>
      <c r="K115" s="12">
        <v>5.2915534510246296</v>
      </c>
      <c r="L115" s="12">
        <v>5.0847726947706303E-3</v>
      </c>
      <c r="N115" s="12" t="s">
        <v>264</v>
      </c>
      <c r="O115" s="12">
        <v>67.380899999999997</v>
      </c>
      <c r="P115" s="12">
        <v>2.3E-3</v>
      </c>
      <c r="Q115" s="12">
        <v>18.507200000000001</v>
      </c>
      <c r="R115" s="12">
        <v>0.55430000000000001</v>
      </c>
      <c r="S115" s="12">
        <v>0</v>
      </c>
      <c r="T115" s="12">
        <v>8.0000000000000004E-4</v>
      </c>
      <c r="U115" s="12">
        <v>2.0500000000000001E-2</v>
      </c>
      <c r="V115" s="12">
        <v>7.1073000000000004</v>
      </c>
      <c r="W115" s="12">
        <v>6.4501999999999997</v>
      </c>
      <c r="Y115" s="12">
        <v>1054.38107526304</v>
      </c>
      <c r="Z115" s="12">
        <v>1054.4244341046201</v>
      </c>
      <c r="AA115" s="12">
        <v>1054.4677965123899</v>
      </c>
      <c r="AB115" s="12">
        <v>1054.51116248681</v>
      </c>
      <c r="AC115" s="12">
        <v>1054.5545320282999</v>
      </c>
      <c r="AE115" s="12">
        <v>6.74979232493388</v>
      </c>
    </row>
    <row r="116" spans="2:31" s="12" customFormat="1" x14ac:dyDescent="0.2">
      <c r="B116" s="32" t="s">
        <v>201</v>
      </c>
      <c r="C116" s="12">
        <v>75.3855687794956</v>
      </c>
      <c r="D116" s="12">
        <v>0.33040429239561703</v>
      </c>
      <c r="E116" s="12">
        <v>9.6104322586454405</v>
      </c>
      <c r="F116" s="12">
        <v>5.4430373042230098</v>
      </c>
      <c r="G116" s="12">
        <v>0.25339117262273603</v>
      </c>
      <c r="H116" s="12">
        <v>0</v>
      </c>
      <c r="I116" s="12">
        <v>0.12563625866662401</v>
      </c>
      <c r="J116" s="12">
        <v>3.42131049422931</v>
      </c>
      <c r="K116" s="12">
        <v>5.2915534510246296</v>
      </c>
      <c r="L116" s="12">
        <v>5.0847726947706303E-3</v>
      </c>
      <c r="N116" s="12" t="s">
        <v>265</v>
      </c>
      <c r="O116" s="12">
        <v>67.477099999999993</v>
      </c>
      <c r="P116" s="12">
        <v>0</v>
      </c>
      <c r="Q116" s="12">
        <v>18.6419</v>
      </c>
      <c r="R116" s="12">
        <v>0.58589999999999998</v>
      </c>
      <c r="S116" s="12">
        <v>1.8200000000000001E-2</v>
      </c>
      <c r="T116" s="12">
        <v>0</v>
      </c>
      <c r="U116" s="12">
        <v>0.02</v>
      </c>
      <c r="V116" s="12">
        <v>7.25</v>
      </c>
      <c r="W116" s="12">
        <v>6.4021999999999997</v>
      </c>
      <c r="Y116" s="12">
        <v>1055.54707702275</v>
      </c>
      <c r="Z116" s="12">
        <v>1055.5905318172699</v>
      </c>
      <c r="AA116" s="12">
        <v>1055.63399018982</v>
      </c>
      <c r="AB116" s="12">
        <v>1055.6774521408699</v>
      </c>
      <c r="AC116" s="12">
        <v>1055.72091767084</v>
      </c>
      <c r="AE116" s="12">
        <v>6.5670513367958501</v>
      </c>
    </row>
    <row r="117" spans="2:31" s="12" customFormat="1" x14ac:dyDescent="0.2">
      <c r="B117" s="32" t="s">
        <v>190</v>
      </c>
      <c r="C117" s="12">
        <v>75.447990897030493</v>
      </c>
      <c r="D117" s="12">
        <v>0.36443339783017897</v>
      </c>
      <c r="E117" s="12">
        <v>9.4549229970583202</v>
      </c>
      <c r="F117" s="12">
        <v>5.5967531343894104</v>
      </c>
      <c r="G117" s="12">
        <v>0.25840687546865099</v>
      </c>
      <c r="H117" s="12">
        <v>0</v>
      </c>
      <c r="I117" s="12">
        <v>0.17985705820971401</v>
      </c>
      <c r="J117" s="12">
        <v>3.8277567157996302</v>
      </c>
      <c r="K117" s="12">
        <v>4.6413608310130199</v>
      </c>
      <c r="L117" s="12">
        <v>2.0030727765629999E-2</v>
      </c>
      <c r="N117" s="12" t="s">
        <v>266</v>
      </c>
      <c r="O117" s="12">
        <v>67.274500000000003</v>
      </c>
      <c r="P117" s="12">
        <v>2.69E-2</v>
      </c>
      <c r="Q117" s="12">
        <v>18.671399999999998</v>
      </c>
      <c r="R117" s="12">
        <v>0.59019999999999995</v>
      </c>
      <c r="S117" s="12">
        <v>0</v>
      </c>
      <c r="T117" s="12">
        <v>1.9E-3</v>
      </c>
      <c r="U117" s="12">
        <v>3.0200000000000001E-2</v>
      </c>
      <c r="V117" s="12">
        <v>7.2271999999999998</v>
      </c>
      <c r="W117" s="12">
        <v>6.4442000000000004</v>
      </c>
      <c r="Y117" s="12">
        <v>1048.4509692454101</v>
      </c>
      <c r="Z117" s="12">
        <v>1048.49384172641</v>
      </c>
      <c r="AA117" s="12">
        <v>1048.53671771378</v>
      </c>
      <c r="AB117" s="12">
        <v>1048.57959720793</v>
      </c>
      <c r="AC117" s="12">
        <v>1048.62248020931</v>
      </c>
      <c r="AE117" s="12">
        <v>6.7391679233354198</v>
      </c>
    </row>
    <row r="118" spans="2:31" s="12" customFormat="1" x14ac:dyDescent="0.2">
      <c r="B118" s="32" t="s">
        <v>201</v>
      </c>
      <c r="C118" s="12">
        <v>75.3855687794956</v>
      </c>
      <c r="D118" s="12">
        <v>0.33040429239561703</v>
      </c>
      <c r="E118" s="12">
        <v>9.6104322586454405</v>
      </c>
      <c r="F118" s="12">
        <v>5.4430373042230098</v>
      </c>
      <c r="G118" s="12">
        <v>0.25339117262273603</v>
      </c>
      <c r="H118" s="12">
        <v>0</v>
      </c>
      <c r="I118" s="12">
        <v>0.12563625866662401</v>
      </c>
      <c r="J118" s="12">
        <v>3.42131049422931</v>
      </c>
      <c r="K118" s="12">
        <v>5.2915534510246296</v>
      </c>
      <c r="L118" s="12">
        <v>5.0847726947706303E-3</v>
      </c>
      <c r="N118" s="12" t="s">
        <v>266</v>
      </c>
      <c r="O118" s="12">
        <v>67.274500000000003</v>
      </c>
      <c r="P118" s="12">
        <v>2.69E-2</v>
      </c>
      <c r="Q118" s="12">
        <v>18.671399999999998</v>
      </c>
      <c r="R118" s="12">
        <v>0.59019999999999995</v>
      </c>
      <c r="S118" s="12">
        <v>0</v>
      </c>
      <c r="T118" s="12">
        <v>1.9E-3</v>
      </c>
      <c r="U118" s="12">
        <v>3.0200000000000001E-2</v>
      </c>
      <c r="V118" s="12">
        <v>7.2271999999999998</v>
      </c>
      <c r="W118" s="12">
        <v>6.4442000000000004</v>
      </c>
      <c r="Y118" s="12">
        <v>1055.08111922644</v>
      </c>
      <c r="Z118" s="12">
        <v>1055.12453566351</v>
      </c>
      <c r="AA118" s="12">
        <v>1055.16795567388</v>
      </c>
      <c r="AB118" s="12">
        <v>1055.2113792580001</v>
      </c>
      <c r="AC118" s="12">
        <v>1055.25480641631</v>
      </c>
      <c r="AE118" s="12">
        <v>6.9492190787252301</v>
      </c>
    </row>
    <row r="119" spans="2:31" s="12" customFormat="1" x14ac:dyDescent="0.2">
      <c r="B119" s="32" t="s">
        <v>201</v>
      </c>
      <c r="C119" s="12">
        <v>75.3855687794956</v>
      </c>
      <c r="D119" s="12">
        <v>0.33040429239561703</v>
      </c>
      <c r="E119" s="12">
        <v>9.6104322586454405</v>
      </c>
      <c r="F119" s="12">
        <v>5.4430373042230098</v>
      </c>
      <c r="G119" s="12">
        <v>0.25339117262273603</v>
      </c>
      <c r="H119" s="12">
        <v>0</v>
      </c>
      <c r="I119" s="12">
        <v>0.12563625866662401</v>
      </c>
      <c r="J119" s="12">
        <v>3.42131049422931</v>
      </c>
      <c r="K119" s="12">
        <v>5.2915534510246296</v>
      </c>
      <c r="L119" s="12">
        <v>5.0847726947706303E-3</v>
      </c>
      <c r="N119" s="12" t="s">
        <v>267</v>
      </c>
      <c r="O119" s="12">
        <v>67.421599999999998</v>
      </c>
      <c r="P119" s="12">
        <v>9.4999999999999998E-3</v>
      </c>
      <c r="Q119" s="12">
        <v>18.598299999999998</v>
      </c>
      <c r="R119" s="12">
        <v>0.54049999999999998</v>
      </c>
      <c r="S119" s="12">
        <v>5.7999999999999996E-3</v>
      </c>
      <c r="T119" s="12">
        <v>0</v>
      </c>
      <c r="U119" s="12">
        <v>2.9100000000000001E-2</v>
      </c>
      <c r="V119" s="12">
        <v>7.3082000000000003</v>
      </c>
      <c r="W119" s="12">
        <v>6.2967000000000004</v>
      </c>
      <c r="Y119" s="12">
        <v>1056.5274671668301</v>
      </c>
      <c r="Z119" s="12">
        <v>1056.57100272196</v>
      </c>
      <c r="AA119" s="12">
        <v>1056.6145418651199</v>
      </c>
      <c r="AB119" s="12">
        <v>1056.6580845967401</v>
      </c>
      <c r="AC119" s="12">
        <v>1056.70163091727</v>
      </c>
      <c r="AE119" s="12">
        <v>7.0232291739902504</v>
      </c>
    </row>
    <row r="120" spans="2:31" s="12" customFormat="1" x14ac:dyDescent="0.2">
      <c r="B120" s="32" t="s">
        <v>201</v>
      </c>
      <c r="C120" s="12">
        <v>75.3855687794956</v>
      </c>
      <c r="D120" s="12">
        <v>0.33040429239561703</v>
      </c>
      <c r="E120" s="12">
        <v>9.6104322586454405</v>
      </c>
      <c r="F120" s="12">
        <v>5.4430373042230098</v>
      </c>
      <c r="G120" s="12">
        <v>0.25339117262273603</v>
      </c>
      <c r="H120" s="12">
        <v>0</v>
      </c>
      <c r="I120" s="12">
        <v>0.12563625866662401</v>
      </c>
      <c r="J120" s="12">
        <v>3.42131049422931</v>
      </c>
      <c r="K120" s="12">
        <v>5.2915534510246296</v>
      </c>
      <c r="L120" s="12">
        <v>5.0847726947706303E-3</v>
      </c>
      <c r="N120" s="12" t="s">
        <v>268</v>
      </c>
      <c r="O120" s="12">
        <v>67.158100000000005</v>
      </c>
      <c r="P120" s="12">
        <v>1.2699999999999999E-2</v>
      </c>
      <c r="Q120" s="12">
        <v>18.535</v>
      </c>
      <c r="R120" s="12">
        <v>0.4929</v>
      </c>
      <c r="S120" s="12">
        <v>1.1599999999999999E-2</v>
      </c>
      <c r="T120" s="12">
        <v>1.9699999999999999E-2</v>
      </c>
      <c r="U120" s="12">
        <v>8.5000000000000006E-3</v>
      </c>
      <c r="V120" s="12">
        <v>7.2450999999999999</v>
      </c>
      <c r="W120" s="12">
        <v>6.4081999999999999</v>
      </c>
      <c r="Y120" s="12">
        <v>1055.5426002256399</v>
      </c>
      <c r="Z120" s="12">
        <v>1055.5860546515401</v>
      </c>
      <c r="AA120" s="12">
        <v>1055.6295126554501</v>
      </c>
      <c r="AB120" s="12">
        <v>1055.67297423779</v>
      </c>
      <c r="AC120" s="12">
        <v>1055.7164393990199</v>
      </c>
      <c r="AE120" s="12">
        <v>6.0827998792344902</v>
      </c>
    </row>
    <row r="121" spans="2:31" s="12" customFormat="1" x14ac:dyDescent="0.2">
      <c r="B121" s="32" t="s">
        <v>201</v>
      </c>
      <c r="C121" s="12">
        <v>75.3855687794956</v>
      </c>
      <c r="D121" s="12">
        <v>0.33040429239561703</v>
      </c>
      <c r="E121" s="12">
        <v>9.6104322586454405</v>
      </c>
      <c r="F121" s="12">
        <v>5.4430373042230098</v>
      </c>
      <c r="G121" s="12">
        <v>0.25339117262273603</v>
      </c>
      <c r="H121" s="12">
        <v>0</v>
      </c>
      <c r="I121" s="12">
        <v>0.12563625866662401</v>
      </c>
      <c r="J121" s="12">
        <v>3.42131049422931</v>
      </c>
      <c r="K121" s="12">
        <v>5.2915534510246296</v>
      </c>
      <c r="L121" s="12">
        <v>5.0847726947706303E-3</v>
      </c>
      <c r="N121" s="12" t="s">
        <v>269</v>
      </c>
      <c r="O121" s="12">
        <v>67.676599999999993</v>
      </c>
      <c r="P121" s="12">
        <v>2.6100000000000002E-2</v>
      </c>
      <c r="Q121" s="12">
        <v>18.657699999999998</v>
      </c>
      <c r="R121" s="12">
        <v>0.51270000000000004</v>
      </c>
      <c r="S121" s="12">
        <v>0</v>
      </c>
      <c r="T121" s="12">
        <v>0</v>
      </c>
      <c r="U121" s="12">
        <v>2.3099999999999999E-2</v>
      </c>
      <c r="V121" s="12">
        <v>7.2610000000000001</v>
      </c>
      <c r="W121" s="12">
        <v>6.3997000000000002</v>
      </c>
      <c r="Y121" s="12">
        <v>1055.6104158384601</v>
      </c>
      <c r="Z121" s="12">
        <v>1055.65387584831</v>
      </c>
      <c r="AA121" s="12">
        <v>1055.6973394368399</v>
      </c>
      <c r="AB121" s="12">
        <v>1055.74080660451</v>
      </c>
      <c r="AC121" s="12">
        <v>1055.78427735175</v>
      </c>
      <c r="AE121" s="12">
        <v>6.9627850433249501</v>
      </c>
    </row>
    <row r="122" spans="2:31" s="12" customFormat="1" x14ac:dyDescent="0.2">
      <c r="B122" s="32" t="s">
        <v>201</v>
      </c>
      <c r="C122" s="12">
        <v>75.3855687794956</v>
      </c>
      <c r="D122" s="12">
        <v>0.33040429239561703</v>
      </c>
      <c r="E122" s="12">
        <v>9.6104322586454405</v>
      </c>
      <c r="F122" s="12">
        <v>5.4430373042230098</v>
      </c>
      <c r="G122" s="12">
        <v>0.25339117262273603</v>
      </c>
      <c r="H122" s="12">
        <v>0</v>
      </c>
      <c r="I122" s="12">
        <v>0.12563625866662401</v>
      </c>
      <c r="J122" s="12">
        <v>3.42131049422931</v>
      </c>
      <c r="K122" s="12">
        <v>5.2915534510246296</v>
      </c>
      <c r="L122" s="12">
        <v>5.0847726947706303E-3</v>
      </c>
      <c r="N122" s="12" t="s">
        <v>270</v>
      </c>
      <c r="O122" s="12">
        <v>67.381799999999998</v>
      </c>
      <c r="P122" s="12">
        <v>2.0500000000000001E-2</v>
      </c>
      <c r="Q122" s="12">
        <v>18.662600000000001</v>
      </c>
      <c r="R122" s="12">
        <v>0.54320000000000002</v>
      </c>
      <c r="S122" s="12">
        <v>1.24E-2</v>
      </c>
      <c r="T122" s="12">
        <v>1.0800000000000001E-2</v>
      </c>
      <c r="U122" s="12">
        <v>3.2300000000000002E-2</v>
      </c>
      <c r="V122" s="12">
        <v>7.3</v>
      </c>
      <c r="W122" s="12">
        <v>6.4374000000000002</v>
      </c>
      <c r="Y122" s="12">
        <v>1055.5388319687299</v>
      </c>
      <c r="Z122" s="12">
        <v>1055.58228608437</v>
      </c>
      <c r="AA122" s="12">
        <v>1055.62574377797</v>
      </c>
      <c r="AB122" s="12">
        <v>1055.6692050499701</v>
      </c>
      <c r="AC122" s="12">
        <v>1055.7126699008099</v>
      </c>
      <c r="AE122" s="12">
        <v>7.1498934773798499</v>
      </c>
    </row>
    <row r="123" spans="2:31" s="12" customFormat="1" x14ac:dyDescent="0.2">
      <c r="B123" s="32" t="s">
        <v>201</v>
      </c>
      <c r="C123" s="12">
        <v>75.3855687794956</v>
      </c>
      <c r="D123" s="12">
        <v>0.33040429239561703</v>
      </c>
      <c r="E123" s="12">
        <v>9.6104322586454405</v>
      </c>
      <c r="F123" s="12">
        <v>5.4430373042230098</v>
      </c>
      <c r="G123" s="12">
        <v>0.25339117262273603</v>
      </c>
      <c r="H123" s="12">
        <v>0</v>
      </c>
      <c r="I123" s="12">
        <v>0.12563625866662401</v>
      </c>
      <c r="J123" s="12">
        <v>3.42131049422931</v>
      </c>
      <c r="K123" s="12">
        <v>5.2915534510246296</v>
      </c>
      <c r="L123" s="12">
        <v>5.0847726947706303E-3</v>
      </c>
      <c r="N123" s="12" t="s">
        <v>271</v>
      </c>
      <c r="O123" s="12">
        <v>67.447500000000005</v>
      </c>
      <c r="P123" s="12">
        <v>5.4999999999999997E-3</v>
      </c>
      <c r="Q123" s="12">
        <v>18.6997</v>
      </c>
      <c r="R123" s="12">
        <v>0.5212</v>
      </c>
      <c r="S123" s="12">
        <v>0</v>
      </c>
      <c r="T123" s="12">
        <v>1.47E-2</v>
      </c>
      <c r="U123" s="12">
        <v>2.7799999999999998E-2</v>
      </c>
      <c r="V123" s="12">
        <v>7.28</v>
      </c>
      <c r="W123" s="12">
        <v>6.4508999999999999</v>
      </c>
      <c r="Y123" s="12">
        <v>1055.3592297985499</v>
      </c>
      <c r="Z123" s="12">
        <v>1055.4026691275301</v>
      </c>
      <c r="AA123" s="12">
        <v>1055.44611203263</v>
      </c>
      <c r="AB123" s="12">
        <v>1055.4895585143099</v>
      </c>
      <c r="AC123" s="12">
        <v>1055.53300857301</v>
      </c>
      <c r="AE123" s="12">
        <v>7.1057799812293601</v>
      </c>
    </row>
    <row r="124" spans="2:31" s="12" customFormat="1" x14ac:dyDescent="0.2">
      <c r="B124" s="32" t="s">
        <v>190</v>
      </c>
      <c r="C124" s="12">
        <v>75.447990897030493</v>
      </c>
      <c r="D124" s="12">
        <v>0.36443339783017897</v>
      </c>
      <c r="E124" s="12">
        <v>9.4549229970583202</v>
      </c>
      <c r="F124" s="12">
        <v>5.5967531343894104</v>
      </c>
      <c r="G124" s="12">
        <v>0.25840687546865099</v>
      </c>
      <c r="H124" s="12">
        <v>0</v>
      </c>
      <c r="I124" s="12">
        <v>0.17985705820971401</v>
      </c>
      <c r="J124" s="12">
        <v>3.8277567157996302</v>
      </c>
      <c r="K124" s="12">
        <v>4.6413608310130199</v>
      </c>
      <c r="L124" s="12">
        <v>2.0030727765629999E-2</v>
      </c>
      <c r="N124" s="12" t="s">
        <v>272</v>
      </c>
      <c r="O124" s="12">
        <v>67.367099999999994</v>
      </c>
      <c r="P124" s="12">
        <v>2.81E-2</v>
      </c>
      <c r="Q124" s="12">
        <v>18.628299999999999</v>
      </c>
      <c r="R124" s="12">
        <v>0.53590000000000004</v>
      </c>
      <c r="S124" s="12">
        <v>0</v>
      </c>
      <c r="T124" s="12">
        <v>1.5E-3</v>
      </c>
      <c r="U124" s="12">
        <v>4.58E-2</v>
      </c>
      <c r="V124" s="12">
        <v>7.1955999999999998</v>
      </c>
      <c r="W124" s="12">
        <v>6.4493</v>
      </c>
      <c r="Y124" s="12">
        <v>1048.1485553192499</v>
      </c>
      <c r="Z124" s="12">
        <v>1048.19140307114</v>
      </c>
      <c r="AA124" s="12">
        <v>1048.2342543263501</v>
      </c>
      <c r="AB124" s="12">
        <v>1048.27710908533</v>
      </c>
      <c r="AC124" s="12">
        <v>1048.3199673485001</v>
      </c>
      <c r="AE124" s="12">
        <v>7.2951580392089204</v>
      </c>
    </row>
    <row r="125" spans="2:31" s="12" customFormat="1" x14ac:dyDescent="0.2">
      <c r="B125" s="32" t="s">
        <v>201</v>
      </c>
      <c r="C125" s="12">
        <v>75.3855687794956</v>
      </c>
      <c r="D125" s="12">
        <v>0.33040429239561703</v>
      </c>
      <c r="E125" s="12">
        <v>9.6104322586454405</v>
      </c>
      <c r="F125" s="12">
        <v>5.4430373042230098</v>
      </c>
      <c r="G125" s="12">
        <v>0.25339117262273603</v>
      </c>
      <c r="H125" s="12">
        <v>0</v>
      </c>
      <c r="I125" s="12">
        <v>0.12563625866662401</v>
      </c>
      <c r="J125" s="12">
        <v>3.42131049422931</v>
      </c>
      <c r="K125" s="12">
        <v>5.2915534510246296</v>
      </c>
      <c r="L125" s="12">
        <v>5.0847726947706303E-3</v>
      </c>
      <c r="N125" s="12" t="s">
        <v>272</v>
      </c>
      <c r="O125" s="12">
        <v>67.367099999999994</v>
      </c>
      <c r="P125" s="12">
        <v>2.81E-2</v>
      </c>
      <c r="Q125" s="12">
        <v>18.628299999999999</v>
      </c>
      <c r="R125" s="12">
        <v>0.53590000000000004</v>
      </c>
      <c r="S125" s="12">
        <v>0</v>
      </c>
      <c r="T125" s="12">
        <v>1.5E-3</v>
      </c>
      <c r="U125" s="12">
        <v>4.58E-2</v>
      </c>
      <c r="V125" s="12">
        <v>7.1955999999999998</v>
      </c>
      <c r="W125" s="12">
        <v>6.4493</v>
      </c>
      <c r="Y125" s="12">
        <v>1054.7748689805401</v>
      </c>
      <c r="Z125" s="12">
        <v>1054.81826021643</v>
      </c>
      <c r="AA125" s="12">
        <v>1054.8616550225199</v>
      </c>
      <c r="AB125" s="12">
        <v>1054.9050533992499</v>
      </c>
      <c r="AC125" s="12">
        <v>1054.94845534706</v>
      </c>
      <c r="AE125" s="12">
        <v>7.5051900971174401</v>
      </c>
    </row>
    <row r="126" spans="2:31" s="12" customFormat="1" x14ac:dyDescent="0.2">
      <c r="B126" s="32" t="s">
        <v>190</v>
      </c>
      <c r="C126" s="12">
        <v>75.447990897030493</v>
      </c>
      <c r="D126" s="12">
        <v>0.36443339783017897</v>
      </c>
      <c r="E126" s="12">
        <v>9.4549229970583202</v>
      </c>
      <c r="F126" s="12">
        <v>5.5967531343894104</v>
      </c>
      <c r="G126" s="12">
        <v>0.25840687546865099</v>
      </c>
      <c r="H126" s="12">
        <v>0</v>
      </c>
      <c r="I126" s="12">
        <v>0.17985705820971401</v>
      </c>
      <c r="J126" s="12">
        <v>3.8277567157996302</v>
      </c>
      <c r="K126" s="12">
        <v>4.6413608310130199</v>
      </c>
      <c r="L126" s="12">
        <v>2.0030727765629999E-2</v>
      </c>
      <c r="N126" s="12" t="s">
        <v>273</v>
      </c>
      <c r="O126" s="12">
        <v>67.599900000000005</v>
      </c>
      <c r="P126" s="12">
        <v>2.4E-2</v>
      </c>
      <c r="Q126" s="12">
        <v>18.7715</v>
      </c>
      <c r="R126" s="12">
        <v>0.66479999999999995</v>
      </c>
      <c r="S126" s="12">
        <v>1.67E-2</v>
      </c>
      <c r="T126" s="12">
        <v>0</v>
      </c>
      <c r="U126" s="12">
        <v>3.8899999999999997E-2</v>
      </c>
      <c r="V126" s="12">
        <v>7.2107000000000001</v>
      </c>
      <c r="W126" s="12">
        <v>6.4020000000000001</v>
      </c>
      <c r="Y126" s="12">
        <v>1048.58189856477</v>
      </c>
      <c r="Z126" s="12">
        <v>1048.6247817543799</v>
      </c>
      <c r="AA126" s="12">
        <v>1048.6676684516799</v>
      </c>
      <c r="AB126" s="12">
        <v>1048.7105586570799</v>
      </c>
      <c r="AC126" s="12">
        <v>1048.7534523710201</v>
      </c>
      <c r="AE126" s="12">
        <v>6.7332999040042303</v>
      </c>
    </row>
    <row r="127" spans="2:31" s="12" customFormat="1" x14ac:dyDescent="0.2">
      <c r="B127" s="32" t="s">
        <v>201</v>
      </c>
      <c r="C127" s="12">
        <v>75.3855687794956</v>
      </c>
      <c r="D127" s="12">
        <v>0.33040429239561703</v>
      </c>
      <c r="E127" s="12">
        <v>9.6104322586454405</v>
      </c>
      <c r="F127" s="12">
        <v>5.4430373042230098</v>
      </c>
      <c r="G127" s="12">
        <v>0.25339117262273603</v>
      </c>
      <c r="H127" s="12">
        <v>0</v>
      </c>
      <c r="I127" s="12">
        <v>0.12563625866662401</v>
      </c>
      <c r="J127" s="12">
        <v>3.42131049422931</v>
      </c>
      <c r="K127" s="12">
        <v>5.2915534510246296</v>
      </c>
      <c r="L127" s="12">
        <v>5.0847726947706303E-3</v>
      </c>
      <c r="N127" s="12" t="s">
        <v>273</v>
      </c>
      <c r="O127" s="12">
        <v>67.599900000000005</v>
      </c>
      <c r="P127" s="12">
        <v>2.4E-2</v>
      </c>
      <c r="Q127" s="12">
        <v>18.7715</v>
      </c>
      <c r="R127" s="12">
        <v>0.66479999999999995</v>
      </c>
      <c r="S127" s="12">
        <v>1.67E-2</v>
      </c>
      <c r="T127" s="12">
        <v>0</v>
      </c>
      <c r="U127" s="12">
        <v>3.8899999999999997E-2</v>
      </c>
      <c r="V127" s="12">
        <v>7.2107000000000001</v>
      </c>
      <c r="W127" s="12">
        <v>6.4020000000000001</v>
      </c>
      <c r="Y127" s="12">
        <v>1055.2137098169601</v>
      </c>
      <c r="Z127" s="12">
        <v>1055.2571371671099</v>
      </c>
      <c r="AA127" s="12">
        <v>1055.3005680919</v>
      </c>
      <c r="AB127" s="12">
        <v>1055.3440025918001</v>
      </c>
      <c r="AC127" s="12">
        <v>1055.3874406672301</v>
      </c>
      <c r="AE127" s="12">
        <v>6.9433593223783001</v>
      </c>
    </row>
    <row r="128" spans="2:31" s="12" customFormat="1" x14ac:dyDescent="0.2">
      <c r="B128" s="32" t="s">
        <v>190</v>
      </c>
      <c r="C128" s="12">
        <v>75.447990897030493</v>
      </c>
      <c r="D128" s="12">
        <v>0.36443339783017897</v>
      </c>
      <c r="E128" s="12">
        <v>9.4549229970583202</v>
      </c>
      <c r="F128" s="12">
        <v>5.5967531343894104</v>
      </c>
      <c r="G128" s="12">
        <v>0.25840687546865099</v>
      </c>
      <c r="H128" s="12">
        <v>0</v>
      </c>
      <c r="I128" s="12">
        <v>0.17985705820971401</v>
      </c>
      <c r="J128" s="12">
        <v>3.8277567157996302</v>
      </c>
      <c r="K128" s="12">
        <v>4.6413608310130199</v>
      </c>
      <c r="L128" s="12">
        <v>2.0030727765629999E-2</v>
      </c>
      <c r="N128" s="12" t="s">
        <v>274</v>
      </c>
      <c r="O128" s="12">
        <v>67.319500000000005</v>
      </c>
      <c r="P128" s="12">
        <v>2.4E-2</v>
      </c>
      <c r="Q128" s="12">
        <v>18.592300000000002</v>
      </c>
      <c r="R128" s="12">
        <v>0.66279999999999994</v>
      </c>
      <c r="S128" s="12">
        <v>0</v>
      </c>
      <c r="T128" s="12">
        <v>1.1299999999999999E-2</v>
      </c>
      <c r="U128" s="12">
        <v>2.98E-2</v>
      </c>
      <c r="V128" s="12">
        <v>7.0910000000000002</v>
      </c>
      <c r="W128" s="12">
        <v>6.4516999999999998</v>
      </c>
      <c r="Y128" s="12">
        <v>1047.60138081898</v>
      </c>
      <c r="Z128" s="12">
        <v>1047.6441838452299</v>
      </c>
      <c r="AA128" s="12">
        <v>1047.68699036932</v>
      </c>
      <c r="AB128" s="12">
        <v>1047.7298003917001</v>
      </c>
      <c r="AC128" s="12">
        <v>1047.7726139127701</v>
      </c>
      <c r="AE128" s="12">
        <v>6.5404644529107099</v>
      </c>
    </row>
    <row r="129" spans="2:31" s="12" customFormat="1" x14ac:dyDescent="0.2">
      <c r="B129" s="32" t="s">
        <v>201</v>
      </c>
      <c r="C129" s="12">
        <v>75.3855687794956</v>
      </c>
      <c r="D129" s="12">
        <v>0.33040429239561703</v>
      </c>
      <c r="E129" s="12">
        <v>9.6104322586454405</v>
      </c>
      <c r="F129" s="12">
        <v>5.4430373042230098</v>
      </c>
      <c r="G129" s="12">
        <v>0.25339117262273603</v>
      </c>
      <c r="H129" s="12">
        <v>0</v>
      </c>
      <c r="I129" s="12">
        <v>0.12563625866662401</v>
      </c>
      <c r="J129" s="12">
        <v>3.42131049422931</v>
      </c>
      <c r="K129" s="12">
        <v>5.2915534510246296</v>
      </c>
      <c r="L129" s="12">
        <v>5.0847726947706303E-3</v>
      </c>
      <c r="N129" s="12" t="s">
        <v>274</v>
      </c>
      <c r="O129" s="12">
        <v>67.319500000000005</v>
      </c>
      <c r="P129" s="12">
        <v>2.4E-2</v>
      </c>
      <c r="Q129" s="12">
        <v>18.592300000000002</v>
      </c>
      <c r="R129" s="12">
        <v>0.66279999999999994</v>
      </c>
      <c r="S129" s="12">
        <v>0</v>
      </c>
      <c r="T129" s="12">
        <v>1.1299999999999999E-2</v>
      </c>
      <c r="U129" s="12">
        <v>2.98E-2</v>
      </c>
      <c r="V129" s="12">
        <v>7.0910000000000002</v>
      </c>
      <c r="W129" s="12">
        <v>6.4516999999999998</v>
      </c>
      <c r="Y129" s="12">
        <v>1054.2207560509601</v>
      </c>
      <c r="Z129" s="12">
        <v>1054.2641017077899</v>
      </c>
      <c r="AA129" s="12">
        <v>1054.3074509292001</v>
      </c>
      <c r="AB129" s="12">
        <v>1054.35080371563</v>
      </c>
      <c r="AC129" s="12">
        <v>1054.3941600675</v>
      </c>
      <c r="AE129" s="12">
        <v>6.7504619138408</v>
      </c>
    </row>
    <row r="130" spans="2:31" s="12" customFormat="1" x14ac:dyDescent="0.2">
      <c r="B130" s="32" t="s">
        <v>190</v>
      </c>
      <c r="C130" s="12">
        <v>75.447990897030493</v>
      </c>
      <c r="D130" s="12">
        <v>0.36443339783017897</v>
      </c>
      <c r="E130" s="12">
        <v>9.4549229970583202</v>
      </c>
      <c r="F130" s="12">
        <v>5.5967531343894104</v>
      </c>
      <c r="G130" s="12">
        <v>0.25840687546865099</v>
      </c>
      <c r="H130" s="12">
        <v>0</v>
      </c>
      <c r="I130" s="12">
        <v>0.17985705820971401</v>
      </c>
      <c r="J130" s="12">
        <v>3.8277567157996302</v>
      </c>
      <c r="K130" s="12">
        <v>4.6413608310130199</v>
      </c>
      <c r="L130" s="12">
        <v>2.0030727765629999E-2</v>
      </c>
      <c r="N130" s="12" t="s">
        <v>275</v>
      </c>
      <c r="O130" s="12">
        <v>67.113100000000003</v>
      </c>
      <c r="P130" s="12">
        <v>0</v>
      </c>
      <c r="Q130" s="12">
        <v>18.362500000000001</v>
      </c>
      <c r="R130" s="12">
        <v>0.71730000000000005</v>
      </c>
      <c r="S130" s="12">
        <v>1.6E-2</v>
      </c>
      <c r="T130" s="12">
        <v>5.7999999999999996E-3</v>
      </c>
      <c r="U130" s="12">
        <v>3.1099999999999999E-2</v>
      </c>
      <c r="V130" s="12">
        <v>7.1105</v>
      </c>
      <c r="W130" s="12">
        <v>6.4408000000000003</v>
      </c>
      <c r="Y130" s="12">
        <v>1047.7820081964101</v>
      </c>
      <c r="Z130" s="12">
        <v>1047.8248259844199</v>
      </c>
      <c r="AA130" s="12">
        <v>1047.8676472720899</v>
      </c>
      <c r="AB130" s="12">
        <v>1047.91047205985</v>
      </c>
      <c r="AC130" s="12">
        <v>1047.9533003481199</v>
      </c>
      <c r="AE130" s="12">
        <v>6.4139657632704399</v>
      </c>
    </row>
    <row r="131" spans="2:31" s="12" customFormat="1" x14ac:dyDescent="0.2">
      <c r="B131" s="32" t="s">
        <v>201</v>
      </c>
      <c r="C131" s="12">
        <v>75.3855687794956</v>
      </c>
      <c r="D131" s="12">
        <v>0.33040429239561703</v>
      </c>
      <c r="E131" s="12">
        <v>9.6104322586454405</v>
      </c>
      <c r="F131" s="12">
        <v>5.4430373042230098</v>
      </c>
      <c r="G131" s="12">
        <v>0.25339117262273603</v>
      </c>
      <c r="H131" s="12">
        <v>0</v>
      </c>
      <c r="I131" s="12">
        <v>0.12563625866662401</v>
      </c>
      <c r="J131" s="12">
        <v>3.42131049422931</v>
      </c>
      <c r="K131" s="12">
        <v>5.2915534510246296</v>
      </c>
      <c r="L131" s="12">
        <v>5.0847726947706303E-3</v>
      </c>
      <c r="N131" s="12" t="s">
        <v>275</v>
      </c>
      <c r="O131" s="12">
        <v>67.113100000000003</v>
      </c>
      <c r="P131" s="12">
        <v>0</v>
      </c>
      <c r="Q131" s="12">
        <v>18.362500000000001</v>
      </c>
      <c r="R131" s="12">
        <v>0.71730000000000005</v>
      </c>
      <c r="S131" s="12">
        <v>1.6E-2</v>
      </c>
      <c r="T131" s="12">
        <v>5.7999999999999996E-3</v>
      </c>
      <c r="U131" s="12">
        <v>3.1099999999999999E-2</v>
      </c>
      <c r="V131" s="12">
        <v>7.1105</v>
      </c>
      <c r="W131" s="12">
        <v>6.4408000000000003</v>
      </c>
      <c r="Y131" s="12">
        <v>1054.4036734638501</v>
      </c>
      <c r="Z131" s="12">
        <v>1054.4470341640799</v>
      </c>
      <c r="AA131" s="12">
        <v>1054.49039843073</v>
      </c>
      <c r="AB131" s="12">
        <v>1054.5337662642501</v>
      </c>
      <c r="AC131" s="12">
        <v>1054.57713766509</v>
      </c>
      <c r="AE131" s="12">
        <v>6.6239746510902604</v>
      </c>
    </row>
    <row r="132" spans="2:31" s="12" customFormat="1" x14ac:dyDescent="0.2">
      <c r="B132" s="32" t="s">
        <v>190</v>
      </c>
      <c r="C132" s="12">
        <v>75.447990897030493</v>
      </c>
      <c r="D132" s="12">
        <v>0.36443339783017897</v>
      </c>
      <c r="E132" s="12">
        <v>9.4549229970583202</v>
      </c>
      <c r="F132" s="12">
        <v>5.5967531343894104</v>
      </c>
      <c r="G132" s="12">
        <v>0.25840687546865099</v>
      </c>
      <c r="H132" s="12">
        <v>0</v>
      </c>
      <c r="I132" s="12">
        <v>0.17985705820971401</v>
      </c>
      <c r="J132" s="12">
        <v>3.8277567157996302</v>
      </c>
      <c r="K132" s="12">
        <v>4.6413608310130199</v>
      </c>
      <c r="L132" s="12">
        <v>2.0030727765629999E-2</v>
      </c>
      <c r="N132" s="12" t="s">
        <v>276</v>
      </c>
      <c r="O132" s="12">
        <v>67.028999999999996</v>
      </c>
      <c r="P132" s="12">
        <v>7.9000000000000008E-3</v>
      </c>
      <c r="Q132" s="12">
        <v>18.485399999999998</v>
      </c>
      <c r="R132" s="12">
        <v>0.69399999999999995</v>
      </c>
      <c r="S132" s="12">
        <v>0</v>
      </c>
      <c r="T132" s="12">
        <v>0</v>
      </c>
      <c r="U132" s="12">
        <v>1.9800000000000002E-2</v>
      </c>
      <c r="V132" s="12">
        <v>7.1558000000000002</v>
      </c>
      <c r="W132" s="12">
        <v>6.4478</v>
      </c>
      <c r="Y132" s="12">
        <v>1048.06664497163</v>
      </c>
      <c r="Z132" s="12">
        <v>1048.1094860267399</v>
      </c>
      <c r="AA132" s="12">
        <v>1048.15233058436</v>
      </c>
      <c r="AB132" s="12">
        <v>1048.1951786449099</v>
      </c>
      <c r="AC132" s="12">
        <v>1048.23803020884</v>
      </c>
      <c r="AE132" s="12">
        <v>6.0429295265104104</v>
      </c>
    </row>
    <row r="133" spans="2:31" s="12" customFormat="1" x14ac:dyDescent="0.2">
      <c r="B133" s="32" t="s">
        <v>201</v>
      </c>
      <c r="C133" s="12">
        <v>75.3855687794956</v>
      </c>
      <c r="D133" s="12">
        <v>0.33040429239561703</v>
      </c>
      <c r="E133" s="12">
        <v>9.6104322586454405</v>
      </c>
      <c r="F133" s="12">
        <v>5.4430373042230098</v>
      </c>
      <c r="G133" s="12">
        <v>0.25339117262273603</v>
      </c>
      <c r="H133" s="12">
        <v>0</v>
      </c>
      <c r="I133" s="12">
        <v>0.12563625866662401</v>
      </c>
      <c r="J133" s="12">
        <v>3.42131049422931</v>
      </c>
      <c r="K133" s="12">
        <v>5.2915534510246296</v>
      </c>
      <c r="L133" s="12">
        <v>5.0847726947706303E-3</v>
      </c>
      <c r="N133" s="12" t="s">
        <v>276</v>
      </c>
      <c r="O133" s="12">
        <v>67.028999999999996</v>
      </c>
      <c r="P133" s="12">
        <v>7.9000000000000008E-3</v>
      </c>
      <c r="Q133" s="12">
        <v>18.485399999999998</v>
      </c>
      <c r="R133" s="12">
        <v>0.69399999999999995</v>
      </c>
      <c r="S133" s="12">
        <v>0</v>
      </c>
      <c r="T133" s="12">
        <v>0</v>
      </c>
      <c r="U133" s="12">
        <v>1.9800000000000002E-2</v>
      </c>
      <c r="V133" s="12">
        <v>7.1558000000000002</v>
      </c>
      <c r="W133" s="12">
        <v>6.4478</v>
      </c>
      <c r="Y133" s="12">
        <v>1054.69191973851</v>
      </c>
      <c r="Z133" s="12">
        <v>1054.73530414982</v>
      </c>
      <c r="AA133" s="12">
        <v>1054.7786921304801</v>
      </c>
      <c r="AB133" s="12">
        <v>1054.8220836809401</v>
      </c>
      <c r="AC133" s="12">
        <v>1054.8654788016299</v>
      </c>
      <c r="AE133" s="12">
        <v>6.2529564088705198</v>
      </c>
    </row>
    <row r="134" spans="2:31" s="12" customFormat="1" x14ac:dyDescent="0.2">
      <c r="B134" s="32" t="s">
        <v>190</v>
      </c>
      <c r="C134" s="12">
        <v>75.447990897030493</v>
      </c>
      <c r="D134" s="12">
        <v>0.36443339783017897</v>
      </c>
      <c r="E134" s="12">
        <v>9.4549229970583202</v>
      </c>
      <c r="F134" s="12">
        <v>5.5967531343894104</v>
      </c>
      <c r="G134" s="12">
        <v>0.25840687546865099</v>
      </c>
      <c r="H134" s="12">
        <v>0</v>
      </c>
      <c r="I134" s="12">
        <v>0.17985705820971401</v>
      </c>
      <c r="J134" s="12">
        <v>3.8277567157996302</v>
      </c>
      <c r="K134" s="12">
        <v>4.6413608310130199</v>
      </c>
      <c r="L134" s="12">
        <v>2.0030727765629999E-2</v>
      </c>
      <c r="N134" s="12" t="s">
        <v>277</v>
      </c>
      <c r="O134" s="12">
        <v>67.125</v>
      </c>
      <c r="P134" s="12">
        <v>2.2499999999999999E-2</v>
      </c>
      <c r="Q134" s="12">
        <v>18.348700000000001</v>
      </c>
      <c r="R134" s="12">
        <v>0.70599999999999996</v>
      </c>
      <c r="S134" s="12">
        <v>0</v>
      </c>
      <c r="T134" s="12">
        <v>2.1100000000000001E-2</v>
      </c>
      <c r="U134" s="12">
        <v>3.4299999999999997E-2</v>
      </c>
      <c r="V134" s="12">
        <v>7.1437999999999997</v>
      </c>
      <c r="W134" s="12">
        <v>6.4039999999999999</v>
      </c>
      <c r="Y134" s="12">
        <v>1048.20256586299</v>
      </c>
      <c r="Z134" s="12">
        <v>1048.2454180309301</v>
      </c>
      <c r="AA134" s="12">
        <v>1048.2882737027301</v>
      </c>
      <c r="AB134" s="12">
        <v>1048.33113287884</v>
      </c>
      <c r="AC134" s="12">
        <v>1048.37399555968</v>
      </c>
      <c r="AE134" s="12">
        <v>6.5151174994220602</v>
      </c>
    </row>
    <row r="135" spans="2:31" s="12" customFormat="1" x14ac:dyDescent="0.2">
      <c r="B135" s="32" t="s">
        <v>201</v>
      </c>
      <c r="C135" s="12">
        <v>75.3855687794956</v>
      </c>
      <c r="D135" s="12">
        <v>0.33040429239561703</v>
      </c>
      <c r="E135" s="12">
        <v>9.6104322586454405</v>
      </c>
      <c r="F135" s="12">
        <v>5.4430373042230098</v>
      </c>
      <c r="G135" s="12">
        <v>0.25339117262273603</v>
      </c>
      <c r="H135" s="12">
        <v>0</v>
      </c>
      <c r="I135" s="12">
        <v>0.12563625866662401</v>
      </c>
      <c r="J135" s="12">
        <v>3.42131049422931</v>
      </c>
      <c r="K135" s="12">
        <v>5.2915534510246296</v>
      </c>
      <c r="L135" s="12">
        <v>5.0847726947706303E-3</v>
      </c>
      <c r="N135" s="12" t="s">
        <v>277</v>
      </c>
      <c r="O135" s="12">
        <v>67.125</v>
      </c>
      <c r="P135" s="12">
        <v>2.2499999999999999E-2</v>
      </c>
      <c r="Q135" s="12">
        <v>18.348700000000001</v>
      </c>
      <c r="R135" s="12">
        <v>0.70599999999999996</v>
      </c>
      <c r="S135" s="12">
        <v>0</v>
      </c>
      <c r="T135" s="12">
        <v>2.1100000000000001E-2</v>
      </c>
      <c r="U135" s="12">
        <v>3.4299999999999997E-2</v>
      </c>
      <c r="V135" s="12">
        <v>7.1437999999999997</v>
      </c>
      <c r="W135" s="12">
        <v>6.4039999999999999</v>
      </c>
      <c r="Y135" s="12">
        <v>1054.82956460163</v>
      </c>
      <c r="Z135" s="12">
        <v>1054.8729603378699</v>
      </c>
      <c r="AA135" s="12">
        <v>1054.91635964485</v>
      </c>
      <c r="AB135" s="12">
        <v>1054.9597625230299</v>
      </c>
      <c r="AC135" s="12">
        <v>1055.0031689728401</v>
      </c>
      <c r="AE135" s="12">
        <v>6.72515296933899</v>
      </c>
    </row>
    <row r="136" spans="2:31" s="12" customFormat="1" x14ac:dyDescent="0.2">
      <c r="B136" s="32" t="s">
        <v>190</v>
      </c>
      <c r="C136" s="12">
        <v>75.447990897030493</v>
      </c>
      <c r="D136" s="12">
        <v>0.36443339783017897</v>
      </c>
      <c r="E136" s="12">
        <v>9.4549229970583202</v>
      </c>
      <c r="F136" s="12">
        <v>5.5967531343894104</v>
      </c>
      <c r="G136" s="12">
        <v>0.25840687546865099</v>
      </c>
      <c r="H136" s="12">
        <v>0</v>
      </c>
      <c r="I136" s="12">
        <v>0.17985705820971401</v>
      </c>
      <c r="J136" s="12">
        <v>3.8277567157996302</v>
      </c>
      <c r="K136" s="12">
        <v>4.6413608310130199</v>
      </c>
      <c r="L136" s="12">
        <v>2.0030727765629999E-2</v>
      </c>
      <c r="N136" s="12" t="s">
        <v>279</v>
      </c>
      <c r="O136" s="12">
        <v>67.475099999999998</v>
      </c>
      <c r="P136" s="12">
        <v>5.7999999999999996E-3</v>
      </c>
      <c r="Q136" s="12">
        <v>18.440999999999999</v>
      </c>
      <c r="R136" s="12">
        <v>0.74919999999999998</v>
      </c>
      <c r="S136" s="12">
        <v>1.1599999999999999E-2</v>
      </c>
      <c r="T136" s="12">
        <v>0</v>
      </c>
      <c r="U136" s="12">
        <v>2.3999999999999998E-3</v>
      </c>
      <c r="V136" s="12">
        <v>7.0688000000000004</v>
      </c>
      <c r="W136" s="12">
        <v>6.7618</v>
      </c>
      <c r="Y136" s="12">
        <v>1045.6029846526701</v>
      </c>
      <c r="Z136" s="12">
        <v>1045.64562452992</v>
      </c>
      <c r="AA136" s="12">
        <v>1045.68826788503</v>
      </c>
      <c r="AB136" s="12">
        <v>1045.7309147184401</v>
      </c>
      <c r="AC136" s="12">
        <v>1045.7735650305599</v>
      </c>
      <c r="AE136" s="12">
        <v>3.89478192658565</v>
      </c>
    </row>
    <row r="137" spans="2:31" s="12" customFormat="1" x14ac:dyDescent="0.2">
      <c r="B137" s="32" t="s">
        <v>201</v>
      </c>
      <c r="C137" s="12">
        <v>75.3855687794956</v>
      </c>
      <c r="D137" s="12">
        <v>0.33040429239561703</v>
      </c>
      <c r="E137" s="12">
        <v>9.6104322586454405</v>
      </c>
      <c r="F137" s="12">
        <v>5.4430373042230098</v>
      </c>
      <c r="G137" s="12">
        <v>0.25339117262273603</v>
      </c>
      <c r="H137" s="12">
        <v>0</v>
      </c>
      <c r="I137" s="12">
        <v>0.12563625866662401</v>
      </c>
      <c r="J137" s="12">
        <v>3.42131049422931</v>
      </c>
      <c r="K137" s="12">
        <v>5.2915534510246296</v>
      </c>
      <c r="L137" s="12">
        <v>5.0847726947706303E-3</v>
      </c>
      <c r="N137" s="12" t="s">
        <v>279</v>
      </c>
      <c r="O137" s="12">
        <v>67.475099999999998</v>
      </c>
      <c r="P137" s="12">
        <v>5.7999999999999996E-3</v>
      </c>
      <c r="Q137" s="12">
        <v>18.440999999999999</v>
      </c>
      <c r="R137" s="12">
        <v>0.74919999999999998</v>
      </c>
      <c r="S137" s="12">
        <v>1.1599999999999999E-2</v>
      </c>
      <c r="T137" s="12">
        <v>0</v>
      </c>
      <c r="U137" s="12">
        <v>2.3999999999999998E-3</v>
      </c>
      <c r="V137" s="12">
        <v>7.0688000000000004</v>
      </c>
      <c r="W137" s="12">
        <v>6.7618</v>
      </c>
      <c r="Y137" s="12">
        <v>1052.19705035519</v>
      </c>
      <c r="Z137" s="12">
        <v>1052.2402297537601</v>
      </c>
      <c r="AA137" s="12">
        <v>1052.2834126964201</v>
      </c>
      <c r="AB137" s="12">
        <v>1052.3265991835999</v>
      </c>
      <c r="AC137" s="12">
        <v>1052.36978921573</v>
      </c>
      <c r="AE137" s="12">
        <v>4.1046525614417497</v>
      </c>
    </row>
    <row r="138" spans="2:31" s="12" customFormat="1" x14ac:dyDescent="0.2">
      <c r="B138" s="32" t="s">
        <v>190</v>
      </c>
      <c r="C138" s="12">
        <v>75.447990897030493</v>
      </c>
      <c r="D138" s="12">
        <v>0.36443339783017897</v>
      </c>
      <c r="E138" s="12">
        <v>9.4549229970583202</v>
      </c>
      <c r="F138" s="12">
        <v>5.5967531343894104</v>
      </c>
      <c r="G138" s="12">
        <v>0.25840687546865099</v>
      </c>
      <c r="H138" s="12">
        <v>0</v>
      </c>
      <c r="I138" s="12">
        <v>0.17985705820971401</v>
      </c>
      <c r="J138" s="12">
        <v>3.8277567157996302</v>
      </c>
      <c r="K138" s="12">
        <v>4.6413608310130199</v>
      </c>
      <c r="L138" s="12">
        <v>2.0030727765629999E-2</v>
      </c>
      <c r="N138" s="12" t="s">
        <v>280</v>
      </c>
      <c r="O138" s="12">
        <v>67.310900000000004</v>
      </c>
      <c r="P138" s="12">
        <v>1.26E-2</v>
      </c>
      <c r="Q138" s="12">
        <v>18.232800000000001</v>
      </c>
      <c r="R138" s="12">
        <v>0.72040000000000004</v>
      </c>
      <c r="S138" s="12">
        <v>0</v>
      </c>
      <c r="T138" s="12">
        <v>3.5999999999999999E-3</v>
      </c>
      <c r="U138" s="12">
        <v>1.3100000000000001E-2</v>
      </c>
      <c r="V138" s="12">
        <v>6.9284999999999997</v>
      </c>
      <c r="W138" s="12">
        <v>6.5727000000000002</v>
      </c>
      <c r="Y138" s="12">
        <v>1045.9044709980701</v>
      </c>
      <c r="Z138" s="12">
        <v>1045.9471354687</v>
      </c>
      <c r="AA138" s="12">
        <v>1045.9898034201999</v>
      </c>
      <c r="AB138" s="12">
        <v>1046.0324748530099</v>
      </c>
      <c r="AC138" s="12">
        <v>1046.0751497675501</v>
      </c>
      <c r="AE138" s="12">
        <v>5.6681517784542104</v>
      </c>
    </row>
    <row r="139" spans="2:31" s="12" customFormat="1" x14ac:dyDescent="0.2">
      <c r="B139" s="32" t="s">
        <v>201</v>
      </c>
      <c r="C139" s="12">
        <v>75.3855687794956</v>
      </c>
      <c r="D139" s="12">
        <v>0.33040429239561703</v>
      </c>
      <c r="E139" s="12">
        <v>9.6104322586454405</v>
      </c>
      <c r="F139" s="12">
        <v>5.4430373042230098</v>
      </c>
      <c r="G139" s="12">
        <v>0.25339117262273603</v>
      </c>
      <c r="H139" s="12">
        <v>0</v>
      </c>
      <c r="I139" s="12">
        <v>0.12563625866662401</v>
      </c>
      <c r="J139" s="12">
        <v>3.42131049422931</v>
      </c>
      <c r="K139" s="12">
        <v>5.2915534510246296</v>
      </c>
      <c r="L139" s="12">
        <v>5.0847726947706303E-3</v>
      </c>
      <c r="N139" s="12" t="s">
        <v>280</v>
      </c>
      <c r="O139" s="12">
        <v>67.310900000000004</v>
      </c>
      <c r="P139" s="12">
        <v>1.26E-2</v>
      </c>
      <c r="Q139" s="12">
        <v>18.232800000000001</v>
      </c>
      <c r="R139" s="12">
        <v>0.72040000000000004</v>
      </c>
      <c r="S139" s="12">
        <v>0</v>
      </c>
      <c r="T139" s="12">
        <v>3.5999999999999999E-3</v>
      </c>
      <c r="U139" s="12">
        <v>1.3100000000000001E-2</v>
      </c>
      <c r="V139" s="12">
        <v>6.9284999999999997</v>
      </c>
      <c r="W139" s="12">
        <v>6.5727000000000002</v>
      </c>
      <c r="Y139" s="12">
        <v>1052.50235187659</v>
      </c>
      <c r="Z139" s="12">
        <v>1052.54555633686</v>
      </c>
      <c r="AA139" s="12">
        <v>1052.58876434429</v>
      </c>
      <c r="AB139" s="12">
        <v>1052.63197589933</v>
      </c>
      <c r="AC139" s="12">
        <v>1052.67519100242</v>
      </c>
      <c r="AE139" s="12">
        <v>5.87804159430359</v>
      </c>
    </row>
    <row r="140" spans="2:31" s="12" customFormat="1" x14ac:dyDescent="0.2">
      <c r="B140" s="32" t="s">
        <v>190</v>
      </c>
      <c r="C140" s="12">
        <v>75.447990897030493</v>
      </c>
      <c r="D140" s="12">
        <v>0.36443339783017897</v>
      </c>
      <c r="E140" s="12">
        <v>9.4549229970583202</v>
      </c>
      <c r="F140" s="12">
        <v>5.5967531343894104</v>
      </c>
      <c r="G140" s="12">
        <v>0.25840687546865099</v>
      </c>
      <c r="H140" s="12">
        <v>0</v>
      </c>
      <c r="I140" s="12">
        <v>0.17985705820971401</v>
      </c>
      <c r="J140" s="12">
        <v>3.8277567157996302</v>
      </c>
      <c r="K140" s="12">
        <v>4.6413608310130199</v>
      </c>
      <c r="L140" s="12">
        <v>2.0030727765629999E-2</v>
      </c>
      <c r="N140" s="12" t="s">
        <v>281</v>
      </c>
      <c r="O140" s="12">
        <v>67.278000000000006</v>
      </c>
      <c r="P140" s="12">
        <v>5.7000000000000002E-3</v>
      </c>
      <c r="Q140" s="12">
        <v>18.508700000000001</v>
      </c>
      <c r="R140" s="12">
        <v>0.69710000000000005</v>
      </c>
      <c r="S140" s="12">
        <v>4.4000000000000003E-3</v>
      </c>
      <c r="T140" s="12">
        <v>2.9999999999999997E-4</v>
      </c>
      <c r="U140" s="12">
        <v>1.54E-2</v>
      </c>
      <c r="V140" s="12">
        <v>7.0503</v>
      </c>
      <c r="W140" s="12">
        <v>6.6965000000000003</v>
      </c>
      <c r="Y140" s="12">
        <v>1045.83983741354</v>
      </c>
      <c r="Z140" s="12">
        <v>1045.8824966111699</v>
      </c>
      <c r="AA140" s="12">
        <v>1045.92515928903</v>
      </c>
      <c r="AB140" s="12">
        <v>1045.96782544754</v>
      </c>
      <c r="AC140" s="12">
        <v>1046.01049508713</v>
      </c>
      <c r="AE140" s="12">
        <v>5.8944624748346799</v>
      </c>
    </row>
    <row r="141" spans="2:31" s="12" customFormat="1" x14ac:dyDescent="0.2">
      <c r="B141" s="32" t="s">
        <v>201</v>
      </c>
      <c r="C141" s="12">
        <v>75.3855687794956</v>
      </c>
      <c r="D141" s="12">
        <v>0.33040429239561703</v>
      </c>
      <c r="E141" s="12">
        <v>9.6104322586454405</v>
      </c>
      <c r="F141" s="12">
        <v>5.4430373042230098</v>
      </c>
      <c r="G141" s="12">
        <v>0.25339117262273603</v>
      </c>
      <c r="H141" s="12">
        <v>0</v>
      </c>
      <c r="I141" s="12">
        <v>0.12563625866662401</v>
      </c>
      <c r="J141" s="12">
        <v>3.42131049422931</v>
      </c>
      <c r="K141" s="12">
        <v>5.2915534510246296</v>
      </c>
      <c r="L141" s="12">
        <v>5.0847726947706303E-3</v>
      </c>
      <c r="N141" s="12" t="s">
        <v>281</v>
      </c>
      <c r="O141" s="12">
        <v>67.278000000000006</v>
      </c>
      <c r="P141" s="12">
        <v>5.7000000000000002E-3</v>
      </c>
      <c r="Q141" s="12">
        <v>18.508700000000001</v>
      </c>
      <c r="R141" s="12">
        <v>0.69710000000000005</v>
      </c>
      <c r="S141" s="12">
        <v>4.4000000000000003E-3</v>
      </c>
      <c r="T141" s="12">
        <v>2.9999999999999997E-4</v>
      </c>
      <c r="U141" s="12">
        <v>1.54E-2</v>
      </c>
      <c r="V141" s="12">
        <v>7.0503</v>
      </c>
      <c r="W141" s="12">
        <v>6.6965000000000003</v>
      </c>
      <c r="Y141" s="12">
        <v>1052.4369002892099</v>
      </c>
      <c r="Z141" s="12">
        <v>1052.48009937605</v>
      </c>
      <c r="AA141" s="12">
        <v>1052.5233020093999</v>
      </c>
      <c r="AB141" s="12">
        <v>1052.5665081897</v>
      </c>
      <c r="AC141" s="12">
        <v>1052.6097179173701</v>
      </c>
      <c r="AE141" s="12">
        <v>6.10434818002732</v>
      </c>
    </row>
    <row r="142" spans="2:31" s="12" customFormat="1" x14ac:dyDescent="0.2">
      <c r="B142" s="32" t="s">
        <v>190</v>
      </c>
      <c r="C142" s="12">
        <v>75.447990897030493</v>
      </c>
      <c r="D142" s="12">
        <v>0.36443339783017897</v>
      </c>
      <c r="E142" s="12">
        <v>9.4549229970583202</v>
      </c>
      <c r="F142" s="12">
        <v>5.5967531343894104</v>
      </c>
      <c r="G142" s="12">
        <v>0.25840687546865099</v>
      </c>
      <c r="H142" s="12">
        <v>0</v>
      </c>
      <c r="I142" s="12">
        <v>0.17985705820971401</v>
      </c>
      <c r="J142" s="12">
        <v>3.8277567157996302</v>
      </c>
      <c r="K142" s="12">
        <v>4.6413608310130199</v>
      </c>
      <c r="L142" s="12">
        <v>2.0030727765629999E-2</v>
      </c>
      <c r="N142" s="12" t="s">
        <v>282</v>
      </c>
      <c r="O142" s="12">
        <v>67.403800000000004</v>
      </c>
      <c r="P142" s="12">
        <v>1.1999999999999999E-3</v>
      </c>
      <c r="Q142" s="12">
        <v>18.574999999999999</v>
      </c>
      <c r="R142" s="12">
        <v>0.5071</v>
      </c>
      <c r="S142" s="12">
        <v>3.5999999999999999E-3</v>
      </c>
      <c r="T142" s="12">
        <v>8.3999999999999995E-3</v>
      </c>
      <c r="U142" s="12">
        <v>1.8499999999999999E-2</v>
      </c>
      <c r="V142" s="12">
        <v>7.0518999999999998</v>
      </c>
      <c r="W142" s="12">
        <v>6.8019999999999996</v>
      </c>
      <c r="Y142" s="12">
        <v>1045.15343648264</v>
      </c>
      <c r="Z142" s="12">
        <v>1045.1960397017101</v>
      </c>
      <c r="AA142" s="12">
        <v>1045.23864639417</v>
      </c>
      <c r="AB142" s="12">
        <v>1045.2812565604299</v>
      </c>
      <c r="AC142" s="12">
        <v>1045.3238702009201</v>
      </c>
      <c r="AE142" s="12">
        <v>6.7340876389495099</v>
      </c>
    </row>
    <row r="143" spans="2:31" s="12" customFormat="1" x14ac:dyDescent="0.2">
      <c r="B143" s="32" t="s">
        <v>201</v>
      </c>
      <c r="C143" s="12">
        <v>75.3855687794956</v>
      </c>
      <c r="D143" s="12">
        <v>0.33040429239561703</v>
      </c>
      <c r="E143" s="12">
        <v>9.6104322586454405</v>
      </c>
      <c r="F143" s="12">
        <v>5.4430373042230098</v>
      </c>
      <c r="G143" s="12">
        <v>0.25339117262273603</v>
      </c>
      <c r="H143" s="12">
        <v>0</v>
      </c>
      <c r="I143" s="12">
        <v>0.12563625866662401</v>
      </c>
      <c r="J143" s="12">
        <v>3.42131049422931</v>
      </c>
      <c r="K143" s="12">
        <v>5.2915534510246296</v>
      </c>
      <c r="L143" s="12">
        <v>5.0847726947706303E-3</v>
      </c>
      <c r="N143" s="12" t="s">
        <v>282</v>
      </c>
      <c r="O143" s="12">
        <v>67.403800000000004</v>
      </c>
      <c r="P143" s="12">
        <v>1.1999999999999999E-3</v>
      </c>
      <c r="Q143" s="12">
        <v>18.574999999999999</v>
      </c>
      <c r="R143" s="12">
        <v>0.5071</v>
      </c>
      <c r="S143" s="12">
        <v>3.5999999999999999E-3</v>
      </c>
      <c r="T143" s="12">
        <v>8.3999999999999995E-3</v>
      </c>
      <c r="U143" s="12">
        <v>1.8499999999999999E-2</v>
      </c>
      <c r="V143" s="12">
        <v>7.0518999999999998</v>
      </c>
      <c r="W143" s="12">
        <v>6.8019999999999996</v>
      </c>
      <c r="Y143" s="12">
        <v>1051.7418154145601</v>
      </c>
      <c r="Z143" s="12">
        <v>1051.7849574571601</v>
      </c>
      <c r="AA143" s="12">
        <v>1051.82810303925</v>
      </c>
      <c r="AB143" s="12">
        <v>1051.8712521612599</v>
      </c>
      <c r="AC143" s="12">
        <v>1051.9144048236201</v>
      </c>
      <c r="AE143" s="12">
        <v>6.9439296414584204</v>
      </c>
    </row>
    <row r="144" spans="2:31" s="12" customFormat="1" x14ac:dyDescent="0.2">
      <c r="B144" s="32" t="s">
        <v>190</v>
      </c>
      <c r="C144" s="12">
        <v>75.447990897030493</v>
      </c>
      <c r="D144" s="12">
        <v>0.36443339783017897</v>
      </c>
      <c r="E144" s="12">
        <v>9.4549229970583202</v>
      </c>
      <c r="F144" s="12">
        <v>5.5967531343894104</v>
      </c>
      <c r="G144" s="12">
        <v>0.25840687546865099</v>
      </c>
      <c r="H144" s="12">
        <v>0</v>
      </c>
      <c r="I144" s="12">
        <v>0.17985705820971401</v>
      </c>
      <c r="J144" s="12">
        <v>3.8277567157996302</v>
      </c>
      <c r="K144" s="12">
        <v>4.6413608310130199</v>
      </c>
      <c r="L144" s="12">
        <v>2.0030727765629999E-2</v>
      </c>
      <c r="N144" s="12" t="s">
        <v>283</v>
      </c>
      <c r="O144" s="12">
        <v>66.867999999999995</v>
      </c>
      <c r="P144" s="12">
        <v>0</v>
      </c>
      <c r="Q144" s="12">
        <v>18.4621</v>
      </c>
      <c r="R144" s="12">
        <v>0.48470000000000002</v>
      </c>
      <c r="S144" s="12">
        <v>2.3300000000000001E-2</v>
      </c>
      <c r="T144" s="12">
        <v>1.5299999999999999E-2</v>
      </c>
      <c r="U144" s="12">
        <v>2.92E-2</v>
      </c>
      <c r="V144" s="12">
        <v>6.8376000000000001</v>
      </c>
      <c r="W144" s="12">
        <v>6.7160000000000002</v>
      </c>
      <c r="Y144" s="12">
        <v>1044.2960596411999</v>
      </c>
      <c r="Z144" s="12">
        <v>1044.3385929896299</v>
      </c>
      <c r="AA144" s="12">
        <v>1044.3811298029</v>
      </c>
      <c r="AB144" s="12">
        <v>1044.4236700814199</v>
      </c>
      <c r="AC144" s="12">
        <v>1044.4662138256399</v>
      </c>
      <c r="AE144" s="12">
        <v>7.2644392027364297</v>
      </c>
    </row>
    <row r="145" spans="2:31" s="12" customFormat="1" x14ac:dyDescent="0.2">
      <c r="B145" s="32" t="s">
        <v>201</v>
      </c>
      <c r="C145" s="12">
        <v>75.3855687794956</v>
      </c>
      <c r="D145" s="12">
        <v>0.33040429239561703</v>
      </c>
      <c r="E145" s="12">
        <v>9.6104322586454405</v>
      </c>
      <c r="F145" s="12">
        <v>5.4430373042230098</v>
      </c>
      <c r="G145" s="12">
        <v>0.25339117262273603</v>
      </c>
      <c r="H145" s="12">
        <v>0</v>
      </c>
      <c r="I145" s="12">
        <v>0.12563625866662401</v>
      </c>
      <c r="J145" s="12">
        <v>3.42131049422931</v>
      </c>
      <c r="K145" s="12">
        <v>5.2915534510246296</v>
      </c>
      <c r="L145" s="12">
        <v>5.0847726947706303E-3</v>
      </c>
      <c r="N145" s="12" t="s">
        <v>283</v>
      </c>
      <c r="O145" s="12">
        <v>66.867999999999995</v>
      </c>
      <c r="P145" s="12">
        <v>0</v>
      </c>
      <c r="Q145" s="12">
        <v>18.4621</v>
      </c>
      <c r="R145" s="12">
        <v>0.48470000000000002</v>
      </c>
      <c r="S145" s="12">
        <v>2.3300000000000001E-2</v>
      </c>
      <c r="T145" s="12">
        <v>1.5299999999999999E-2</v>
      </c>
      <c r="U145" s="12">
        <v>2.92E-2</v>
      </c>
      <c r="V145" s="12">
        <v>6.8376000000000001</v>
      </c>
      <c r="W145" s="12">
        <v>6.7160000000000002</v>
      </c>
      <c r="Y145" s="12">
        <v>1050.87359962612</v>
      </c>
      <c r="Z145" s="12">
        <v>1050.9166704689201</v>
      </c>
      <c r="AA145" s="12">
        <v>1050.9597448424299</v>
      </c>
      <c r="AB145" s="12">
        <v>1051.00282274711</v>
      </c>
      <c r="AC145" s="12">
        <v>1051.0459041833799</v>
      </c>
      <c r="AE145" s="12">
        <v>7.4742264931085103</v>
      </c>
    </row>
    <row r="146" spans="2:31" s="12" customFormat="1" x14ac:dyDescent="0.2">
      <c r="B146" s="32" t="s">
        <v>190</v>
      </c>
      <c r="C146" s="12">
        <v>75.447990897030493</v>
      </c>
      <c r="D146" s="12">
        <v>0.36443339783017897</v>
      </c>
      <c r="E146" s="12">
        <v>9.4549229970583202</v>
      </c>
      <c r="F146" s="12">
        <v>5.5967531343894104</v>
      </c>
      <c r="G146" s="12">
        <v>0.25840687546865099</v>
      </c>
      <c r="H146" s="12">
        <v>0</v>
      </c>
      <c r="I146" s="12">
        <v>0.17985705820971401</v>
      </c>
      <c r="J146" s="12">
        <v>3.8277567157996302</v>
      </c>
      <c r="K146" s="12">
        <v>4.6413608310130199</v>
      </c>
      <c r="L146" s="12">
        <v>2.0030727765629999E-2</v>
      </c>
      <c r="N146" s="12" t="s">
        <v>284</v>
      </c>
      <c r="O146" s="12">
        <v>67.099000000000004</v>
      </c>
      <c r="P146" s="12">
        <v>0</v>
      </c>
      <c r="Q146" s="12">
        <v>18.2758</v>
      </c>
      <c r="R146" s="12">
        <v>0.70120000000000005</v>
      </c>
      <c r="S146" s="12">
        <v>0</v>
      </c>
      <c r="T146" s="12">
        <v>0</v>
      </c>
      <c r="U146" s="12">
        <v>2.9600000000000001E-2</v>
      </c>
      <c r="V146" s="12">
        <v>7.0465999999999998</v>
      </c>
      <c r="W146" s="12">
        <v>6.8411</v>
      </c>
      <c r="Y146" s="12">
        <v>1044.81024076468</v>
      </c>
      <c r="Z146" s="12">
        <v>1044.8528160086501</v>
      </c>
      <c r="AA146" s="12">
        <v>1044.89539472258</v>
      </c>
      <c r="AB146" s="12">
        <v>1044.9379769068901</v>
      </c>
      <c r="AC146" s="12">
        <v>1044.9805625620099</v>
      </c>
      <c r="AE146" s="12">
        <v>6.5432713237374198</v>
      </c>
    </row>
    <row r="147" spans="2:31" s="12" customFormat="1" x14ac:dyDescent="0.2">
      <c r="B147" s="32" t="s">
        <v>201</v>
      </c>
      <c r="C147" s="12">
        <v>75.3855687794956</v>
      </c>
      <c r="D147" s="12">
        <v>0.33040429239561703</v>
      </c>
      <c r="E147" s="12">
        <v>9.6104322586454405</v>
      </c>
      <c r="F147" s="12">
        <v>5.4430373042230098</v>
      </c>
      <c r="G147" s="12">
        <v>0.25339117262273603</v>
      </c>
      <c r="H147" s="12">
        <v>0</v>
      </c>
      <c r="I147" s="12">
        <v>0.12563625866662401</v>
      </c>
      <c r="J147" s="12">
        <v>3.42131049422931</v>
      </c>
      <c r="K147" s="12">
        <v>5.2915534510246296</v>
      </c>
      <c r="L147" s="12">
        <v>5.0847726947706303E-3</v>
      </c>
      <c r="N147" s="12" t="s">
        <v>284</v>
      </c>
      <c r="O147" s="12">
        <v>67.099000000000004</v>
      </c>
      <c r="P147" s="12">
        <v>0</v>
      </c>
      <c r="Q147" s="12">
        <v>18.2758</v>
      </c>
      <c r="R147" s="12">
        <v>0.70120000000000005</v>
      </c>
      <c r="S147" s="12">
        <v>0</v>
      </c>
      <c r="T147" s="12">
        <v>0</v>
      </c>
      <c r="U147" s="12">
        <v>2.9600000000000001E-2</v>
      </c>
      <c r="V147" s="12">
        <v>7.0465999999999998</v>
      </c>
      <c r="W147" s="12">
        <v>6.8411</v>
      </c>
      <c r="Y147" s="12">
        <v>1051.3942799429699</v>
      </c>
      <c r="Z147" s="12">
        <v>1051.4373934781599</v>
      </c>
      <c r="AA147" s="12">
        <v>1051.4805105493199</v>
      </c>
      <c r="AB147" s="12">
        <v>1051.5236311568999</v>
      </c>
      <c r="AC147" s="12">
        <v>1051.56675530132</v>
      </c>
      <c r="AE147" s="12">
        <v>6.7530914422525603</v>
      </c>
    </row>
    <row r="148" spans="2:31" s="12" customFormat="1" x14ac:dyDescent="0.2">
      <c r="B148" s="32" t="s">
        <v>190</v>
      </c>
      <c r="C148" s="12">
        <v>75.447990897030493</v>
      </c>
      <c r="D148" s="12">
        <v>0.36443339783017897</v>
      </c>
      <c r="E148" s="12">
        <v>9.4549229970583202</v>
      </c>
      <c r="F148" s="12">
        <v>5.5967531343894104</v>
      </c>
      <c r="G148" s="12">
        <v>0.25840687546865099</v>
      </c>
      <c r="H148" s="12">
        <v>0</v>
      </c>
      <c r="I148" s="12">
        <v>0.17985705820971401</v>
      </c>
      <c r="J148" s="12">
        <v>3.8277567157996302</v>
      </c>
      <c r="K148" s="12">
        <v>4.6413608310130199</v>
      </c>
      <c r="L148" s="12">
        <v>2.0030727765629999E-2</v>
      </c>
      <c r="N148" s="12" t="s">
        <v>285</v>
      </c>
      <c r="O148" s="12">
        <v>67.052599999999998</v>
      </c>
      <c r="P148" s="12">
        <v>0</v>
      </c>
      <c r="Q148" s="12">
        <v>18.488399999999999</v>
      </c>
      <c r="R148" s="12">
        <v>0.82240000000000002</v>
      </c>
      <c r="S148" s="12">
        <v>0</v>
      </c>
      <c r="T148" s="12">
        <v>0</v>
      </c>
      <c r="U148" s="12">
        <v>0</v>
      </c>
      <c r="V148" s="12">
        <v>6.8677000000000001</v>
      </c>
      <c r="W148" s="12">
        <v>6.9112999999999998</v>
      </c>
      <c r="Y148" s="12">
        <v>1043.3795436717501</v>
      </c>
      <c r="Z148" s="12">
        <v>1043.4220023934899</v>
      </c>
      <c r="AA148" s="12">
        <v>1043.46446457095</v>
      </c>
      <c r="AB148" s="12">
        <v>1043.5069302045599</v>
      </c>
      <c r="AC148" s="12">
        <v>1043.5493992947299</v>
      </c>
    </row>
    <row r="149" spans="2:31" s="12" customFormat="1" x14ac:dyDescent="0.2">
      <c r="B149" s="32" t="s">
        <v>201</v>
      </c>
      <c r="C149" s="12">
        <v>75.3855687794956</v>
      </c>
      <c r="D149" s="12">
        <v>0.33040429239561703</v>
      </c>
      <c r="E149" s="12">
        <v>9.6104322586454405</v>
      </c>
      <c r="F149" s="12">
        <v>5.4430373042230098</v>
      </c>
      <c r="G149" s="12">
        <v>0.25339117262273603</v>
      </c>
      <c r="H149" s="12">
        <v>0</v>
      </c>
      <c r="I149" s="12">
        <v>0.12563625866662401</v>
      </c>
      <c r="J149" s="12">
        <v>3.42131049422931</v>
      </c>
      <c r="K149" s="12">
        <v>5.2915534510246296</v>
      </c>
      <c r="L149" s="12">
        <v>5.0847726947706303E-3</v>
      </c>
      <c r="N149" s="12" t="s">
        <v>285</v>
      </c>
      <c r="O149" s="12">
        <v>67.052599999999998</v>
      </c>
      <c r="P149" s="12">
        <v>0</v>
      </c>
      <c r="Q149" s="12">
        <v>18.488399999999999</v>
      </c>
      <c r="R149" s="12">
        <v>0.82240000000000002</v>
      </c>
      <c r="S149" s="12">
        <v>0</v>
      </c>
      <c r="T149" s="12">
        <v>0</v>
      </c>
      <c r="U149" s="12">
        <v>0</v>
      </c>
      <c r="V149" s="12">
        <v>6.8677000000000001</v>
      </c>
      <c r="W149" s="12">
        <v>6.9112999999999998</v>
      </c>
      <c r="Y149" s="12">
        <v>1049.94550700329</v>
      </c>
      <c r="Z149" s="12">
        <v>1049.98850180098</v>
      </c>
      <c r="AA149" s="12">
        <v>1050.0315001200399</v>
      </c>
      <c r="AB149" s="12">
        <v>1050.0745019609201</v>
      </c>
      <c r="AC149" s="12">
        <v>1050.1175073240399</v>
      </c>
    </row>
    <row r="150" spans="2:31" s="12" customFormat="1" x14ac:dyDescent="0.2">
      <c r="B150" s="32" t="s">
        <v>190</v>
      </c>
      <c r="C150" s="12">
        <v>75.447990897030493</v>
      </c>
      <c r="D150" s="12">
        <v>0.36443339783017897</v>
      </c>
      <c r="E150" s="12">
        <v>9.4549229970583202</v>
      </c>
      <c r="F150" s="12">
        <v>5.5967531343894104</v>
      </c>
      <c r="G150" s="12">
        <v>0.25840687546865099</v>
      </c>
      <c r="H150" s="12">
        <v>0</v>
      </c>
      <c r="I150" s="12">
        <v>0.17985705820971401</v>
      </c>
      <c r="J150" s="12">
        <v>3.8277567157996302</v>
      </c>
      <c r="K150" s="12">
        <v>4.6413608310130199</v>
      </c>
      <c r="L150" s="12">
        <v>2.0030727765629999E-2</v>
      </c>
      <c r="N150" s="12" t="s">
        <v>286</v>
      </c>
      <c r="O150" s="12">
        <v>67.415300000000002</v>
      </c>
      <c r="P150" s="12">
        <v>3.9600000000000003E-2</v>
      </c>
      <c r="Q150" s="12">
        <v>18.547799999999999</v>
      </c>
      <c r="R150" s="12">
        <v>0.4743</v>
      </c>
      <c r="S150" s="12">
        <v>8.0000000000000002E-3</v>
      </c>
      <c r="T150" s="12">
        <v>4.7000000000000002E-3</v>
      </c>
      <c r="U150" s="12">
        <v>1.9599999999999999E-2</v>
      </c>
      <c r="V150" s="12">
        <v>7.0747</v>
      </c>
      <c r="W150" s="12">
        <v>6.5894000000000004</v>
      </c>
      <c r="Y150" s="12">
        <v>1046.6604171645899</v>
      </c>
      <c r="Z150" s="12">
        <v>1046.70314333179</v>
      </c>
      <c r="AA150" s="12">
        <v>1046.7458729874099</v>
      </c>
      <c r="AB150" s="12">
        <v>1046.78860613189</v>
      </c>
      <c r="AC150" s="12">
        <v>1046.8313427656601</v>
      </c>
      <c r="AE150" s="12">
        <v>6.8535496151077897</v>
      </c>
    </row>
    <row r="151" spans="2:31" s="12" customFormat="1" x14ac:dyDescent="0.2">
      <c r="B151" s="32" t="s">
        <v>201</v>
      </c>
      <c r="C151" s="12">
        <v>75.3855687794956</v>
      </c>
      <c r="D151" s="12">
        <v>0.33040429239561703</v>
      </c>
      <c r="E151" s="12">
        <v>9.6104322586454405</v>
      </c>
      <c r="F151" s="12">
        <v>5.4430373042230098</v>
      </c>
      <c r="G151" s="12">
        <v>0.25339117262273603</v>
      </c>
      <c r="H151" s="12">
        <v>0</v>
      </c>
      <c r="I151" s="12">
        <v>0.12563625866662401</v>
      </c>
      <c r="J151" s="12">
        <v>3.42131049422931</v>
      </c>
      <c r="K151" s="12">
        <v>5.2915534510246296</v>
      </c>
      <c r="L151" s="12">
        <v>5.0847726947706303E-3</v>
      </c>
      <c r="N151" s="12" t="s">
        <v>286</v>
      </c>
      <c r="O151" s="12">
        <v>67.415300000000002</v>
      </c>
      <c r="P151" s="12">
        <v>3.9600000000000003E-2</v>
      </c>
      <c r="Q151" s="12">
        <v>18.547799999999999</v>
      </c>
      <c r="R151" s="12">
        <v>0.4743</v>
      </c>
      <c r="S151" s="12">
        <v>8.0000000000000002E-3</v>
      </c>
      <c r="T151" s="12">
        <v>4.7000000000000002E-3</v>
      </c>
      <c r="U151" s="12">
        <v>1.9599999999999999E-2</v>
      </c>
      <c r="V151" s="12">
        <v>7.0747</v>
      </c>
      <c r="W151" s="12">
        <v>6.5894000000000004</v>
      </c>
      <c r="Y151" s="12">
        <v>1053.26786908893</v>
      </c>
      <c r="Z151" s="12">
        <v>1053.3111364212</v>
      </c>
      <c r="AA151" s="12">
        <v>1053.3544073083899</v>
      </c>
      <c r="AB151" s="12">
        <v>1053.3976817509299</v>
      </c>
      <c r="AC151" s="12">
        <v>1053.4409597492599</v>
      </c>
      <c r="AE151" s="12">
        <v>7.0634874510399799</v>
      </c>
    </row>
    <row r="152" spans="2:31" s="12" customFormat="1" x14ac:dyDescent="0.2">
      <c r="B152" s="32" t="s">
        <v>190</v>
      </c>
      <c r="C152" s="12">
        <v>75.447990897030493</v>
      </c>
      <c r="D152" s="12">
        <v>0.36443339783017897</v>
      </c>
      <c r="E152" s="12">
        <v>9.4549229970583202</v>
      </c>
      <c r="F152" s="12">
        <v>5.5967531343894104</v>
      </c>
      <c r="G152" s="12">
        <v>0.25840687546865099</v>
      </c>
      <c r="H152" s="12">
        <v>0</v>
      </c>
      <c r="I152" s="12">
        <v>0.17985705820971401</v>
      </c>
      <c r="J152" s="12">
        <v>3.8277567157996302</v>
      </c>
      <c r="K152" s="12">
        <v>4.6413608310130199</v>
      </c>
      <c r="L152" s="12">
        <v>2.0030727765629999E-2</v>
      </c>
      <c r="N152" s="12" t="s">
        <v>287</v>
      </c>
      <c r="O152" s="12">
        <v>66.970299999999995</v>
      </c>
      <c r="P152" s="12">
        <v>2.2800000000000001E-2</v>
      </c>
      <c r="Q152" s="12">
        <v>18.466999999999999</v>
      </c>
      <c r="R152" s="12">
        <v>0.60150000000000003</v>
      </c>
      <c r="S152" s="12">
        <v>8.6999999999999994E-3</v>
      </c>
      <c r="T152" s="12">
        <v>2.9999999999999997E-4</v>
      </c>
      <c r="U152" s="12">
        <v>2.9100000000000001E-2</v>
      </c>
      <c r="V152" s="12">
        <v>7.0327999999999999</v>
      </c>
      <c r="W152" s="12">
        <v>6.5564999999999998</v>
      </c>
      <c r="Y152" s="12">
        <v>1046.56759247937</v>
      </c>
      <c r="Z152" s="12">
        <v>1046.61031106828</v>
      </c>
      <c r="AA152" s="12">
        <v>1046.65303314469</v>
      </c>
      <c r="AB152" s="12">
        <v>1046.6957587090201</v>
      </c>
      <c r="AC152" s="12">
        <v>1046.7384877617101</v>
      </c>
      <c r="AE152" s="12">
        <v>6.7482017675403201</v>
      </c>
    </row>
    <row r="153" spans="2:31" s="12" customFormat="1" x14ac:dyDescent="0.2">
      <c r="B153" s="32" t="s">
        <v>201</v>
      </c>
      <c r="C153" s="12">
        <v>75.3855687794956</v>
      </c>
      <c r="D153" s="12">
        <v>0.33040429239561703</v>
      </c>
      <c r="E153" s="12">
        <v>9.6104322586454405</v>
      </c>
      <c r="F153" s="12">
        <v>5.4430373042230098</v>
      </c>
      <c r="G153" s="12">
        <v>0.25339117262273603</v>
      </c>
      <c r="H153" s="12">
        <v>0</v>
      </c>
      <c r="I153" s="12">
        <v>0.12563625866662401</v>
      </c>
      <c r="J153" s="12">
        <v>3.42131049422931</v>
      </c>
      <c r="K153" s="12">
        <v>5.2915534510246296</v>
      </c>
      <c r="L153" s="12">
        <v>5.0847726947706303E-3</v>
      </c>
      <c r="N153" s="12" t="s">
        <v>287</v>
      </c>
      <c r="O153" s="12">
        <v>66.970299999999995</v>
      </c>
      <c r="P153" s="12">
        <v>2.2800000000000001E-2</v>
      </c>
      <c r="Q153" s="12">
        <v>18.466999999999999</v>
      </c>
      <c r="R153" s="12">
        <v>0.60150000000000003</v>
      </c>
      <c r="S153" s="12">
        <v>8.6999999999999994E-3</v>
      </c>
      <c r="T153" s="12">
        <v>2.9999999999999997E-4</v>
      </c>
      <c r="U153" s="12">
        <v>2.9100000000000001E-2</v>
      </c>
      <c r="V153" s="12">
        <v>7.0327999999999999</v>
      </c>
      <c r="W153" s="12">
        <v>6.5564999999999998</v>
      </c>
      <c r="Y153" s="12">
        <v>1053.1738687730201</v>
      </c>
      <c r="Z153" s="12">
        <v>1053.2171283825701</v>
      </c>
      <c r="AA153" s="12">
        <v>1053.26039154609</v>
      </c>
      <c r="AB153" s="12">
        <v>1053.303658264</v>
      </c>
      <c r="AC153" s="12">
        <v>1053.3469285367601</v>
      </c>
      <c r="AE153" s="12">
        <v>6.9581337126690599</v>
      </c>
    </row>
    <row r="154" spans="2:31" s="12" customFormat="1" x14ac:dyDescent="0.2">
      <c r="B154" s="32" t="s">
        <v>190</v>
      </c>
      <c r="C154" s="12">
        <v>75.447990897030493</v>
      </c>
      <c r="D154" s="12">
        <v>0.36443339783017897</v>
      </c>
      <c r="E154" s="12">
        <v>9.4549229970583202</v>
      </c>
      <c r="F154" s="12">
        <v>5.5967531343894104</v>
      </c>
      <c r="G154" s="12">
        <v>0.25840687546865099</v>
      </c>
      <c r="H154" s="12">
        <v>0</v>
      </c>
      <c r="I154" s="12">
        <v>0.17985705820971401</v>
      </c>
      <c r="J154" s="12">
        <v>3.8277567157996302</v>
      </c>
      <c r="K154" s="12">
        <v>4.6413608310130199</v>
      </c>
      <c r="L154" s="12">
        <v>2.0030727765629999E-2</v>
      </c>
      <c r="N154" s="12" t="s">
        <v>288</v>
      </c>
      <c r="O154" s="12">
        <v>67.131100000000004</v>
      </c>
      <c r="P154" s="12">
        <v>0</v>
      </c>
      <c r="Q154" s="12">
        <v>18.6814</v>
      </c>
      <c r="R154" s="12">
        <v>0.75439999999999996</v>
      </c>
      <c r="S154" s="12">
        <v>0</v>
      </c>
      <c r="T154" s="12">
        <v>0</v>
      </c>
      <c r="U154" s="12">
        <v>1.18E-2</v>
      </c>
      <c r="V154" s="12">
        <v>6.7774999999999999</v>
      </c>
      <c r="W154" s="12">
        <v>6.8122999999999996</v>
      </c>
      <c r="Y154" s="12">
        <v>1043.36852085537</v>
      </c>
      <c r="Z154" s="12">
        <v>1043.41097867998</v>
      </c>
      <c r="AA154" s="12">
        <v>1043.4534399602101</v>
      </c>
      <c r="AB154" s="12">
        <v>1043.49590469647</v>
      </c>
      <c r="AC154" s="12">
        <v>1043.53837288919</v>
      </c>
      <c r="AE154" s="12">
        <v>5.5780399974334998</v>
      </c>
    </row>
    <row r="155" spans="2:31" s="12" customFormat="1" x14ac:dyDescent="0.2">
      <c r="B155" s="32" t="s">
        <v>201</v>
      </c>
      <c r="C155" s="12">
        <v>75.3855687794956</v>
      </c>
      <c r="D155" s="12">
        <v>0.33040429239561703</v>
      </c>
      <c r="E155" s="12">
        <v>9.6104322586454405</v>
      </c>
      <c r="F155" s="12">
        <v>5.4430373042230098</v>
      </c>
      <c r="G155" s="12">
        <v>0.25339117262273603</v>
      </c>
      <c r="H155" s="12">
        <v>0</v>
      </c>
      <c r="I155" s="12">
        <v>0.12563625866662401</v>
      </c>
      <c r="J155" s="12">
        <v>3.42131049422931</v>
      </c>
      <c r="K155" s="12">
        <v>5.2915534510246296</v>
      </c>
      <c r="L155" s="12">
        <v>5.0847726947706303E-3</v>
      </c>
      <c r="N155" s="12" t="s">
        <v>288</v>
      </c>
      <c r="O155" s="12">
        <v>67.131100000000004</v>
      </c>
      <c r="P155" s="12">
        <v>0</v>
      </c>
      <c r="Q155" s="12">
        <v>18.6814</v>
      </c>
      <c r="R155" s="12">
        <v>0.75439999999999996</v>
      </c>
      <c r="S155" s="12">
        <v>0</v>
      </c>
      <c r="T155" s="12">
        <v>0</v>
      </c>
      <c r="U155" s="12">
        <v>1.18E-2</v>
      </c>
      <c r="V155" s="12">
        <v>6.7774999999999999</v>
      </c>
      <c r="W155" s="12">
        <v>6.8122999999999996</v>
      </c>
      <c r="Y155" s="12">
        <v>1049.9343450184799</v>
      </c>
      <c r="Z155" s="12">
        <v>1049.9773389019999</v>
      </c>
      <c r="AA155" s="12">
        <v>1050.0203363067801</v>
      </c>
      <c r="AB155" s="12">
        <v>1050.06333723326</v>
      </c>
      <c r="AC155" s="12">
        <v>1050.1063416818699</v>
      </c>
      <c r="AE155" s="12">
        <v>5.7877679433269797</v>
      </c>
    </row>
    <row r="156" spans="2:31" s="12" customFormat="1" x14ac:dyDescent="0.2">
      <c r="B156" s="32" t="s">
        <v>190</v>
      </c>
      <c r="C156" s="12">
        <v>75.447990897030493</v>
      </c>
      <c r="D156" s="12">
        <v>0.36443339783017897</v>
      </c>
      <c r="E156" s="12">
        <v>9.4549229970583202</v>
      </c>
      <c r="F156" s="12">
        <v>5.5967531343894104</v>
      </c>
      <c r="G156" s="12">
        <v>0.25840687546865099</v>
      </c>
      <c r="H156" s="12">
        <v>0</v>
      </c>
      <c r="I156" s="12">
        <v>0.17985705820971401</v>
      </c>
      <c r="J156" s="12">
        <v>3.8277567157996302</v>
      </c>
      <c r="K156" s="12">
        <v>4.6413608310130199</v>
      </c>
      <c r="L156" s="12">
        <v>2.0030727765629999E-2</v>
      </c>
      <c r="N156" s="12" t="s">
        <v>289</v>
      </c>
      <c r="O156" s="12">
        <v>66.9666</v>
      </c>
      <c r="P156" s="12">
        <v>2.7799999999999998E-2</v>
      </c>
      <c r="Q156" s="12">
        <v>18.2468</v>
      </c>
      <c r="R156" s="12">
        <v>0.97070000000000001</v>
      </c>
      <c r="S156" s="12">
        <v>0</v>
      </c>
      <c r="T156" s="12">
        <v>7.3000000000000001E-3</v>
      </c>
      <c r="U156" s="12">
        <v>0</v>
      </c>
      <c r="V156" s="12">
        <v>6.6976000000000004</v>
      </c>
      <c r="W156" s="12">
        <v>7.0518999999999998</v>
      </c>
      <c r="Y156" s="12">
        <v>1041.3360746839201</v>
      </c>
      <c r="Z156" s="12">
        <v>1041.3783672535101</v>
      </c>
      <c r="AA156" s="12">
        <v>1041.4206632585599</v>
      </c>
      <c r="AB156" s="12">
        <v>1041.4629626994799</v>
      </c>
      <c r="AC156" s="12">
        <v>1041.5052655767099</v>
      </c>
    </row>
    <row r="157" spans="2:31" s="12" customFormat="1" x14ac:dyDescent="0.2">
      <c r="B157" s="32" t="s">
        <v>201</v>
      </c>
      <c r="C157" s="12">
        <v>75.3855687794956</v>
      </c>
      <c r="D157" s="12">
        <v>0.33040429239561703</v>
      </c>
      <c r="E157" s="12">
        <v>9.6104322586454405</v>
      </c>
      <c r="F157" s="12">
        <v>5.4430373042230098</v>
      </c>
      <c r="G157" s="12">
        <v>0.25339117262273603</v>
      </c>
      <c r="H157" s="12">
        <v>0</v>
      </c>
      <c r="I157" s="12">
        <v>0.12563625866662401</v>
      </c>
      <c r="J157" s="12">
        <v>3.42131049422931</v>
      </c>
      <c r="K157" s="12">
        <v>5.2915534510246296</v>
      </c>
      <c r="L157" s="12">
        <v>5.0847726947706303E-3</v>
      </c>
      <c r="N157" s="12" t="s">
        <v>289</v>
      </c>
      <c r="O157" s="12">
        <v>66.9666</v>
      </c>
      <c r="P157" s="12">
        <v>2.7799999999999998E-2</v>
      </c>
      <c r="Q157" s="12">
        <v>18.2468</v>
      </c>
      <c r="R157" s="12">
        <v>0.97070000000000001</v>
      </c>
      <c r="S157" s="12">
        <v>0</v>
      </c>
      <c r="T157" s="12">
        <v>7.3000000000000001E-3</v>
      </c>
      <c r="U157" s="12">
        <v>0</v>
      </c>
      <c r="V157" s="12">
        <v>6.6976000000000004</v>
      </c>
      <c r="W157" s="12">
        <v>7.0518999999999998</v>
      </c>
      <c r="Y157" s="12">
        <v>1047.8762635879</v>
      </c>
      <c r="Z157" s="12">
        <v>1047.91908907995</v>
      </c>
      <c r="AA157" s="12">
        <v>1047.9619180725899</v>
      </c>
      <c r="AB157" s="12">
        <v>1048.0047505662701</v>
      </c>
      <c r="AC157" s="12">
        <v>1048.0475865614001</v>
      </c>
    </row>
    <row r="158" spans="2:31" s="12" customFormat="1" x14ac:dyDescent="0.2">
      <c r="B158" s="32" t="s">
        <v>190</v>
      </c>
      <c r="C158" s="12">
        <v>75.447990897030493</v>
      </c>
      <c r="D158" s="12">
        <v>0.36443339783017897</v>
      </c>
      <c r="E158" s="12">
        <v>9.4549229970583202</v>
      </c>
      <c r="F158" s="12">
        <v>5.5967531343894104</v>
      </c>
      <c r="G158" s="12">
        <v>0.25840687546865099</v>
      </c>
      <c r="H158" s="12">
        <v>0</v>
      </c>
      <c r="I158" s="12">
        <v>0.17985705820971401</v>
      </c>
      <c r="J158" s="12">
        <v>3.8277567157996302</v>
      </c>
      <c r="K158" s="12">
        <v>4.6413608310130199</v>
      </c>
      <c r="L158" s="12">
        <v>2.0030727765629999E-2</v>
      </c>
      <c r="N158" s="12" t="s">
        <v>290</v>
      </c>
      <c r="O158" s="12">
        <v>67.519900000000007</v>
      </c>
      <c r="P158" s="12">
        <v>0</v>
      </c>
      <c r="Q158" s="12">
        <v>18.705100000000002</v>
      </c>
      <c r="R158" s="12">
        <v>0.49869999999999998</v>
      </c>
      <c r="S158" s="12">
        <v>0</v>
      </c>
      <c r="T158" s="12">
        <v>1.8E-3</v>
      </c>
      <c r="U158" s="12">
        <v>4.6699999999999998E-2</v>
      </c>
      <c r="V158" s="12">
        <v>7.0816999999999997</v>
      </c>
      <c r="W158" s="12">
        <v>6.3796999999999997</v>
      </c>
      <c r="Y158" s="12">
        <v>1047.92544001235</v>
      </c>
      <c r="Z158" s="12">
        <v>1047.9682695241399</v>
      </c>
      <c r="AA158" s="12">
        <v>1048.01110253702</v>
      </c>
      <c r="AB158" s="12">
        <v>1048.05393905142</v>
      </c>
      <c r="AC158" s="12">
        <v>1048.0967790677801</v>
      </c>
      <c r="AE158" s="12">
        <v>7.4561550655531299</v>
      </c>
    </row>
    <row r="159" spans="2:31" s="12" customFormat="1" x14ac:dyDescent="0.2">
      <c r="B159" s="32" t="s">
        <v>201</v>
      </c>
      <c r="C159" s="12">
        <v>75.3855687794956</v>
      </c>
      <c r="D159" s="12">
        <v>0.33040429239561703</v>
      </c>
      <c r="E159" s="12">
        <v>9.6104322586454405</v>
      </c>
      <c r="F159" s="12">
        <v>5.4430373042230098</v>
      </c>
      <c r="G159" s="12">
        <v>0.25339117262273603</v>
      </c>
      <c r="H159" s="12">
        <v>0</v>
      </c>
      <c r="I159" s="12">
        <v>0.12563625866662401</v>
      </c>
      <c r="J159" s="12">
        <v>3.42131049422931</v>
      </c>
      <c r="K159" s="12">
        <v>5.2915534510246296</v>
      </c>
      <c r="L159" s="12">
        <v>5.0847726947706303E-3</v>
      </c>
      <c r="N159" s="12" t="s">
        <v>290</v>
      </c>
      <c r="O159" s="12">
        <v>67.519900000000007</v>
      </c>
      <c r="P159" s="12">
        <v>0</v>
      </c>
      <c r="Q159" s="12">
        <v>18.705100000000002</v>
      </c>
      <c r="R159" s="12">
        <v>0.49869999999999998</v>
      </c>
      <c r="S159" s="12">
        <v>0</v>
      </c>
      <c r="T159" s="12">
        <v>1.8E-3</v>
      </c>
      <c r="U159" s="12">
        <v>4.6699999999999998E-2</v>
      </c>
      <c r="V159" s="12">
        <v>7.0816999999999997</v>
      </c>
      <c r="W159" s="12">
        <v>6.3796999999999997</v>
      </c>
      <c r="Y159" s="12">
        <v>1054.54892402527</v>
      </c>
      <c r="Z159" s="12">
        <v>1054.59229667297</v>
      </c>
      <c r="AA159" s="12">
        <v>1054.6356728885701</v>
      </c>
      <c r="AB159" s="12">
        <v>1054.6790526725099</v>
      </c>
      <c r="AC159" s="12">
        <v>1054.7224360252401</v>
      </c>
      <c r="AE159" s="12">
        <v>7.6661730229005398</v>
      </c>
    </row>
    <row r="160" spans="2:31" s="12" customFormat="1" x14ac:dyDescent="0.2">
      <c r="B160" s="32" t="s">
        <v>190</v>
      </c>
      <c r="C160" s="12">
        <v>75.447990897030493</v>
      </c>
      <c r="D160" s="12">
        <v>0.36443339783017897</v>
      </c>
      <c r="E160" s="12">
        <v>9.4549229970583202</v>
      </c>
      <c r="F160" s="12">
        <v>5.5967531343894104</v>
      </c>
      <c r="G160" s="12">
        <v>0.25840687546865099</v>
      </c>
      <c r="H160" s="12">
        <v>0</v>
      </c>
      <c r="I160" s="12">
        <v>0.17985705820971401</v>
      </c>
      <c r="J160" s="12">
        <v>3.8277567157996302</v>
      </c>
      <c r="K160" s="12">
        <v>4.6413608310130199</v>
      </c>
      <c r="L160" s="12">
        <v>2.0030727765629999E-2</v>
      </c>
      <c r="N160" s="12" t="s">
        <v>291</v>
      </c>
      <c r="O160" s="12">
        <v>67.549700000000001</v>
      </c>
      <c r="P160" s="12">
        <v>0</v>
      </c>
      <c r="Q160" s="12">
        <v>18.501100000000001</v>
      </c>
      <c r="R160" s="12">
        <v>0.8095</v>
      </c>
      <c r="S160" s="12">
        <v>0</v>
      </c>
      <c r="T160" s="12">
        <v>0</v>
      </c>
      <c r="U160" s="12">
        <v>1.9400000000000001E-2</v>
      </c>
      <c r="V160" s="12">
        <v>7.0791000000000004</v>
      </c>
      <c r="W160" s="12">
        <v>6.3712999999999997</v>
      </c>
      <c r="Y160" s="12">
        <v>1048.1164311426</v>
      </c>
      <c r="Z160" s="12">
        <v>1048.15927626804</v>
      </c>
      <c r="AA160" s="12">
        <v>1048.20212489648</v>
      </c>
      <c r="AB160" s="12">
        <v>1048.2449770283599</v>
      </c>
      <c r="AC160" s="12">
        <v>1048.2878326641101</v>
      </c>
      <c r="AE160" s="12">
        <v>5.7218690463912996</v>
      </c>
    </row>
    <row r="161" spans="2:31" s="12" customFormat="1" x14ac:dyDescent="0.2">
      <c r="B161" s="32" t="s">
        <v>201</v>
      </c>
      <c r="C161" s="12">
        <v>75.3855687794956</v>
      </c>
      <c r="D161" s="12">
        <v>0.33040429239561703</v>
      </c>
      <c r="E161" s="12">
        <v>9.6104322586454405</v>
      </c>
      <c r="F161" s="12">
        <v>5.4430373042230098</v>
      </c>
      <c r="G161" s="12">
        <v>0.25339117262273603</v>
      </c>
      <c r="H161" s="12">
        <v>0</v>
      </c>
      <c r="I161" s="12">
        <v>0.12563625866662401</v>
      </c>
      <c r="J161" s="12">
        <v>3.42131049422931</v>
      </c>
      <c r="K161" s="12">
        <v>5.2915534510246296</v>
      </c>
      <c r="L161" s="12">
        <v>5.0847726947706303E-3</v>
      </c>
      <c r="N161" s="12" t="s">
        <v>291</v>
      </c>
      <c r="O161" s="12">
        <v>67.549700000000001</v>
      </c>
      <c r="P161" s="12">
        <v>0</v>
      </c>
      <c r="Q161" s="12">
        <v>18.501100000000001</v>
      </c>
      <c r="R161" s="12">
        <v>0.8095</v>
      </c>
      <c r="S161" s="12">
        <v>0</v>
      </c>
      <c r="T161" s="12">
        <v>0</v>
      </c>
      <c r="U161" s="12">
        <v>1.9400000000000001E-2</v>
      </c>
      <c r="V161" s="12">
        <v>7.0791000000000004</v>
      </c>
      <c r="W161" s="12">
        <v>6.3712999999999997</v>
      </c>
      <c r="Y161" s="12">
        <v>1054.7423373531999</v>
      </c>
      <c r="Z161" s="12">
        <v>1054.7857259125201</v>
      </c>
      <c r="AA161" s="12">
        <v>1054.8291180417</v>
      </c>
      <c r="AB161" s="12">
        <v>1054.87251374119</v>
      </c>
      <c r="AC161" s="12">
        <v>1054.9159130114199</v>
      </c>
      <c r="AE161" s="12">
        <v>5.9318990746641402</v>
      </c>
    </row>
    <row r="162" spans="2:31" s="12" customFormat="1" x14ac:dyDescent="0.2">
      <c r="B162" s="32" t="s">
        <v>190</v>
      </c>
      <c r="C162" s="12">
        <v>75.447990897030493</v>
      </c>
      <c r="D162" s="12">
        <v>0.36443339783017897</v>
      </c>
      <c r="E162" s="12">
        <v>9.4549229970583202</v>
      </c>
      <c r="F162" s="12">
        <v>5.5967531343894104</v>
      </c>
      <c r="G162" s="12">
        <v>0.25840687546865099</v>
      </c>
      <c r="H162" s="12">
        <v>0</v>
      </c>
      <c r="I162" s="12">
        <v>0.17985705820971401</v>
      </c>
      <c r="J162" s="12">
        <v>3.8277567157996302</v>
      </c>
      <c r="K162" s="12">
        <v>4.6413608310130199</v>
      </c>
      <c r="L162" s="12">
        <v>2.0030727765629999E-2</v>
      </c>
      <c r="N162" s="12" t="s">
        <v>292</v>
      </c>
      <c r="O162" s="12">
        <v>66.604399999999998</v>
      </c>
      <c r="P162" s="12">
        <v>1.3899999999999999E-2</v>
      </c>
      <c r="Q162" s="12">
        <v>18.297899999999998</v>
      </c>
      <c r="R162" s="12">
        <v>0.74550000000000005</v>
      </c>
      <c r="S162" s="12">
        <v>0</v>
      </c>
      <c r="T162" s="12">
        <v>1.01E-2</v>
      </c>
      <c r="U162" s="12">
        <v>0</v>
      </c>
      <c r="V162" s="12">
        <v>6.7427000000000001</v>
      </c>
      <c r="W162" s="12">
        <v>7.4273999999999996</v>
      </c>
      <c r="Y162" s="12">
        <v>1039.24802032715</v>
      </c>
      <c r="Z162" s="12">
        <v>1039.2901434559001</v>
      </c>
      <c r="AA162" s="12">
        <v>1039.3322699994701</v>
      </c>
      <c r="AB162" s="12">
        <v>1039.3743999583</v>
      </c>
      <c r="AC162" s="12">
        <v>1039.4165333327901</v>
      </c>
    </row>
    <row r="163" spans="2:31" s="12" customFormat="1" x14ac:dyDescent="0.2">
      <c r="B163" s="32" t="s">
        <v>201</v>
      </c>
      <c r="C163" s="12">
        <v>75.3855687794956</v>
      </c>
      <c r="D163" s="12">
        <v>0.33040429239561703</v>
      </c>
      <c r="E163" s="12">
        <v>9.6104322586454405</v>
      </c>
      <c r="F163" s="12">
        <v>5.4430373042230098</v>
      </c>
      <c r="G163" s="12">
        <v>0.25339117262273603</v>
      </c>
      <c r="H163" s="12">
        <v>0</v>
      </c>
      <c r="I163" s="12">
        <v>0.12563625866662401</v>
      </c>
      <c r="J163" s="12">
        <v>3.42131049422931</v>
      </c>
      <c r="K163" s="12">
        <v>5.2915534510246296</v>
      </c>
      <c r="L163" s="12">
        <v>5.0847726947706303E-3</v>
      </c>
      <c r="N163" s="12" t="s">
        <v>292</v>
      </c>
      <c r="O163" s="12">
        <v>66.604399999999998</v>
      </c>
      <c r="P163" s="12">
        <v>1.3899999999999999E-2</v>
      </c>
      <c r="Q163" s="12">
        <v>18.297899999999998</v>
      </c>
      <c r="R163" s="12">
        <v>0.74550000000000005</v>
      </c>
      <c r="S163" s="12">
        <v>0</v>
      </c>
      <c r="T163" s="12">
        <v>1.01E-2</v>
      </c>
      <c r="U163" s="12">
        <v>0</v>
      </c>
      <c r="V163" s="12">
        <v>6.7427000000000001</v>
      </c>
      <c r="W163" s="12">
        <v>7.4273999999999996</v>
      </c>
      <c r="Y163" s="12">
        <v>1045.7619251313699</v>
      </c>
      <c r="Z163" s="12">
        <v>1045.8045779731101</v>
      </c>
      <c r="AA163" s="12">
        <v>1045.8472342943101</v>
      </c>
      <c r="AB163" s="12">
        <v>1045.88989409538</v>
      </c>
      <c r="AC163" s="12">
        <v>1045.9325573767501</v>
      </c>
    </row>
    <row r="164" spans="2:31" s="12" customFormat="1" x14ac:dyDescent="0.2">
      <c r="B164" s="32" t="s">
        <v>190</v>
      </c>
      <c r="C164" s="12">
        <v>75.447990897030493</v>
      </c>
      <c r="D164" s="12">
        <v>0.36443339783017897</v>
      </c>
      <c r="E164" s="12">
        <v>9.4549229970583202</v>
      </c>
      <c r="F164" s="12">
        <v>5.5967531343894104</v>
      </c>
      <c r="G164" s="12">
        <v>0.25840687546865099</v>
      </c>
      <c r="H164" s="12">
        <v>0</v>
      </c>
      <c r="I164" s="12">
        <v>0.17985705820971401</v>
      </c>
      <c r="J164" s="12">
        <v>3.8277567157996302</v>
      </c>
      <c r="K164" s="12">
        <v>4.6413608310130199</v>
      </c>
      <c r="L164" s="12">
        <v>2.0030727765629999E-2</v>
      </c>
      <c r="N164" s="12" t="s">
        <v>293</v>
      </c>
      <c r="O164" s="12">
        <v>67.149000000000001</v>
      </c>
      <c r="P164" s="12">
        <v>0</v>
      </c>
      <c r="Q164" s="12">
        <v>18.3979</v>
      </c>
      <c r="R164" s="12">
        <v>0.70189999999999997</v>
      </c>
      <c r="S164" s="12">
        <v>0</v>
      </c>
      <c r="T164" s="12">
        <v>2.0000000000000001E-4</v>
      </c>
      <c r="U164" s="12">
        <v>1.8499999999999999E-2</v>
      </c>
      <c r="V164" s="12">
        <v>6.5397999999999996</v>
      </c>
      <c r="W164" s="12">
        <v>7.1368999999999998</v>
      </c>
      <c r="Y164" s="12">
        <v>1039.5825499570999</v>
      </c>
      <c r="Z164" s="12">
        <v>1039.62470020928</v>
      </c>
      <c r="AA164" s="12">
        <v>1039.66685387959</v>
      </c>
      <c r="AB164" s="12">
        <v>1039.70901096845</v>
      </c>
      <c r="AC164" s="12">
        <v>1039.75117147627</v>
      </c>
      <c r="AE164" s="12">
        <v>6.3174431518794796</v>
      </c>
    </row>
    <row r="165" spans="2:31" s="12" customFormat="1" x14ac:dyDescent="0.2">
      <c r="B165" s="32" t="s">
        <v>201</v>
      </c>
      <c r="C165" s="12">
        <v>75.3855687794956</v>
      </c>
      <c r="D165" s="12">
        <v>0.33040429239561703</v>
      </c>
      <c r="E165" s="12">
        <v>9.6104322586454405</v>
      </c>
      <c r="F165" s="12">
        <v>5.4430373042230098</v>
      </c>
      <c r="G165" s="12">
        <v>0.25339117262273603</v>
      </c>
      <c r="H165" s="12">
        <v>0</v>
      </c>
      <c r="I165" s="12">
        <v>0.12563625866662401</v>
      </c>
      <c r="J165" s="12">
        <v>3.42131049422931</v>
      </c>
      <c r="K165" s="12">
        <v>5.2915534510246296</v>
      </c>
      <c r="L165" s="12">
        <v>5.0847726947706303E-3</v>
      </c>
      <c r="N165" s="12" t="s">
        <v>293</v>
      </c>
      <c r="O165" s="12">
        <v>67.149000000000001</v>
      </c>
      <c r="P165" s="12">
        <v>0</v>
      </c>
      <c r="Q165" s="12">
        <v>18.3979</v>
      </c>
      <c r="R165" s="12">
        <v>0.70189999999999997</v>
      </c>
      <c r="S165" s="12">
        <v>0</v>
      </c>
      <c r="T165" s="12">
        <v>2.0000000000000001E-4</v>
      </c>
      <c r="U165" s="12">
        <v>1.8499999999999999E-2</v>
      </c>
      <c r="V165" s="12">
        <v>6.5397999999999996</v>
      </c>
      <c r="W165" s="12">
        <v>7.1368999999999998</v>
      </c>
      <c r="Y165" s="12">
        <v>1046.1006621852</v>
      </c>
      <c r="Z165" s="12">
        <v>1046.1433426637</v>
      </c>
      <c r="AA165" s="12">
        <v>1046.1860266250301</v>
      </c>
      <c r="AB165" s="12">
        <v>1046.2287140696201</v>
      </c>
      <c r="AC165" s="12">
        <v>1046.2714049978999</v>
      </c>
      <c r="AE165" s="12">
        <v>6.5269271840990699</v>
      </c>
    </row>
    <row r="166" spans="2:31" s="12" customFormat="1" x14ac:dyDescent="0.2">
      <c r="B166" s="32" t="s">
        <v>190</v>
      </c>
      <c r="C166" s="12">
        <v>75.447990897030493</v>
      </c>
      <c r="D166" s="12">
        <v>0.36443339783017897</v>
      </c>
      <c r="E166" s="12">
        <v>9.4549229970583202</v>
      </c>
      <c r="F166" s="12">
        <v>5.5967531343894104</v>
      </c>
      <c r="G166" s="12">
        <v>0.25840687546865099</v>
      </c>
      <c r="H166" s="12">
        <v>0</v>
      </c>
      <c r="I166" s="12">
        <v>0.17985705820971401</v>
      </c>
      <c r="J166" s="12">
        <v>3.8277567157996302</v>
      </c>
      <c r="K166" s="12">
        <v>4.6413608310130199</v>
      </c>
      <c r="L166" s="12">
        <v>2.0030727765629999E-2</v>
      </c>
      <c r="N166" s="12" t="s">
        <v>294</v>
      </c>
      <c r="O166" s="12">
        <v>67.412800000000004</v>
      </c>
      <c r="P166" s="12">
        <v>9.4000000000000004E-3</v>
      </c>
      <c r="Q166" s="12">
        <v>18.338799999999999</v>
      </c>
      <c r="R166" s="12">
        <v>0.82489999999999997</v>
      </c>
      <c r="S166" s="12">
        <v>8.6999999999999994E-3</v>
      </c>
      <c r="T166" s="12">
        <v>3.7000000000000002E-3</v>
      </c>
      <c r="U166" s="12">
        <v>5.7999999999999996E-3</v>
      </c>
      <c r="V166" s="12">
        <v>6.6273</v>
      </c>
      <c r="W166" s="12">
        <v>7.2373000000000003</v>
      </c>
      <c r="Y166" s="12">
        <v>1039.6208830115399</v>
      </c>
      <c r="Z166" s="12">
        <v>1039.66303637229</v>
      </c>
      <c r="AA166" s="12">
        <v>1039.70519315156</v>
      </c>
      <c r="AB166" s="12">
        <v>1039.74735334975</v>
      </c>
      <c r="AC166" s="12">
        <v>1039.78951696728</v>
      </c>
      <c r="AE166" s="12">
        <v>4.8439851782648597</v>
      </c>
    </row>
    <row r="167" spans="2:31" s="12" customFormat="1" x14ac:dyDescent="0.2">
      <c r="B167" s="32" t="s">
        <v>201</v>
      </c>
      <c r="C167" s="12">
        <v>75.3855687794956</v>
      </c>
      <c r="D167" s="12">
        <v>0.33040429239561703</v>
      </c>
      <c r="E167" s="12">
        <v>9.6104322586454405</v>
      </c>
      <c r="F167" s="12">
        <v>5.4430373042230098</v>
      </c>
      <c r="G167" s="12">
        <v>0.25339117262273603</v>
      </c>
      <c r="H167" s="12">
        <v>0</v>
      </c>
      <c r="I167" s="12">
        <v>0.12563625866662401</v>
      </c>
      <c r="J167" s="12">
        <v>3.42131049422931</v>
      </c>
      <c r="K167" s="12">
        <v>5.2915534510246296</v>
      </c>
      <c r="L167" s="12">
        <v>5.0847726947706303E-3</v>
      </c>
      <c r="N167" s="12" t="s">
        <v>294</v>
      </c>
      <c r="O167" s="12">
        <v>67.412800000000004</v>
      </c>
      <c r="P167" s="12">
        <v>9.4000000000000004E-3</v>
      </c>
      <c r="Q167" s="12">
        <v>18.338799999999999</v>
      </c>
      <c r="R167" s="12">
        <v>0.82489999999999997</v>
      </c>
      <c r="S167" s="12">
        <v>8.6999999999999994E-3</v>
      </c>
      <c r="T167" s="12">
        <v>3.7000000000000002E-3</v>
      </c>
      <c r="U167" s="12">
        <v>5.7999999999999996E-3</v>
      </c>
      <c r="V167" s="12">
        <v>6.6273</v>
      </c>
      <c r="W167" s="12">
        <v>7.2373000000000003</v>
      </c>
      <c r="Y167" s="12">
        <v>1046.1394774468799</v>
      </c>
      <c r="Z167" s="12">
        <v>1046.18216109279</v>
      </c>
      <c r="AA167" s="12">
        <v>1046.22484822193</v>
      </c>
      <c r="AB167" s="12">
        <v>1046.26753883471</v>
      </c>
      <c r="AC167" s="12">
        <v>1046.31023293157</v>
      </c>
      <c r="AE167" s="12">
        <v>5.0534716937739601</v>
      </c>
    </row>
    <row r="168" spans="2:31" s="12" customFormat="1" x14ac:dyDescent="0.2">
      <c r="B168" s="32" t="s">
        <v>190</v>
      </c>
      <c r="C168" s="12">
        <v>75.447990897030493</v>
      </c>
      <c r="D168" s="12">
        <v>0.36443339783017897</v>
      </c>
      <c r="E168" s="12">
        <v>9.4549229970583202</v>
      </c>
      <c r="F168" s="12">
        <v>5.5967531343894104</v>
      </c>
      <c r="G168" s="12">
        <v>0.25840687546865099</v>
      </c>
      <c r="H168" s="12">
        <v>0</v>
      </c>
      <c r="I168" s="12">
        <v>0.17985705820971401</v>
      </c>
      <c r="J168" s="12">
        <v>3.8277567157996302</v>
      </c>
      <c r="K168" s="12">
        <v>4.6413608310130199</v>
      </c>
      <c r="L168" s="12">
        <v>2.0030727765629999E-2</v>
      </c>
      <c r="N168" s="12" t="s">
        <v>295</v>
      </c>
      <c r="O168" s="12">
        <v>66.3352</v>
      </c>
      <c r="P168" s="12">
        <v>4.7000000000000002E-3</v>
      </c>
      <c r="Q168" s="12">
        <v>18.0184</v>
      </c>
      <c r="R168" s="12">
        <v>0.94769999999999999</v>
      </c>
      <c r="S168" s="12">
        <v>0</v>
      </c>
      <c r="T168" s="12">
        <v>0</v>
      </c>
      <c r="U168" s="12">
        <v>5.7999999999999996E-3</v>
      </c>
      <c r="V168" s="12">
        <v>6.6219999999999999</v>
      </c>
      <c r="W168" s="12">
        <v>7.4348000000000001</v>
      </c>
      <c r="Y168" s="12">
        <v>1038.32201508209</v>
      </c>
      <c r="Z168" s="12">
        <v>1038.3640631764799</v>
      </c>
      <c r="AA168" s="12">
        <v>1038.4061146765901</v>
      </c>
      <c r="AB168" s="12">
        <v>1038.4481695828199</v>
      </c>
      <c r="AC168" s="12">
        <v>1038.4902278955999</v>
      </c>
      <c r="AE168" s="12">
        <v>4.5954822501411403</v>
      </c>
    </row>
    <row r="169" spans="2:31" s="12" customFormat="1" x14ac:dyDescent="0.2">
      <c r="B169" s="32" t="s">
        <v>201</v>
      </c>
      <c r="C169" s="12">
        <v>75.3855687794956</v>
      </c>
      <c r="D169" s="12">
        <v>0.33040429239561703</v>
      </c>
      <c r="E169" s="12">
        <v>9.6104322586454405</v>
      </c>
      <c r="F169" s="12">
        <v>5.4430373042230098</v>
      </c>
      <c r="G169" s="12">
        <v>0.25339117262273603</v>
      </c>
      <c r="H169" s="12">
        <v>0</v>
      </c>
      <c r="I169" s="12">
        <v>0.12563625866662401</v>
      </c>
      <c r="J169" s="12">
        <v>3.42131049422931</v>
      </c>
      <c r="K169" s="12">
        <v>5.2915534510246296</v>
      </c>
      <c r="L169" s="12">
        <v>5.0847726947706303E-3</v>
      </c>
      <c r="N169" s="12" t="s">
        <v>295</v>
      </c>
      <c r="O169" s="12">
        <v>66.3352</v>
      </c>
      <c r="P169" s="12">
        <v>4.7000000000000002E-3</v>
      </c>
      <c r="Q169" s="12">
        <v>18.0184</v>
      </c>
      <c r="R169" s="12">
        <v>0.94769999999999999</v>
      </c>
      <c r="S169" s="12">
        <v>0</v>
      </c>
      <c r="T169" s="12">
        <v>0</v>
      </c>
      <c r="U169" s="12">
        <v>5.7999999999999996E-3</v>
      </c>
      <c r="V169" s="12">
        <v>6.6219999999999999</v>
      </c>
      <c r="W169" s="12">
        <v>7.4348000000000001</v>
      </c>
      <c r="Y169" s="12">
        <v>1044.82428052302</v>
      </c>
      <c r="Z169" s="12">
        <v>1044.8668569112299</v>
      </c>
      <c r="AA169" s="12">
        <v>1044.90943676955</v>
      </c>
      <c r="AB169" s="12">
        <v>1044.9520200984</v>
      </c>
      <c r="AC169" s="12">
        <v>1044.9946068981901</v>
      </c>
      <c r="AE169" s="12">
        <v>4.8048844656741903</v>
      </c>
    </row>
    <row r="170" spans="2:31" s="12" customFormat="1" x14ac:dyDescent="0.2">
      <c r="B170" s="32" t="s">
        <v>190</v>
      </c>
      <c r="C170" s="12">
        <v>75.447990897030493</v>
      </c>
      <c r="D170" s="12">
        <v>0.36443339783017897</v>
      </c>
      <c r="E170" s="12">
        <v>9.4549229970583202</v>
      </c>
      <c r="F170" s="12">
        <v>5.5967531343894104</v>
      </c>
      <c r="G170" s="12">
        <v>0.25840687546865099</v>
      </c>
      <c r="H170" s="12">
        <v>0</v>
      </c>
      <c r="I170" s="12">
        <v>0.17985705820971401</v>
      </c>
      <c r="J170" s="12">
        <v>3.8277567157996302</v>
      </c>
      <c r="K170" s="12">
        <v>4.6413608310130199</v>
      </c>
      <c r="L170" s="12">
        <v>2.0030727765629999E-2</v>
      </c>
      <c r="N170" s="12" t="s">
        <v>296</v>
      </c>
      <c r="O170" s="12">
        <v>66.527299999999997</v>
      </c>
      <c r="P170" s="12">
        <v>3.3E-3</v>
      </c>
      <c r="Q170" s="12">
        <v>18.1462</v>
      </c>
      <c r="R170" s="12">
        <v>0.90569999999999995</v>
      </c>
      <c r="S170" s="12">
        <v>0</v>
      </c>
      <c r="T170" s="12">
        <v>0</v>
      </c>
      <c r="U170" s="12">
        <v>0</v>
      </c>
      <c r="V170" s="12">
        <v>6.5312000000000001</v>
      </c>
      <c r="W170" s="12">
        <v>7.3304999999999998</v>
      </c>
      <c r="Y170" s="12">
        <v>1038.36807833957</v>
      </c>
      <c r="Z170" s="12">
        <v>1038.4101301649</v>
      </c>
      <c r="AA170" s="12">
        <v>1038.45218539639</v>
      </c>
      <c r="AB170" s="12">
        <v>1038.4942440344601</v>
      </c>
      <c r="AC170" s="12">
        <v>1038.53630607953</v>
      </c>
    </row>
    <row r="171" spans="2:31" s="12" customFormat="1" x14ac:dyDescent="0.2">
      <c r="B171" s="32" t="s">
        <v>201</v>
      </c>
      <c r="C171" s="12">
        <v>75.3855687794956</v>
      </c>
      <c r="D171" s="12">
        <v>0.33040429239561703</v>
      </c>
      <c r="E171" s="12">
        <v>9.6104322586454405</v>
      </c>
      <c r="F171" s="12">
        <v>5.4430373042230098</v>
      </c>
      <c r="G171" s="12">
        <v>0.25339117262273603</v>
      </c>
      <c r="H171" s="12">
        <v>0</v>
      </c>
      <c r="I171" s="12">
        <v>0.12563625866662401</v>
      </c>
      <c r="J171" s="12">
        <v>3.42131049422931</v>
      </c>
      <c r="K171" s="12">
        <v>5.2915534510246296</v>
      </c>
      <c r="L171" s="12">
        <v>5.0847726947706303E-3</v>
      </c>
      <c r="N171" s="12" t="s">
        <v>296</v>
      </c>
      <c r="O171" s="12">
        <v>66.527299999999997</v>
      </c>
      <c r="P171" s="12">
        <v>3.3E-3</v>
      </c>
      <c r="Q171" s="12">
        <v>18.1462</v>
      </c>
      <c r="R171" s="12">
        <v>0.90569999999999995</v>
      </c>
      <c r="S171" s="12">
        <v>0</v>
      </c>
      <c r="T171" s="12">
        <v>0</v>
      </c>
      <c r="U171" s="12">
        <v>0</v>
      </c>
      <c r="V171" s="12">
        <v>6.5312000000000001</v>
      </c>
      <c r="W171" s="12">
        <v>7.3304999999999998</v>
      </c>
      <c r="Y171" s="12">
        <v>1044.87092252211</v>
      </c>
      <c r="Z171" s="12">
        <v>1044.9135027118</v>
      </c>
      <c r="AA171" s="12">
        <v>1044.9560863720501</v>
      </c>
      <c r="AB171" s="12">
        <v>1044.9986735032901</v>
      </c>
      <c r="AC171" s="12">
        <v>1045.0412641059499</v>
      </c>
    </row>
    <row r="172" spans="2:31" s="12" customFormat="1" x14ac:dyDescent="0.2">
      <c r="B172" s="32" t="s">
        <v>201</v>
      </c>
      <c r="C172" s="12">
        <v>75.3855687794956</v>
      </c>
      <c r="D172" s="12">
        <v>0.33040429239561703</v>
      </c>
      <c r="E172" s="12">
        <v>9.6104322586454405</v>
      </c>
      <c r="F172" s="12">
        <v>5.4430373042230098</v>
      </c>
      <c r="G172" s="12">
        <v>0.25339117262273603</v>
      </c>
      <c r="H172" s="12">
        <v>0</v>
      </c>
      <c r="I172" s="12">
        <v>0.12563625866662401</v>
      </c>
      <c r="J172" s="12">
        <v>3.42131049422931</v>
      </c>
      <c r="K172" s="12">
        <v>5.2915534510246296</v>
      </c>
      <c r="L172" s="12">
        <v>5.0847726947706303E-3</v>
      </c>
      <c r="N172" s="12" t="s">
        <v>297</v>
      </c>
      <c r="O172" s="12">
        <v>67.986800000000002</v>
      </c>
      <c r="P172" s="12">
        <v>0</v>
      </c>
      <c r="Q172" s="12">
        <v>18.770800000000001</v>
      </c>
      <c r="R172" s="12">
        <v>0.59560000000000002</v>
      </c>
      <c r="S172" s="12">
        <v>4.4000000000000003E-3</v>
      </c>
      <c r="T172" s="12">
        <v>0</v>
      </c>
      <c r="U172" s="12">
        <v>8.2000000000000007E-3</v>
      </c>
      <c r="V172" s="12">
        <v>7.0903</v>
      </c>
      <c r="W172" s="12">
        <v>6.2145999999999999</v>
      </c>
      <c r="Y172" s="12">
        <v>1055.9254613154801</v>
      </c>
      <c r="Z172" s="12">
        <v>1055.9689472708901</v>
      </c>
      <c r="AA172" s="12">
        <v>1056.0124368081999</v>
      </c>
      <c r="AB172" s="12">
        <v>1056.05592992784</v>
      </c>
      <c r="AC172" s="12">
        <v>1056.09942663026</v>
      </c>
      <c r="AE172" s="12">
        <v>5.6599408761785597</v>
      </c>
    </row>
    <row r="173" spans="2:31" s="12" customFormat="1" x14ac:dyDescent="0.2">
      <c r="B173" s="32" t="s">
        <v>190</v>
      </c>
      <c r="C173" s="12">
        <v>75.447990897030493</v>
      </c>
      <c r="D173" s="12">
        <v>0.36443339783017897</v>
      </c>
      <c r="E173" s="12">
        <v>9.4549229970583202</v>
      </c>
      <c r="F173" s="12">
        <v>5.5967531343894104</v>
      </c>
      <c r="G173" s="12">
        <v>0.25840687546865099</v>
      </c>
      <c r="H173" s="12">
        <v>0</v>
      </c>
      <c r="I173" s="12">
        <v>0.17985705820971401</v>
      </c>
      <c r="J173" s="12">
        <v>3.8277567157996302</v>
      </c>
      <c r="K173" s="12">
        <v>4.6413608310130199</v>
      </c>
      <c r="L173" s="12">
        <v>2.0030727765629999E-2</v>
      </c>
      <c r="N173" s="12" t="s">
        <v>298</v>
      </c>
      <c r="O173" s="12">
        <v>67.236999999999995</v>
      </c>
      <c r="P173" s="12">
        <v>1.78E-2</v>
      </c>
      <c r="Q173" s="12">
        <v>18.671800000000001</v>
      </c>
      <c r="R173" s="12">
        <v>0.56340000000000001</v>
      </c>
      <c r="S173" s="12">
        <v>5.1000000000000004E-3</v>
      </c>
      <c r="T173" s="12">
        <v>0</v>
      </c>
      <c r="U173" s="12">
        <v>3.1800000000000002E-2</v>
      </c>
      <c r="V173" s="12">
        <v>7.1093000000000002</v>
      </c>
      <c r="W173" s="12">
        <v>6.7079000000000004</v>
      </c>
      <c r="Y173" s="12">
        <v>1046.0386498780499</v>
      </c>
      <c r="Z173" s="12">
        <v>1046.0813252964399</v>
      </c>
      <c r="AA173" s="12">
        <v>1046.12400419704</v>
      </c>
      <c r="AB173" s="12">
        <v>1046.1666865802899</v>
      </c>
      <c r="AC173" s="12">
        <v>1046.2093724465999</v>
      </c>
      <c r="AE173" s="12">
        <v>6.9813839473626498</v>
      </c>
    </row>
    <row r="174" spans="2:31" s="12" customFormat="1" x14ac:dyDescent="0.2">
      <c r="B174" s="32" t="s">
        <v>201</v>
      </c>
      <c r="C174" s="12">
        <v>75.3855687794956</v>
      </c>
      <c r="D174" s="12">
        <v>0.33040429239561703</v>
      </c>
      <c r="E174" s="12">
        <v>9.6104322586454405</v>
      </c>
      <c r="F174" s="12">
        <v>5.4430373042230098</v>
      </c>
      <c r="G174" s="12">
        <v>0.25339117262273603</v>
      </c>
      <c r="H174" s="12">
        <v>0</v>
      </c>
      <c r="I174" s="12">
        <v>0.12563625866662401</v>
      </c>
      <c r="J174" s="12">
        <v>3.42131049422931</v>
      </c>
      <c r="K174" s="12">
        <v>5.2915534510246296</v>
      </c>
      <c r="L174" s="12">
        <v>5.0847726947706303E-3</v>
      </c>
      <c r="N174" s="12" t="s">
        <v>298</v>
      </c>
      <c r="O174" s="12">
        <v>67.236999999999995</v>
      </c>
      <c r="P174" s="12">
        <v>1.78E-2</v>
      </c>
      <c r="Q174" s="12">
        <v>18.671800000000001</v>
      </c>
      <c r="R174" s="12">
        <v>0.56340000000000001</v>
      </c>
      <c r="S174" s="12">
        <v>5.1000000000000004E-3</v>
      </c>
      <c r="T174" s="12">
        <v>0</v>
      </c>
      <c r="U174" s="12">
        <v>3.1800000000000002E-2</v>
      </c>
      <c r="V174" s="12">
        <v>7.1093000000000002</v>
      </c>
      <c r="W174" s="12">
        <v>6.7079000000000004</v>
      </c>
      <c r="Y174" s="12">
        <v>1052.63822908783</v>
      </c>
      <c r="Z174" s="12">
        <v>1052.6814447043701</v>
      </c>
      <c r="AA174" s="12">
        <v>1052.7246638694501</v>
      </c>
      <c r="AB174" s="12">
        <v>1052.7678865835101</v>
      </c>
      <c r="AC174" s="12">
        <v>1052.81111284699</v>
      </c>
      <c r="AE174" s="12">
        <v>7.1912822944265704</v>
      </c>
    </row>
    <row r="175" spans="2:31" s="12" customFormat="1" x14ac:dyDescent="0.2">
      <c r="B175" s="32" t="s">
        <v>189</v>
      </c>
      <c r="C175" s="12">
        <v>73.8218512581455</v>
      </c>
      <c r="D175" s="12">
        <v>0.212608274628063</v>
      </c>
      <c r="E175" s="12">
        <v>11.651179121191801</v>
      </c>
      <c r="F175" s="12">
        <v>4.2690554132707703</v>
      </c>
      <c r="G175" s="12">
        <v>0.18507258571378901</v>
      </c>
      <c r="H175" s="12">
        <v>2.0882083786290299E-2</v>
      </c>
      <c r="I175" s="12">
        <v>0.144843865478435</v>
      </c>
      <c r="J175" s="12">
        <v>6.6916842219478898</v>
      </c>
      <c r="K175" s="12">
        <v>2.93516112984357</v>
      </c>
      <c r="L175" s="12">
        <v>0</v>
      </c>
      <c r="N175" s="12" t="s">
        <v>299</v>
      </c>
      <c r="O175" s="12">
        <v>66.518100000000004</v>
      </c>
      <c r="P175" s="12">
        <v>4.53E-2</v>
      </c>
      <c r="Q175" s="12">
        <v>18.129799999999999</v>
      </c>
      <c r="R175" s="12">
        <v>1.0302</v>
      </c>
      <c r="S175" s="12">
        <v>1.6400000000000001E-2</v>
      </c>
      <c r="T175" s="12">
        <v>0</v>
      </c>
      <c r="U175" s="12">
        <v>2.3999999999999998E-3</v>
      </c>
      <c r="V175" s="12">
        <v>6.6791</v>
      </c>
      <c r="W175" s="12">
        <v>7.7130000000000001</v>
      </c>
      <c r="Y175" s="12">
        <v>892.17395855027996</v>
      </c>
      <c r="Z175" s="12">
        <v>892.20500263097199</v>
      </c>
      <c r="AA175" s="12">
        <v>892.23604887215902</v>
      </c>
      <c r="AB175" s="12">
        <v>892.26709727406603</v>
      </c>
      <c r="AC175" s="12">
        <v>892.29814783691904</v>
      </c>
      <c r="AE175" s="12">
        <v>7.2864791478323401</v>
      </c>
    </row>
    <row r="176" spans="2:31" s="12" customFormat="1" x14ac:dyDescent="0.2">
      <c r="B176" s="32" t="s">
        <v>190</v>
      </c>
      <c r="C176" s="12">
        <v>75.447990897030493</v>
      </c>
      <c r="D176" s="12">
        <v>0.36443339783017897</v>
      </c>
      <c r="E176" s="12">
        <v>9.4549229970583202</v>
      </c>
      <c r="F176" s="12">
        <v>5.5967531343894104</v>
      </c>
      <c r="G176" s="12">
        <v>0.25840687546865099</v>
      </c>
      <c r="H176" s="12">
        <v>0</v>
      </c>
      <c r="I176" s="12">
        <v>0.17985705820971401</v>
      </c>
      <c r="J176" s="12">
        <v>3.8277567157996302</v>
      </c>
      <c r="K176" s="12">
        <v>4.6413608310130199</v>
      </c>
      <c r="L176" s="12">
        <v>2.0030727765629999E-2</v>
      </c>
      <c r="N176" s="12" t="s">
        <v>299</v>
      </c>
      <c r="O176" s="12">
        <v>66.518100000000004</v>
      </c>
      <c r="P176" s="12">
        <v>4.53E-2</v>
      </c>
      <c r="Q176" s="12">
        <v>18.129799999999999</v>
      </c>
      <c r="R176" s="12">
        <v>1.0302</v>
      </c>
      <c r="S176" s="12">
        <v>1.6400000000000001E-2</v>
      </c>
      <c r="T176" s="12">
        <v>0</v>
      </c>
      <c r="U176" s="12">
        <v>2.3999999999999998E-3</v>
      </c>
      <c r="V176" s="12">
        <v>6.6791</v>
      </c>
      <c r="W176" s="12">
        <v>7.7130000000000001</v>
      </c>
      <c r="Y176" s="12">
        <v>1037.00320021178</v>
      </c>
      <c r="Z176" s="12">
        <v>1037.04514155787</v>
      </c>
      <c r="AA176" s="12">
        <v>1037.0870862967199</v>
      </c>
      <c r="AB176" s="12">
        <v>1037.1290344287199</v>
      </c>
      <c r="AC176" s="12">
        <v>1037.17098595431</v>
      </c>
      <c r="AE176" s="12">
        <v>3.5789996704022098</v>
      </c>
    </row>
    <row r="177" spans="2:31" s="12" customFormat="1" x14ac:dyDescent="0.2">
      <c r="B177" s="32" t="s">
        <v>201</v>
      </c>
      <c r="C177" s="12">
        <v>75.3855687794956</v>
      </c>
      <c r="D177" s="12">
        <v>0.33040429239561703</v>
      </c>
      <c r="E177" s="12">
        <v>9.6104322586454405</v>
      </c>
      <c r="F177" s="12">
        <v>5.4430373042230098</v>
      </c>
      <c r="G177" s="12">
        <v>0.25339117262273603</v>
      </c>
      <c r="H177" s="12">
        <v>0</v>
      </c>
      <c r="I177" s="12">
        <v>0.12563625866662401</v>
      </c>
      <c r="J177" s="12">
        <v>3.42131049422931</v>
      </c>
      <c r="K177" s="12">
        <v>5.2915534510246296</v>
      </c>
      <c r="L177" s="12">
        <v>5.0847726947706303E-3</v>
      </c>
      <c r="N177" s="12" t="s">
        <v>299</v>
      </c>
      <c r="O177" s="12">
        <v>66.518100000000004</v>
      </c>
      <c r="P177" s="12">
        <v>4.53E-2</v>
      </c>
      <c r="Q177" s="12">
        <v>18.129799999999999</v>
      </c>
      <c r="R177" s="12">
        <v>1.0302</v>
      </c>
      <c r="S177" s="12">
        <v>1.6400000000000001E-2</v>
      </c>
      <c r="T177" s="12">
        <v>0</v>
      </c>
      <c r="U177" s="12">
        <v>2.3999999999999998E-3</v>
      </c>
      <c r="V177" s="12">
        <v>6.6791</v>
      </c>
      <c r="W177" s="12">
        <v>7.7130000000000001</v>
      </c>
      <c r="Y177" s="12">
        <v>1043.4889069736701</v>
      </c>
      <c r="Z177" s="12">
        <v>1043.5313745967901</v>
      </c>
      <c r="AA177" s="12">
        <v>1043.5738456767299</v>
      </c>
      <c r="AB177" s="12">
        <v>1043.6163202139001</v>
      </c>
      <c r="AC177" s="12">
        <v>1043.6587982087301</v>
      </c>
      <c r="AE177" s="12">
        <v>3.78831595949416</v>
      </c>
    </row>
    <row r="178" spans="2:31" s="12" customFormat="1" x14ac:dyDescent="0.2">
      <c r="B178" s="32" t="s">
        <v>189</v>
      </c>
      <c r="C178" s="12">
        <v>73.8218512581455</v>
      </c>
      <c r="D178" s="12">
        <v>0.212608274628063</v>
      </c>
      <c r="E178" s="12">
        <v>11.651179121191801</v>
      </c>
      <c r="F178" s="12">
        <v>4.2690554132707703</v>
      </c>
      <c r="G178" s="12">
        <v>0.18507258571378901</v>
      </c>
      <c r="H178" s="12">
        <v>2.0882083786290299E-2</v>
      </c>
      <c r="I178" s="12">
        <v>0.144843865478435</v>
      </c>
      <c r="J178" s="12">
        <v>6.6916842219478898</v>
      </c>
      <c r="K178" s="12">
        <v>2.93516112984357</v>
      </c>
      <c r="L178" s="12">
        <v>0</v>
      </c>
      <c r="N178" s="12" t="s">
        <v>300</v>
      </c>
      <c r="O178" s="12">
        <v>66.689899999999994</v>
      </c>
      <c r="P178" s="12">
        <v>2.5999999999999999E-2</v>
      </c>
      <c r="Q178" s="12">
        <v>18.082799999999999</v>
      </c>
      <c r="R178" s="12">
        <v>0.99539999999999995</v>
      </c>
      <c r="S178" s="12">
        <v>1.14E-2</v>
      </c>
      <c r="T178" s="12">
        <v>5.9999999999999995E-4</v>
      </c>
      <c r="U178" s="12">
        <v>2.3999999999999998E-3</v>
      </c>
      <c r="V178" s="12">
        <v>6.5286999999999997</v>
      </c>
      <c r="W178" s="12">
        <v>7.5075000000000003</v>
      </c>
      <c r="Y178" s="12">
        <v>892.32328294954903</v>
      </c>
      <c r="Z178" s="12">
        <v>892.35433742307396</v>
      </c>
      <c r="AA178" s="12">
        <v>892.38539405817801</v>
      </c>
      <c r="AB178" s="12">
        <v>892.41645285508798</v>
      </c>
      <c r="AC178" s="12">
        <v>892.44751381402898</v>
      </c>
      <c r="AE178" s="12">
        <v>7.3515060266757297</v>
      </c>
    </row>
    <row r="179" spans="2:31" s="12" customFormat="1" x14ac:dyDescent="0.2">
      <c r="B179" s="32" t="s">
        <v>190</v>
      </c>
      <c r="C179" s="12">
        <v>75.447990897030493</v>
      </c>
      <c r="D179" s="12">
        <v>0.36443339783017897</v>
      </c>
      <c r="E179" s="12">
        <v>9.4549229970583202</v>
      </c>
      <c r="F179" s="12">
        <v>5.5967531343894104</v>
      </c>
      <c r="G179" s="12">
        <v>0.25840687546865099</v>
      </c>
      <c r="H179" s="12">
        <v>0</v>
      </c>
      <c r="I179" s="12">
        <v>0.17985705820971401</v>
      </c>
      <c r="J179" s="12">
        <v>3.8277567157996302</v>
      </c>
      <c r="K179" s="12">
        <v>4.6413608310130199</v>
      </c>
      <c r="L179" s="12">
        <v>2.0030727765629999E-2</v>
      </c>
      <c r="N179" s="12" t="s">
        <v>300</v>
      </c>
      <c r="O179" s="12">
        <v>66.689899999999994</v>
      </c>
      <c r="P179" s="12">
        <v>2.5999999999999999E-2</v>
      </c>
      <c r="Q179" s="12">
        <v>18.082799999999999</v>
      </c>
      <c r="R179" s="12">
        <v>0.99539999999999995</v>
      </c>
      <c r="S179" s="12">
        <v>1.14E-2</v>
      </c>
      <c r="T179" s="12">
        <v>5.9999999999999995E-4</v>
      </c>
      <c r="U179" s="12">
        <v>2.3999999999999998E-3</v>
      </c>
      <c r="V179" s="12">
        <v>6.5286999999999997</v>
      </c>
      <c r="W179" s="12">
        <v>7.5075000000000003</v>
      </c>
      <c r="Y179" s="12">
        <v>1037.20494563181</v>
      </c>
      <c r="Z179" s="12">
        <v>1037.24690329891</v>
      </c>
      <c r="AA179" s="12">
        <v>1037.28886436074</v>
      </c>
      <c r="AB179" s="12">
        <v>1037.33082881772</v>
      </c>
      <c r="AC179" s="12">
        <v>1037.37279667026</v>
      </c>
      <c r="AE179" s="12">
        <v>3.6444041192777101</v>
      </c>
    </row>
    <row r="180" spans="2:31" s="12" customFormat="1" x14ac:dyDescent="0.2">
      <c r="B180" s="32" t="s">
        <v>201</v>
      </c>
      <c r="C180" s="12">
        <v>75.3855687794956</v>
      </c>
      <c r="D180" s="12">
        <v>0.33040429239561703</v>
      </c>
      <c r="E180" s="12">
        <v>9.6104322586454405</v>
      </c>
      <c r="F180" s="12">
        <v>5.4430373042230098</v>
      </c>
      <c r="G180" s="12">
        <v>0.25339117262273603</v>
      </c>
      <c r="H180" s="12">
        <v>0</v>
      </c>
      <c r="I180" s="12">
        <v>0.12563625866662401</v>
      </c>
      <c r="J180" s="12">
        <v>3.42131049422931</v>
      </c>
      <c r="K180" s="12">
        <v>5.2915534510246296</v>
      </c>
      <c r="L180" s="12">
        <v>5.0847726947706303E-3</v>
      </c>
      <c r="N180" s="12" t="s">
        <v>300</v>
      </c>
      <c r="O180" s="12">
        <v>66.689899999999994</v>
      </c>
      <c r="P180" s="12">
        <v>2.5999999999999999E-2</v>
      </c>
      <c r="Q180" s="12">
        <v>18.082799999999999</v>
      </c>
      <c r="R180" s="12">
        <v>0.99539999999999995</v>
      </c>
      <c r="S180" s="12">
        <v>1.14E-2</v>
      </c>
      <c r="T180" s="12">
        <v>5.9999999999999995E-4</v>
      </c>
      <c r="U180" s="12">
        <v>2.3999999999999998E-3</v>
      </c>
      <c r="V180" s="12">
        <v>6.5286999999999997</v>
      </c>
      <c r="W180" s="12">
        <v>7.5075000000000003</v>
      </c>
      <c r="Y180" s="12">
        <v>1043.69318407779</v>
      </c>
      <c r="Z180" s="12">
        <v>1043.7356683301</v>
      </c>
      <c r="AA180" s="12">
        <v>1043.77815604126</v>
      </c>
      <c r="AB180" s="12">
        <v>1043.8206472116899</v>
      </c>
      <c r="AC180" s="12">
        <v>1043.8631418417999</v>
      </c>
      <c r="AE180" s="12">
        <v>3.8537335746885701</v>
      </c>
    </row>
    <row r="181" spans="2:31" s="12" customFormat="1" x14ac:dyDescent="0.2">
      <c r="B181" s="32" t="s">
        <v>184</v>
      </c>
      <c r="C181" s="12">
        <v>75.139297166582196</v>
      </c>
      <c r="D181" s="12">
        <v>0.35181939372616999</v>
      </c>
      <c r="E181" s="12">
        <v>9.5602681457210501</v>
      </c>
      <c r="F181" s="12">
        <v>5.5932925420646704</v>
      </c>
      <c r="G181" s="12">
        <v>0.19710363624418001</v>
      </c>
      <c r="H181" s="12">
        <v>1.05969696905473E-4</v>
      </c>
      <c r="I181" s="12">
        <v>9.0710060551084798E-2</v>
      </c>
      <c r="J181" s="12">
        <v>3.5994726947881999</v>
      </c>
      <c r="K181" s="12">
        <v>5.2392477847034904</v>
      </c>
      <c r="L181" s="12">
        <v>4.8216212091990202E-2</v>
      </c>
      <c r="N181" s="12" t="s">
        <v>301</v>
      </c>
      <c r="O181" s="12">
        <v>66.818799999999996</v>
      </c>
      <c r="P181" s="12">
        <v>0</v>
      </c>
      <c r="Q181" s="12">
        <v>18.2422</v>
      </c>
      <c r="R181" s="12">
        <v>0.96319999999999995</v>
      </c>
      <c r="S181" s="12">
        <v>1.2800000000000001E-2</v>
      </c>
      <c r="T181" s="12">
        <v>3.3999999999999998E-3</v>
      </c>
      <c r="U181" s="12">
        <v>3.7000000000000002E-3</v>
      </c>
      <c r="V181" s="12">
        <v>6.4824000000000002</v>
      </c>
      <c r="W181" s="12">
        <v>7.9584000000000001</v>
      </c>
      <c r="Y181" s="12">
        <v>1027.74323184215</v>
      </c>
      <c r="Z181" s="12">
        <v>1027.78442748322</v>
      </c>
      <c r="AA181" s="12">
        <v>1027.8256264269701</v>
      </c>
      <c r="AB181" s="12">
        <v>1027.86682867379</v>
      </c>
      <c r="AC181" s="12">
        <v>1027.90803422407</v>
      </c>
      <c r="AE181" s="12">
        <v>4.9789536613524401</v>
      </c>
    </row>
    <row r="182" spans="2:31" s="12" customFormat="1" x14ac:dyDescent="0.2">
      <c r="B182" s="32" t="s">
        <v>189</v>
      </c>
      <c r="C182" s="12">
        <v>73.8218512581455</v>
      </c>
      <c r="D182" s="12">
        <v>0.212608274628063</v>
      </c>
      <c r="E182" s="12">
        <v>11.651179121191801</v>
      </c>
      <c r="F182" s="12">
        <v>4.2690554132707703</v>
      </c>
      <c r="G182" s="12">
        <v>0.18507258571378901</v>
      </c>
      <c r="H182" s="12">
        <v>2.0882083786290299E-2</v>
      </c>
      <c r="I182" s="12">
        <v>0.144843865478435</v>
      </c>
      <c r="J182" s="12">
        <v>6.6916842219478898</v>
      </c>
      <c r="K182" s="12">
        <v>2.93516112984357</v>
      </c>
      <c r="L182" s="12">
        <v>0</v>
      </c>
      <c r="N182" s="12" t="s">
        <v>301</v>
      </c>
      <c r="O182" s="12">
        <v>66.818799999999996</v>
      </c>
      <c r="P182" s="12">
        <v>0</v>
      </c>
      <c r="Q182" s="12">
        <v>18.2422</v>
      </c>
      <c r="R182" s="12">
        <v>0.96319999999999995</v>
      </c>
      <c r="S182" s="12">
        <v>1.2800000000000001E-2</v>
      </c>
      <c r="T182" s="12">
        <v>3.3999999999999998E-3</v>
      </c>
      <c r="U182" s="12">
        <v>3.7000000000000002E-3</v>
      </c>
      <c r="V182" s="12">
        <v>6.4824000000000002</v>
      </c>
      <c r="W182" s="12">
        <v>7.9584000000000001</v>
      </c>
      <c r="Y182" s="12">
        <v>889.96973804993695</v>
      </c>
      <c r="Z182" s="12">
        <v>890.00062892137396</v>
      </c>
      <c r="AA182" s="12">
        <v>890.03152193733104</v>
      </c>
      <c r="AB182" s="12">
        <v>890.06241709803203</v>
      </c>
      <c r="AC182" s="12">
        <v>890.09331440369897</v>
      </c>
      <c r="AE182" s="12">
        <v>7.9920352719748804</v>
      </c>
    </row>
    <row r="183" spans="2:31" s="12" customFormat="1" x14ac:dyDescent="0.2">
      <c r="B183" s="32" t="s">
        <v>190</v>
      </c>
      <c r="C183" s="12">
        <v>75.447990897030493</v>
      </c>
      <c r="D183" s="12">
        <v>0.36443339783017897</v>
      </c>
      <c r="E183" s="12">
        <v>9.4549229970583202</v>
      </c>
      <c r="F183" s="12">
        <v>5.5967531343894104</v>
      </c>
      <c r="G183" s="12">
        <v>0.25840687546865099</v>
      </c>
      <c r="H183" s="12">
        <v>0</v>
      </c>
      <c r="I183" s="12">
        <v>0.17985705820971401</v>
      </c>
      <c r="J183" s="12">
        <v>3.8277567157996302</v>
      </c>
      <c r="K183" s="12">
        <v>4.6413608310130199</v>
      </c>
      <c r="L183" s="12">
        <v>2.0030727765629999E-2</v>
      </c>
      <c r="N183" s="12" t="s">
        <v>301</v>
      </c>
      <c r="O183" s="12">
        <v>66.818799999999996</v>
      </c>
      <c r="P183" s="12">
        <v>0</v>
      </c>
      <c r="Q183" s="12">
        <v>18.2422</v>
      </c>
      <c r="R183" s="12">
        <v>0.96319999999999995</v>
      </c>
      <c r="S183" s="12">
        <v>1.2800000000000001E-2</v>
      </c>
      <c r="T183" s="12">
        <v>3.3999999999999998E-3</v>
      </c>
      <c r="U183" s="12">
        <v>3.7000000000000002E-3</v>
      </c>
      <c r="V183" s="12">
        <v>6.4824000000000002</v>
      </c>
      <c r="W183" s="12">
        <v>7.9584000000000001</v>
      </c>
      <c r="Y183" s="12">
        <v>1034.0264526884</v>
      </c>
      <c r="Z183" s="12">
        <v>1034.0681535875699</v>
      </c>
      <c r="AA183" s="12">
        <v>1034.10985785035</v>
      </c>
      <c r="AB183" s="12">
        <v>1034.1515654771499</v>
      </c>
      <c r="AC183" s="12">
        <v>1034.19327646839</v>
      </c>
      <c r="AE183" s="12">
        <v>4.2789581232586</v>
      </c>
    </row>
    <row r="184" spans="2:31" s="12" customFormat="1" x14ac:dyDescent="0.2">
      <c r="B184" s="32" t="s">
        <v>184</v>
      </c>
      <c r="C184" s="12">
        <v>75.139297166582196</v>
      </c>
      <c r="D184" s="12">
        <v>0.35181939372616999</v>
      </c>
      <c r="E184" s="12">
        <v>9.5602681457210501</v>
      </c>
      <c r="F184" s="12">
        <v>5.5932925420646704</v>
      </c>
      <c r="G184" s="12">
        <v>0.19710363624418001</v>
      </c>
      <c r="H184" s="12">
        <v>1.05969696905473E-4</v>
      </c>
      <c r="I184" s="12">
        <v>9.0710060551084798E-2</v>
      </c>
      <c r="J184" s="12">
        <v>3.5994726947881999</v>
      </c>
      <c r="K184" s="12">
        <v>5.2392477847034904</v>
      </c>
      <c r="L184" s="12">
        <v>4.8216212091990202E-2</v>
      </c>
      <c r="N184" s="12" t="s">
        <v>302</v>
      </c>
      <c r="O184" s="12">
        <v>66.559700000000007</v>
      </c>
      <c r="P184" s="12">
        <v>1.17E-2</v>
      </c>
      <c r="Q184" s="12">
        <v>18.2791</v>
      </c>
      <c r="R184" s="12">
        <v>0.97109999999999996</v>
      </c>
      <c r="S184" s="12">
        <v>2.64E-2</v>
      </c>
      <c r="T184" s="12">
        <v>9.9000000000000008E-3</v>
      </c>
      <c r="U184" s="12">
        <v>0</v>
      </c>
      <c r="V184" s="12">
        <v>6.4779</v>
      </c>
      <c r="W184" s="12">
        <v>7.8372000000000002</v>
      </c>
      <c r="Y184" s="12">
        <v>1028.4721278970201</v>
      </c>
      <c r="Z184" s="12">
        <v>1028.5133819935299</v>
      </c>
      <c r="AA184" s="12">
        <v>1028.5546393997499</v>
      </c>
      <c r="AB184" s="12">
        <v>1028.59590011607</v>
      </c>
      <c r="AC184" s="12">
        <v>1028.63716414289</v>
      </c>
    </row>
    <row r="185" spans="2:31" s="12" customFormat="1" x14ac:dyDescent="0.2">
      <c r="B185" s="32" t="s">
        <v>189</v>
      </c>
      <c r="C185" s="12">
        <v>73.8218512581455</v>
      </c>
      <c r="D185" s="12">
        <v>0.212608274628063</v>
      </c>
      <c r="E185" s="12">
        <v>11.651179121191801</v>
      </c>
      <c r="F185" s="12">
        <v>4.2690554132707703</v>
      </c>
      <c r="G185" s="12">
        <v>0.18507258571378901</v>
      </c>
      <c r="H185" s="12">
        <v>2.0882083786290299E-2</v>
      </c>
      <c r="I185" s="12">
        <v>0.144843865478435</v>
      </c>
      <c r="J185" s="12">
        <v>6.6916842219478898</v>
      </c>
      <c r="K185" s="12">
        <v>2.93516112984357</v>
      </c>
      <c r="L185" s="12">
        <v>0</v>
      </c>
      <c r="N185" s="12" t="s">
        <v>302</v>
      </c>
      <c r="O185" s="12">
        <v>66.559700000000007</v>
      </c>
      <c r="P185" s="12">
        <v>1.17E-2</v>
      </c>
      <c r="Q185" s="12">
        <v>18.2791</v>
      </c>
      <c r="R185" s="12">
        <v>0.97109999999999996</v>
      </c>
      <c r="S185" s="12">
        <v>2.64E-2</v>
      </c>
      <c r="T185" s="12">
        <v>9.9000000000000008E-3</v>
      </c>
      <c r="U185" s="12">
        <v>0</v>
      </c>
      <c r="V185" s="12">
        <v>6.4779</v>
      </c>
      <c r="W185" s="12">
        <v>7.8372000000000002</v>
      </c>
      <c r="Y185" s="12">
        <v>890.51625739528697</v>
      </c>
      <c r="Z185" s="12">
        <v>890.54718621843199</v>
      </c>
      <c r="AA185" s="12">
        <v>890.57811719004997</v>
      </c>
      <c r="AB185" s="12">
        <v>890.609050310366</v>
      </c>
      <c r="AC185" s="12">
        <v>890.63998557960394</v>
      </c>
    </row>
    <row r="186" spans="2:31" s="12" customFormat="1" x14ac:dyDescent="0.2">
      <c r="B186" s="32" t="s">
        <v>190</v>
      </c>
      <c r="C186" s="12">
        <v>75.447990897030493</v>
      </c>
      <c r="D186" s="12">
        <v>0.36443339783017897</v>
      </c>
      <c r="E186" s="12">
        <v>9.4549229970583202</v>
      </c>
      <c r="F186" s="12">
        <v>5.5967531343894104</v>
      </c>
      <c r="G186" s="12">
        <v>0.25840687546865099</v>
      </c>
      <c r="H186" s="12">
        <v>0</v>
      </c>
      <c r="I186" s="12">
        <v>0.17985705820971401</v>
      </c>
      <c r="J186" s="12">
        <v>3.8277567157996302</v>
      </c>
      <c r="K186" s="12">
        <v>4.6413608310130199</v>
      </c>
      <c r="L186" s="12">
        <v>2.0030727765629999E-2</v>
      </c>
      <c r="N186" s="12" t="s">
        <v>302</v>
      </c>
      <c r="O186" s="12">
        <v>66.559700000000007</v>
      </c>
      <c r="P186" s="12">
        <v>1.17E-2</v>
      </c>
      <c r="Q186" s="12">
        <v>18.2791</v>
      </c>
      <c r="R186" s="12">
        <v>0.97109999999999996</v>
      </c>
      <c r="S186" s="12">
        <v>2.64E-2</v>
      </c>
      <c r="T186" s="12">
        <v>9.9000000000000008E-3</v>
      </c>
      <c r="U186" s="12">
        <v>0</v>
      </c>
      <c r="V186" s="12">
        <v>6.4779</v>
      </c>
      <c r="W186" s="12">
        <v>7.8372000000000002</v>
      </c>
      <c r="Y186" s="12">
        <v>1034.76429155762</v>
      </c>
      <c r="Z186" s="12">
        <v>1034.8060519913199</v>
      </c>
      <c r="AA186" s="12">
        <v>1034.84781579584</v>
      </c>
      <c r="AB186" s="12">
        <v>1034.8895829716</v>
      </c>
      <c r="AC186" s="12">
        <v>1034.9313535189999</v>
      </c>
    </row>
    <row r="187" spans="2:31" s="12" customFormat="1" x14ac:dyDescent="0.2">
      <c r="B187" s="32" t="s">
        <v>190</v>
      </c>
      <c r="C187" s="12">
        <v>75.447990897030493</v>
      </c>
      <c r="D187" s="12">
        <v>0.36443339783017897</v>
      </c>
      <c r="E187" s="12">
        <v>9.4549229970583202</v>
      </c>
      <c r="F187" s="12">
        <v>5.5967531343894104</v>
      </c>
      <c r="G187" s="12">
        <v>0.25840687546865099</v>
      </c>
      <c r="H187" s="12">
        <v>0</v>
      </c>
      <c r="I187" s="12">
        <v>0.17985705820971401</v>
      </c>
      <c r="J187" s="12">
        <v>3.8277567157996302</v>
      </c>
      <c r="K187" s="12">
        <v>4.6413608310130199</v>
      </c>
      <c r="L187" s="12">
        <v>2.0030727765629999E-2</v>
      </c>
      <c r="N187" s="12" t="s">
        <v>303</v>
      </c>
      <c r="O187" s="12">
        <v>67.127399999999994</v>
      </c>
      <c r="P187" s="12">
        <v>3.3500000000000002E-2</v>
      </c>
      <c r="Q187" s="12">
        <v>18.398499999999999</v>
      </c>
      <c r="R187" s="12">
        <v>0.79400000000000004</v>
      </c>
      <c r="S187" s="12">
        <v>9.2999999999999992E-3</v>
      </c>
      <c r="T187" s="12">
        <v>5.4999999999999997E-3</v>
      </c>
      <c r="U187" s="12">
        <v>1.2E-2</v>
      </c>
      <c r="V187" s="12">
        <v>7.2815000000000003</v>
      </c>
      <c r="W187" s="12">
        <v>6.6284999999999998</v>
      </c>
      <c r="Y187" s="12">
        <v>1047.67891556063</v>
      </c>
      <c r="Z187" s="12">
        <v>1047.7217249231001</v>
      </c>
      <c r="AA187" s="12">
        <v>1047.76453778418</v>
      </c>
      <c r="AB187" s="12">
        <v>1047.80735414432</v>
      </c>
      <c r="AC187" s="12">
        <v>1047.8501740039301</v>
      </c>
      <c r="AE187" s="12">
        <v>5.3044391949791896</v>
      </c>
    </row>
    <row r="188" spans="2:31" s="12" customFormat="1" x14ac:dyDescent="0.2">
      <c r="B188" s="32" t="s">
        <v>201</v>
      </c>
      <c r="C188" s="12">
        <v>75.3855687794956</v>
      </c>
      <c r="D188" s="12">
        <v>0.33040429239561703</v>
      </c>
      <c r="E188" s="12">
        <v>9.6104322586454405</v>
      </c>
      <c r="F188" s="12">
        <v>5.4430373042230098</v>
      </c>
      <c r="G188" s="12">
        <v>0.25339117262273603</v>
      </c>
      <c r="H188" s="12">
        <v>0</v>
      </c>
      <c r="I188" s="12">
        <v>0.12563625866662401</v>
      </c>
      <c r="J188" s="12">
        <v>3.42131049422931</v>
      </c>
      <c r="K188" s="12">
        <v>5.2915534510246296</v>
      </c>
      <c r="L188" s="12">
        <v>5.0847726947706303E-3</v>
      </c>
      <c r="N188" s="12" t="s">
        <v>303</v>
      </c>
      <c r="O188" s="12">
        <v>67.127399999999994</v>
      </c>
      <c r="P188" s="12">
        <v>3.3500000000000002E-2</v>
      </c>
      <c r="Q188" s="12">
        <v>18.398499999999999</v>
      </c>
      <c r="R188" s="12">
        <v>0.79400000000000004</v>
      </c>
      <c r="S188" s="12">
        <v>9.2999999999999992E-3</v>
      </c>
      <c r="T188" s="12">
        <v>5.4999999999999997E-3</v>
      </c>
      <c r="U188" s="12">
        <v>1.2E-2</v>
      </c>
      <c r="V188" s="12">
        <v>7.2815000000000003</v>
      </c>
      <c r="W188" s="12">
        <v>6.6284999999999998</v>
      </c>
      <c r="Y188" s="12">
        <v>1054.29927374709</v>
      </c>
      <c r="Z188" s="12">
        <v>1054.34262586102</v>
      </c>
      <c r="AA188" s="12">
        <v>1054.38598154031</v>
      </c>
      <c r="AB188" s="12">
        <v>1054.42934078541</v>
      </c>
      <c r="AC188" s="12">
        <v>1054.4727035967601</v>
      </c>
      <c r="AE188" s="12">
        <v>5.51444156166722</v>
      </c>
    </row>
    <row r="189" spans="2:31" s="12" customFormat="1" x14ac:dyDescent="0.2">
      <c r="B189" s="32" t="s">
        <v>190</v>
      </c>
      <c r="C189" s="12">
        <v>75.447990897030493</v>
      </c>
      <c r="D189" s="12">
        <v>0.36443339783017897</v>
      </c>
      <c r="E189" s="12">
        <v>9.4549229970583202</v>
      </c>
      <c r="F189" s="12">
        <v>5.5967531343894104</v>
      </c>
      <c r="G189" s="12">
        <v>0.25840687546865099</v>
      </c>
      <c r="H189" s="12">
        <v>0</v>
      </c>
      <c r="I189" s="12">
        <v>0.17985705820971401</v>
      </c>
      <c r="J189" s="12">
        <v>3.8277567157996302</v>
      </c>
      <c r="K189" s="12">
        <v>4.6413608310130199</v>
      </c>
      <c r="L189" s="12">
        <v>2.0030727765629999E-2</v>
      </c>
      <c r="N189" s="12" t="s">
        <v>304</v>
      </c>
      <c r="O189" s="12">
        <v>67.1023</v>
      </c>
      <c r="P189" s="12">
        <v>2.4299999999999999E-2</v>
      </c>
      <c r="Q189" s="12">
        <v>18.3994</v>
      </c>
      <c r="R189" s="12">
        <v>0.68779999999999997</v>
      </c>
      <c r="S189" s="12">
        <v>0</v>
      </c>
      <c r="T189" s="12">
        <v>1.15E-2</v>
      </c>
      <c r="U189" s="12">
        <v>2.41E-2</v>
      </c>
      <c r="V189" s="12">
        <v>7.0481999999999996</v>
      </c>
      <c r="W189" s="12">
        <v>6.9939</v>
      </c>
      <c r="Y189" s="12">
        <v>1043.8771739613001</v>
      </c>
      <c r="Z189" s="12">
        <v>1043.9196731941099</v>
      </c>
      <c r="AA189" s="12">
        <v>1043.9621758876001</v>
      </c>
      <c r="AB189" s="12">
        <v>1044.0046820421801</v>
      </c>
      <c r="AC189" s="12">
        <v>1044.0471916582801</v>
      </c>
      <c r="AE189" s="12">
        <v>6.4304874930431497</v>
      </c>
    </row>
    <row r="190" spans="2:31" s="12" customFormat="1" x14ac:dyDescent="0.2">
      <c r="B190" s="32" t="s">
        <v>201</v>
      </c>
      <c r="C190" s="12">
        <v>75.3855687794956</v>
      </c>
      <c r="D190" s="12">
        <v>0.33040429239561703</v>
      </c>
      <c r="E190" s="12">
        <v>9.6104322586454405</v>
      </c>
      <c r="F190" s="12">
        <v>5.4430373042230098</v>
      </c>
      <c r="G190" s="12">
        <v>0.25339117262273603</v>
      </c>
      <c r="H190" s="12">
        <v>0</v>
      </c>
      <c r="I190" s="12">
        <v>0.12563625866662401</v>
      </c>
      <c r="J190" s="12">
        <v>3.42131049422931</v>
      </c>
      <c r="K190" s="12">
        <v>5.2915534510246296</v>
      </c>
      <c r="L190" s="12">
        <v>5.0847726947706303E-3</v>
      </c>
      <c r="N190" s="12" t="s">
        <v>304</v>
      </c>
      <c r="O190" s="12">
        <v>67.1023</v>
      </c>
      <c r="P190" s="12">
        <v>2.4299999999999999E-2</v>
      </c>
      <c r="Q190" s="12">
        <v>18.3994</v>
      </c>
      <c r="R190" s="12">
        <v>0.68779999999999997</v>
      </c>
      <c r="S190" s="12">
        <v>0</v>
      </c>
      <c r="T190" s="12">
        <v>1.15E-2</v>
      </c>
      <c r="U190" s="12">
        <v>2.41E-2</v>
      </c>
      <c r="V190" s="12">
        <v>7.0481999999999996</v>
      </c>
      <c r="W190" s="12">
        <v>6.9939</v>
      </c>
      <c r="Y190" s="12">
        <v>1050.4494216640201</v>
      </c>
      <c r="Z190" s="12">
        <v>1050.49245774261</v>
      </c>
      <c r="AA190" s="12">
        <v>1050.5354973476601</v>
      </c>
      <c r="AB190" s="12">
        <v>1050.5785404795899</v>
      </c>
      <c r="AC190" s="12">
        <v>1050.6215871388399</v>
      </c>
      <c r="AE190" s="12">
        <v>6.6402480028561204</v>
      </c>
    </row>
    <row r="191" spans="2:31" s="12" customFormat="1" x14ac:dyDescent="0.2">
      <c r="B191" s="32" t="s">
        <v>190</v>
      </c>
      <c r="C191" s="12">
        <v>75.447990897030493</v>
      </c>
      <c r="D191" s="12">
        <v>0.36443339783017897</v>
      </c>
      <c r="E191" s="12">
        <v>9.4549229970583202</v>
      </c>
      <c r="F191" s="12">
        <v>5.5967531343894104</v>
      </c>
      <c r="G191" s="12">
        <v>0.25840687546865099</v>
      </c>
      <c r="H191" s="12">
        <v>0</v>
      </c>
      <c r="I191" s="12">
        <v>0.17985705820971401</v>
      </c>
      <c r="J191" s="12">
        <v>3.8277567157996302</v>
      </c>
      <c r="K191" s="12">
        <v>4.6413608310130199</v>
      </c>
      <c r="L191" s="12">
        <v>2.0030727765629999E-2</v>
      </c>
      <c r="N191" s="12" t="s">
        <v>305</v>
      </c>
      <c r="O191" s="12">
        <v>67.097800000000007</v>
      </c>
      <c r="P191" s="12">
        <v>1.2999999999999999E-2</v>
      </c>
      <c r="Q191" s="12">
        <v>18.440000000000001</v>
      </c>
      <c r="R191" s="12">
        <v>0.78949999999999998</v>
      </c>
      <c r="S191" s="12">
        <v>0</v>
      </c>
      <c r="T191" s="12">
        <v>1.11E-2</v>
      </c>
      <c r="U191" s="12">
        <v>7.1999999999999998E-3</v>
      </c>
      <c r="V191" s="12">
        <v>6.9904000000000002</v>
      </c>
      <c r="W191" s="12">
        <v>7.0347</v>
      </c>
      <c r="Y191" s="12">
        <v>1043.3416550468201</v>
      </c>
      <c r="Z191" s="12">
        <v>1043.38411068491</v>
      </c>
      <c r="AA191" s="12">
        <v>1043.4265697783501</v>
      </c>
      <c r="AB191" s="12">
        <v>1043.4690323275599</v>
      </c>
      <c r="AC191" s="12">
        <v>1043.5114983329599</v>
      </c>
      <c r="AE191" s="12">
        <v>4.9936512708613403</v>
      </c>
    </row>
    <row r="192" spans="2:31" s="12" customFormat="1" x14ac:dyDescent="0.2">
      <c r="B192" s="32" t="s">
        <v>201</v>
      </c>
      <c r="C192" s="12">
        <v>75.3855687794956</v>
      </c>
      <c r="D192" s="12">
        <v>0.33040429239561703</v>
      </c>
      <c r="E192" s="12">
        <v>9.6104322586454405</v>
      </c>
      <c r="F192" s="12">
        <v>5.4430373042230098</v>
      </c>
      <c r="G192" s="12">
        <v>0.25339117262273603</v>
      </c>
      <c r="H192" s="12">
        <v>0</v>
      </c>
      <c r="I192" s="12">
        <v>0.12563625866662401</v>
      </c>
      <c r="J192" s="12">
        <v>3.42131049422931</v>
      </c>
      <c r="K192" s="12">
        <v>5.2915534510246296</v>
      </c>
      <c r="L192" s="12">
        <v>5.0847726947706303E-3</v>
      </c>
      <c r="N192" s="12" t="s">
        <v>305</v>
      </c>
      <c r="O192" s="12">
        <v>67.097800000000007</v>
      </c>
      <c r="P192" s="12">
        <v>1.2999999999999999E-2</v>
      </c>
      <c r="Q192" s="12">
        <v>18.440000000000001</v>
      </c>
      <c r="R192" s="12">
        <v>0.78949999999999998</v>
      </c>
      <c r="S192" s="12">
        <v>0</v>
      </c>
      <c r="T192" s="12">
        <v>1.11E-2</v>
      </c>
      <c r="U192" s="12">
        <v>7.1999999999999998E-3</v>
      </c>
      <c r="V192" s="12">
        <v>6.9904000000000002</v>
      </c>
      <c r="W192" s="12">
        <v>7.0347</v>
      </c>
      <c r="Y192" s="12">
        <v>1049.9071400222001</v>
      </c>
      <c r="Z192" s="12">
        <v>1049.95013167766</v>
      </c>
      <c r="AA192" s="12">
        <v>1049.99312685411</v>
      </c>
      <c r="AB192" s="12">
        <v>1050.0361255519799</v>
      </c>
      <c r="AC192" s="12">
        <v>1050.0791277717201</v>
      </c>
      <c r="AE192" s="12">
        <v>5.2033774954565901</v>
      </c>
    </row>
    <row r="193" spans="2:31" s="12" customFormat="1" x14ac:dyDescent="0.2">
      <c r="B193" s="32" t="s">
        <v>190</v>
      </c>
      <c r="C193" s="12">
        <v>75.447990897030493</v>
      </c>
      <c r="D193" s="12">
        <v>0.36443339783017897</v>
      </c>
      <c r="E193" s="12">
        <v>9.4549229970583202</v>
      </c>
      <c r="F193" s="12">
        <v>5.5967531343894104</v>
      </c>
      <c r="G193" s="12">
        <v>0.25840687546865099</v>
      </c>
      <c r="H193" s="12">
        <v>0</v>
      </c>
      <c r="I193" s="12">
        <v>0.17985705820971401</v>
      </c>
      <c r="J193" s="12">
        <v>3.8277567157996302</v>
      </c>
      <c r="K193" s="12">
        <v>4.6413608310130199</v>
      </c>
      <c r="L193" s="12">
        <v>2.0030727765629999E-2</v>
      </c>
      <c r="N193" s="12" t="s">
        <v>306</v>
      </c>
      <c r="O193" s="12">
        <v>66.922700000000006</v>
      </c>
      <c r="P193" s="12">
        <v>0</v>
      </c>
      <c r="Q193" s="12">
        <v>18.217300000000002</v>
      </c>
      <c r="R193" s="12">
        <v>0.86240000000000006</v>
      </c>
      <c r="S193" s="12">
        <v>0</v>
      </c>
      <c r="T193" s="12">
        <v>4.7000000000000002E-3</v>
      </c>
      <c r="U193" s="12">
        <v>1.18E-2</v>
      </c>
      <c r="V193" s="12">
        <v>6.7676999999999996</v>
      </c>
      <c r="W193" s="12">
        <v>7.2896000000000001</v>
      </c>
      <c r="Y193" s="12">
        <v>1040.2278649054001</v>
      </c>
      <c r="Z193" s="12">
        <v>1040.27006750394</v>
      </c>
      <c r="AA193" s="12">
        <v>1040.3122735269801</v>
      </c>
      <c r="AB193" s="12">
        <v>1040.3544829749401</v>
      </c>
      <c r="AC193" s="12">
        <v>1040.3966958482299</v>
      </c>
      <c r="AE193" s="12">
        <v>5.4338754562468203</v>
      </c>
    </row>
    <row r="194" spans="2:31" s="12" customFormat="1" x14ac:dyDescent="0.2">
      <c r="B194" s="32" t="s">
        <v>201</v>
      </c>
      <c r="C194" s="12">
        <v>75.3855687794956</v>
      </c>
      <c r="D194" s="12">
        <v>0.33040429239561703</v>
      </c>
      <c r="E194" s="12">
        <v>9.6104322586454405</v>
      </c>
      <c r="F194" s="12">
        <v>5.4430373042230098</v>
      </c>
      <c r="G194" s="12">
        <v>0.25339117262273603</v>
      </c>
      <c r="H194" s="12">
        <v>0</v>
      </c>
      <c r="I194" s="12">
        <v>0.12563625866662401</v>
      </c>
      <c r="J194" s="12">
        <v>3.42131049422931</v>
      </c>
      <c r="K194" s="12">
        <v>5.2915534510246296</v>
      </c>
      <c r="L194" s="12">
        <v>5.0847726947706303E-3</v>
      </c>
      <c r="N194" s="12" t="s">
        <v>306</v>
      </c>
      <c r="O194" s="12">
        <v>66.922700000000006</v>
      </c>
      <c r="P194" s="12">
        <v>0</v>
      </c>
      <c r="Q194" s="12">
        <v>18.217300000000002</v>
      </c>
      <c r="R194" s="12">
        <v>0.86240000000000006</v>
      </c>
      <c r="S194" s="12">
        <v>0</v>
      </c>
      <c r="T194" s="12">
        <v>4.7000000000000002E-3</v>
      </c>
      <c r="U194" s="12">
        <v>1.18E-2</v>
      </c>
      <c r="V194" s="12">
        <v>6.7676999999999996</v>
      </c>
      <c r="W194" s="12">
        <v>7.2896000000000001</v>
      </c>
      <c r="Y194" s="12">
        <v>1046.7540972074401</v>
      </c>
      <c r="Z194" s="12">
        <v>1046.7968310234401</v>
      </c>
      <c r="AA194" s="12">
        <v>1046.8395683287999</v>
      </c>
      <c r="AB194" s="12">
        <v>1046.8823091239601</v>
      </c>
      <c r="AC194" s="12">
        <v>1046.9250534093401</v>
      </c>
      <c r="AE194" s="12">
        <v>5.6434012558113</v>
      </c>
    </row>
    <row r="195" spans="2:31" s="12" customFormat="1" x14ac:dyDescent="0.2">
      <c r="B195" s="32" t="s">
        <v>190</v>
      </c>
      <c r="C195" s="12">
        <v>75.447990897030493</v>
      </c>
      <c r="D195" s="12">
        <v>0.36443339783017897</v>
      </c>
      <c r="E195" s="12">
        <v>9.4549229970583202</v>
      </c>
      <c r="F195" s="12">
        <v>5.5967531343894104</v>
      </c>
      <c r="G195" s="12">
        <v>0.25840687546865099</v>
      </c>
      <c r="H195" s="12">
        <v>0</v>
      </c>
      <c r="I195" s="12">
        <v>0.17985705820971401</v>
      </c>
      <c r="J195" s="12">
        <v>3.8277567157996302</v>
      </c>
      <c r="K195" s="12">
        <v>4.6413608310130199</v>
      </c>
      <c r="L195" s="12">
        <v>2.0030727765629999E-2</v>
      </c>
      <c r="N195" s="12" t="s">
        <v>307</v>
      </c>
      <c r="O195" s="12">
        <v>67.367000000000004</v>
      </c>
      <c r="P195" s="12">
        <v>1.4500000000000001E-2</v>
      </c>
      <c r="Q195" s="12">
        <v>18.578199999999999</v>
      </c>
      <c r="R195" s="12">
        <v>0.66449999999999998</v>
      </c>
      <c r="S195" s="12">
        <v>0</v>
      </c>
      <c r="T195" s="12">
        <v>1.5800000000000002E-2</v>
      </c>
      <c r="U195" s="12">
        <v>2.2800000000000001E-2</v>
      </c>
      <c r="V195" s="12">
        <v>6.8754999999999997</v>
      </c>
      <c r="W195" s="12">
        <v>6.8795999999999999</v>
      </c>
      <c r="Y195" s="12">
        <v>1043.51134066228</v>
      </c>
      <c r="Z195" s="12">
        <v>1043.5538101114601</v>
      </c>
      <c r="AA195" s="12">
        <v>1043.59628301768</v>
      </c>
      <c r="AB195" s="12">
        <v>1043.6387593813499</v>
      </c>
      <c r="AC195" s="12">
        <v>1043.6812392029101</v>
      </c>
      <c r="AE195" s="12">
        <v>6.4659711551348797</v>
      </c>
    </row>
    <row r="196" spans="2:31" s="12" customFormat="1" x14ac:dyDescent="0.2">
      <c r="B196" s="32" t="s">
        <v>201</v>
      </c>
      <c r="C196" s="12">
        <v>75.3855687794956</v>
      </c>
      <c r="D196" s="12">
        <v>0.33040429239561703</v>
      </c>
      <c r="E196" s="12">
        <v>9.6104322586454405</v>
      </c>
      <c r="F196" s="12">
        <v>5.4430373042230098</v>
      </c>
      <c r="G196" s="12">
        <v>0.25339117262273603</v>
      </c>
      <c r="H196" s="12">
        <v>0</v>
      </c>
      <c r="I196" s="12">
        <v>0.12563625866662401</v>
      </c>
      <c r="J196" s="12">
        <v>3.42131049422931</v>
      </c>
      <c r="K196" s="12">
        <v>5.2915534510246296</v>
      </c>
      <c r="L196" s="12">
        <v>5.0847726947706303E-3</v>
      </c>
      <c r="N196" s="12" t="s">
        <v>307</v>
      </c>
      <c r="O196" s="12">
        <v>67.367000000000004</v>
      </c>
      <c r="P196" s="12">
        <v>1.4500000000000001E-2</v>
      </c>
      <c r="Q196" s="12">
        <v>18.578199999999999</v>
      </c>
      <c r="R196" s="12">
        <v>0.66449999999999998</v>
      </c>
      <c r="S196" s="12">
        <v>0</v>
      </c>
      <c r="T196" s="12">
        <v>1.5800000000000002E-2</v>
      </c>
      <c r="U196" s="12">
        <v>2.2800000000000001E-2</v>
      </c>
      <c r="V196" s="12">
        <v>6.8754999999999997</v>
      </c>
      <c r="W196" s="12">
        <v>6.8795999999999999</v>
      </c>
      <c r="Y196" s="12">
        <v>1050.0789681101101</v>
      </c>
      <c r="Z196" s="12">
        <v>1050.12197383905</v>
      </c>
      <c r="AA196" s="12">
        <v>1050.1649830907299</v>
      </c>
      <c r="AB196" s="12">
        <v>1050.2079958655499</v>
      </c>
      <c r="AC196" s="12">
        <v>1050.25101216397</v>
      </c>
      <c r="AE196" s="12">
        <v>6.6757082492461199</v>
      </c>
    </row>
    <row r="197" spans="2:31" s="12" customFormat="1" x14ac:dyDescent="0.2">
      <c r="B197" s="32" t="s">
        <v>190</v>
      </c>
      <c r="C197" s="12">
        <v>75.447990897030493</v>
      </c>
      <c r="D197" s="12">
        <v>0.36443339783017897</v>
      </c>
      <c r="E197" s="12">
        <v>9.4549229970583202</v>
      </c>
      <c r="F197" s="12">
        <v>5.5967531343894104</v>
      </c>
      <c r="G197" s="12">
        <v>0.25840687546865099</v>
      </c>
      <c r="H197" s="12">
        <v>0</v>
      </c>
      <c r="I197" s="12">
        <v>0.17985705820971401</v>
      </c>
      <c r="J197" s="12">
        <v>3.8277567157996302</v>
      </c>
      <c r="K197" s="12">
        <v>4.6413608310130199</v>
      </c>
      <c r="L197" s="12">
        <v>2.0030727765629999E-2</v>
      </c>
      <c r="N197" s="12" t="s">
        <v>308</v>
      </c>
      <c r="O197" s="12">
        <v>67.116100000000003</v>
      </c>
      <c r="P197" s="12">
        <v>1.9099999999999999E-2</v>
      </c>
      <c r="Q197" s="12">
        <v>18.323899999999998</v>
      </c>
      <c r="R197" s="12">
        <v>0.85929999999999995</v>
      </c>
      <c r="S197" s="12">
        <v>1.4E-3</v>
      </c>
      <c r="T197" s="12">
        <v>0</v>
      </c>
      <c r="U197" s="12">
        <v>1.6799999999999999E-2</v>
      </c>
      <c r="V197" s="12">
        <v>7.0205000000000002</v>
      </c>
      <c r="W197" s="12">
        <v>6.8951000000000002</v>
      </c>
      <c r="Y197" s="12">
        <v>1044.3702759862699</v>
      </c>
      <c r="Z197" s="12">
        <v>1044.41281538058</v>
      </c>
      <c r="AA197" s="12">
        <v>1044.4553582404601</v>
      </c>
      <c r="AB197" s="12">
        <v>1044.4979045663499</v>
      </c>
      <c r="AC197" s="12">
        <v>1044.5404543586701</v>
      </c>
      <c r="AE197" s="12">
        <v>5.6198447535848102</v>
      </c>
    </row>
    <row r="198" spans="2:31" s="12" customFormat="1" x14ac:dyDescent="0.2">
      <c r="B198" s="32" t="s">
        <v>201</v>
      </c>
      <c r="C198" s="12">
        <v>75.3855687794956</v>
      </c>
      <c r="D198" s="12">
        <v>0.33040429239561703</v>
      </c>
      <c r="E198" s="12">
        <v>9.6104322586454405</v>
      </c>
      <c r="F198" s="12">
        <v>5.4430373042230098</v>
      </c>
      <c r="G198" s="12">
        <v>0.25339117262273603</v>
      </c>
      <c r="H198" s="12">
        <v>0</v>
      </c>
      <c r="I198" s="12">
        <v>0.12563625866662401</v>
      </c>
      <c r="J198" s="12">
        <v>3.42131049422931</v>
      </c>
      <c r="K198" s="12">
        <v>5.2915534510246296</v>
      </c>
      <c r="L198" s="12">
        <v>5.0847726947706303E-3</v>
      </c>
      <c r="N198" s="12" t="s">
        <v>308</v>
      </c>
      <c r="O198" s="12">
        <v>67.116100000000003</v>
      </c>
      <c r="P198" s="12">
        <v>1.9099999999999999E-2</v>
      </c>
      <c r="Q198" s="12">
        <v>18.323899999999998</v>
      </c>
      <c r="R198" s="12">
        <v>0.85929999999999995</v>
      </c>
      <c r="S198" s="12">
        <v>1.4E-3</v>
      </c>
      <c r="T198" s="12">
        <v>0</v>
      </c>
      <c r="U198" s="12">
        <v>1.6799999999999999E-2</v>
      </c>
      <c r="V198" s="12">
        <v>7.0205000000000002</v>
      </c>
      <c r="W198" s="12">
        <v>6.8951000000000002</v>
      </c>
      <c r="Y198" s="12">
        <v>1050.94875385827</v>
      </c>
      <c r="Z198" s="12">
        <v>1050.9918308619101</v>
      </c>
      <c r="AA198" s="12">
        <v>1051.0349113970401</v>
      </c>
      <c r="AB198" s="12">
        <v>1051.07799546409</v>
      </c>
      <c r="AC198" s="12">
        <v>1051.12108306349</v>
      </c>
      <c r="AE198" s="12">
        <v>5.8296367853908997</v>
      </c>
    </row>
    <row r="199" spans="2:31" s="12" customFormat="1" x14ac:dyDescent="0.2">
      <c r="B199" s="32" t="s">
        <v>190</v>
      </c>
      <c r="C199" s="12">
        <v>75.447990897030493</v>
      </c>
      <c r="D199" s="12">
        <v>0.36443339783017897</v>
      </c>
      <c r="E199" s="12">
        <v>9.4549229970583202</v>
      </c>
      <c r="F199" s="12">
        <v>5.5967531343894104</v>
      </c>
      <c r="G199" s="12">
        <v>0.25840687546865099</v>
      </c>
      <c r="H199" s="12">
        <v>0</v>
      </c>
      <c r="I199" s="12">
        <v>0.17985705820971401</v>
      </c>
      <c r="J199" s="12">
        <v>3.8277567157996302</v>
      </c>
      <c r="K199" s="12">
        <v>4.6413608310130199</v>
      </c>
      <c r="L199" s="12">
        <v>2.0030727765629999E-2</v>
      </c>
      <c r="N199" s="12" t="s">
        <v>309</v>
      </c>
      <c r="O199" s="12">
        <v>66.694500000000005</v>
      </c>
      <c r="P199" s="12">
        <v>0</v>
      </c>
      <c r="Q199" s="12">
        <v>18.541399999999999</v>
      </c>
      <c r="R199" s="12">
        <v>0.54449999999999998</v>
      </c>
      <c r="S199" s="12">
        <v>0</v>
      </c>
      <c r="T199" s="12">
        <v>3.2000000000000002E-3</v>
      </c>
      <c r="U199" s="12">
        <v>4.1999999999999997E-3</v>
      </c>
      <c r="V199" s="12">
        <v>6.9993999999999996</v>
      </c>
      <c r="W199" s="12">
        <v>6.8205</v>
      </c>
      <c r="Y199" s="12">
        <v>1044.7841137130099</v>
      </c>
      <c r="Z199" s="12">
        <v>1044.8266868276501</v>
      </c>
      <c r="AA199" s="12">
        <v>1044.86926341198</v>
      </c>
      <c r="AB199" s="12">
        <v>1044.9118434664399</v>
      </c>
      <c r="AC199" s="12">
        <v>1044.95442699145</v>
      </c>
      <c r="AE199" s="12">
        <v>5.1409799041225401</v>
      </c>
    </row>
    <row r="200" spans="2:31" s="12" customFormat="1" x14ac:dyDescent="0.2">
      <c r="B200" s="32" t="s">
        <v>201</v>
      </c>
      <c r="C200" s="12">
        <v>75.3855687794956</v>
      </c>
      <c r="D200" s="12">
        <v>0.33040429239561703</v>
      </c>
      <c r="E200" s="12">
        <v>9.6104322586454405</v>
      </c>
      <c r="F200" s="12">
        <v>5.4430373042230098</v>
      </c>
      <c r="G200" s="12">
        <v>0.25339117262273603</v>
      </c>
      <c r="H200" s="12">
        <v>0</v>
      </c>
      <c r="I200" s="12">
        <v>0.12563625866662401</v>
      </c>
      <c r="J200" s="12">
        <v>3.42131049422931</v>
      </c>
      <c r="K200" s="12">
        <v>5.2915534510246296</v>
      </c>
      <c r="L200" s="12">
        <v>5.0847726947706303E-3</v>
      </c>
      <c r="N200" s="12" t="s">
        <v>309</v>
      </c>
      <c r="O200" s="12">
        <v>66.694500000000005</v>
      </c>
      <c r="P200" s="12">
        <v>0</v>
      </c>
      <c r="Q200" s="12">
        <v>18.541399999999999</v>
      </c>
      <c r="R200" s="12">
        <v>0.54449999999999998</v>
      </c>
      <c r="S200" s="12">
        <v>0</v>
      </c>
      <c r="T200" s="12">
        <v>3.2000000000000002E-3</v>
      </c>
      <c r="U200" s="12">
        <v>4.1999999999999997E-3</v>
      </c>
      <c r="V200" s="12">
        <v>6.9993999999999996</v>
      </c>
      <c r="W200" s="12">
        <v>6.8205</v>
      </c>
      <c r="Y200" s="12">
        <v>1051.36782257033</v>
      </c>
      <c r="Z200" s="12">
        <v>1051.4109339356801</v>
      </c>
      <c r="AA200" s="12">
        <v>1051.45404883673</v>
      </c>
      <c r="AB200" s="12">
        <v>1051.49716727393</v>
      </c>
      <c r="AC200" s="12">
        <v>1051.54028924772</v>
      </c>
      <c r="AE200" s="12">
        <v>5.3507983557358996</v>
      </c>
    </row>
    <row r="201" spans="2:31" s="12" customFormat="1" x14ac:dyDescent="0.2">
      <c r="B201" s="32" t="s">
        <v>190</v>
      </c>
      <c r="C201" s="12">
        <v>75.447990897030493</v>
      </c>
      <c r="D201" s="12">
        <v>0.36443339783017897</v>
      </c>
      <c r="E201" s="12">
        <v>9.4549229970583202</v>
      </c>
      <c r="F201" s="12">
        <v>5.5967531343894104</v>
      </c>
      <c r="G201" s="12">
        <v>0.25840687546865099</v>
      </c>
      <c r="H201" s="12">
        <v>0</v>
      </c>
      <c r="I201" s="12">
        <v>0.17985705820971401</v>
      </c>
      <c r="J201" s="12">
        <v>3.8277567157996302</v>
      </c>
      <c r="K201" s="12">
        <v>4.6413608310130199</v>
      </c>
      <c r="L201" s="12">
        <v>2.0030727765629999E-2</v>
      </c>
      <c r="N201" s="12" t="s">
        <v>310</v>
      </c>
      <c r="O201" s="12">
        <v>67.158299999999997</v>
      </c>
      <c r="P201" s="12">
        <v>1.1900000000000001E-2</v>
      </c>
      <c r="Q201" s="12">
        <v>18.4861</v>
      </c>
      <c r="R201" s="12">
        <v>0.69869999999999999</v>
      </c>
      <c r="S201" s="12">
        <v>2.0999999999999999E-3</v>
      </c>
      <c r="T201" s="12">
        <v>2.5999999999999999E-3</v>
      </c>
      <c r="U201" s="12">
        <v>2.3199999999999998E-2</v>
      </c>
      <c r="V201" s="12">
        <v>6.9819000000000004</v>
      </c>
      <c r="W201" s="12">
        <v>6.9527999999999999</v>
      </c>
      <c r="Y201" s="12">
        <v>1043.7231065063499</v>
      </c>
      <c r="Z201" s="12">
        <v>1043.76559319477</v>
      </c>
      <c r="AA201" s="12">
        <v>1043.8080833423401</v>
      </c>
      <c r="AB201" s="12">
        <v>1043.85057694947</v>
      </c>
      <c r="AC201" s="12">
        <v>1043.8930740165899</v>
      </c>
      <c r="AE201" s="12">
        <v>6.37102925408219</v>
      </c>
    </row>
    <row r="202" spans="2:31" s="12" customFormat="1" x14ac:dyDescent="0.2">
      <c r="B202" s="32" t="s">
        <v>201</v>
      </c>
      <c r="C202" s="12">
        <v>75.3855687794956</v>
      </c>
      <c r="D202" s="12">
        <v>0.33040429239561703</v>
      </c>
      <c r="E202" s="12">
        <v>9.6104322586454405</v>
      </c>
      <c r="F202" s="12">
        <v>5.4430373042230098</v>
      </c>
      <c r="G202" s="12">
        <v>0.25339117262273603</v>
      </c>
      <c r="H202" s="12">
        <v>0</v>
      </c>
      <c r="I202" s="12">
        <v>0.12563625866662401</v>
      </c>
      <c r="J202" s="12">
        <v>3.42131049422931</v>
      </c>
      <c r="K202" s="12">
        <v>5.2915534510246296</v>
      </c>
      <c r="L202" s="12">
        <v>5.0847726947706303E-3</v>
      </c>
      <c r="N202" s="12" t="s">
        <v>310</v>
      </c>
      <c r="O202" s="12">
        <v>67.158299999999997</v>
      </c>
      <c r="P202" s="12">
        <v>1.1900000000000001E-2</v>
      </c>
      <c r="Q202" s="12">
        <v>18.4861</v>
      </c>
      <c r="R202" s="12">
        <v>0.69869999999999999</v>
      </c>
      <c r="S202" s="12">
        <v>2.0999999999999999E-3</v>
      </c>
      <c r="T202" s="12">
        <v>2.5999999999999999E-3</v>
      </c>
      <c r="U202" s="12">
        <v>2.3199999999999998E-2</v>
      </c>
      <c r="V202" s="12">
        <v>6.9819000000000004</v>
      </c>
      <c r="W202" s="12">
        <v>6.9527999999999999</v>
      </c>
      <c r="Y202" s="12">
        <v>1050.29340823036</v>
      </c>
      <c r="Z202" s="12">
        <v>1050.3364315261399</v>
      </c>
      <c r="AA202" s="12">
        <v>1050.37945834681</v>
      </c>
      <c r="AB202" s="12">
        <v>1050.4224886928</v>
      </c>
      <c r="AC202" s="12">
        <v>1050.4655225645299</v>
      </c>
      <c r="AE202" s="12">
        <v>6.5807799056431397</v>
      </c>
    </row>
    <row r="203" spans="2:31" s="12" customFormat="1" x14ac:dyDescent="0.2">
      <c r="B203" s="32" t="s">
        <v>190</v>
      </c>
      <c r="C203" s="12">
        <v>75.447990897030493</v>
      </c>
      <c r="D203" s="12">
        <v>0.36443339783017897</v>
      </c>
      <c r="E203" s="12">
        <v>9.4549229970583202</v>
      </c>
      <c r="F203" s="12">
        <v>5.5967531343894104</v>
      </c>
      <c r="G203" s="12">
        <v>0.25840687546865099</v>
      </c>
      <c r="H203" s="12">
        <v>0</v>
      </c>
      <c r="I203" s="12">
        <v>0.17985705820971401</v>
      </c>
      <c r="J203" s="12">
        <v>3.8277567157996302</v>
      </c>
      <c r="K203" s="12">
        <v>4.6413608310130199</v>
      </c>
      <c r="L203" s="12">
        <v>2.0030727765629999E-2</v>
      </c>
      <c r="N203" s="12" t="s">
        <v>311</v>
      </c>
      <c r="O203" s="12">
        <v>67.2714</v>
      </c>
      <c r="P203" s="12">
        <v>1.18E-2</v>
      </c>
      <c r="Q203" s="12">
        <v>18.2941</v>
      </c>
      <c r="R203" s="12">
        <v>0.77529999999999999</v>
      </c>
      <c r="S203" s="12">
        <v>0</v>
      </c>
      <c r="T203" s="12">
        <v>8.9999999999999998E-4</v>
      </c>
      <c r="U203" s="12">
        <v>1.6199999999999999E-2</v>
      </c>
      <c r="V203" s="12">
        <v>7.1593</v>
      </c>
      <c r="W203" s="12">
        <v>6.7733999999999996</v>
      </c>
      <c r="Y203" s="12">
        <v>1046.00653977208</v>
      </c>
      <c r="Z203" s="12">
        <v>1046.04921257046</v>
      </c>
      <c r="AA203" s="12">
        <v>1046.0918888507199</v>
      </c>
      <c r="AB203" s="12">
        <v>1046.13456861331</v>
      </c>
      <c r="AC203" s="12">
        <v>1046.1772518586499</v>
      </c>
      <c r="AE203" s="12">
        <v>5.7229839329371801</v>
      </c>
    </row>
    <row r="204" spans="2:31" s="12" customFormat="1" x14ac:dyDescent="0.2">
      <c r="B204" s="32" t="s">
        <v>201</v>
      </c>
      <c r="C204" s="12">
        <v>75.3855687794956</v>
      </c>
      <c r="D204" s="12">
        <v>0.33040429239561703</v>
      </c>
      <c r="E204" s="12">
        <v>9.6104322586454405</v>
      </c>
      <c r="F204" s="12">
        <v>5.4430373042230098</v>
      </c>
      <c r="G204" s="12">
        <v>0.25339117262273603</v>
      </c>
      <c r="H204" s="12">
        <v>0</v>
      </c>
      <c r="I204" s="12">
        <v>0.12563625866662401</v>
      </c>
      <c r="J204" s="12">
        <v>3.42131049422931</v>
      </c>
      <c r="K204" s="12">
        <v>5.2915534510246296</v>
      </c>
      <c r="L204" s="12">
        <v>5.0847726947706303E-3</v>
      </c>
      <c r="N204" s="12" t="s">
        <v>311</v>
      </c>
      <c r="O204" s="12">
        <v>67.2714</v>
      </c>
      <c r="P204" s="12">
        <v>1.18E-2</v>
      </c>
      <c r="Q204" s="12">
        <v>18.2941</v>
      </c>
      <c r="R204" s="12">
        <v>0.77529999999999999</v>
      </c>
      <c r="S204" s="12">
        <v>0</v>
      </c>
      <c r="T204" s="12">
        <v>8.9999999999999998E-4</v>
      </c>
      <c r="U204" s="12">
        <v>1.6199999999999999E-2</v>
      </c>
      <c r="V204" s="12">
        <v>7.1593</v>
      </c>
      <c r="W204" s="12">
        <v>6.7733999999999996</v>
      </c>
      <c r="Y204" s="12">
        <v>1052.6057125372499</v>
      </c>
      <c r="Z204" s="12">
        <v>1052.64892548387</v>
      </c>
      <c r="AA204" s="12">
        <v>1052.69214197871</v>
      </c>
      <c r="AB204" s="12">
        <v>1052.73536202219</v>
      </c>
      <c r="AC204" s="12">
        <v>1052.77858561476</v>
      </c>
      <c r="AE204" s="12">
        <v>5.9328802387162298</v>
      </c>
    </row>
    <row r="205" spans="2:31" s="12" customFormat="1" x14ac:dyDescent="0.2">
      <c r="B205" s="32" t="s">
        <v>190</v>
      </c>
      <c r="C205" s="12">
        <v>75.447990897030493</v>
      </c>
      <c r="D205" s="12">
        <v>0.36443339783017897</v>
      </c>
      <c r="E205" s="12">
        <v>9.4549229970583202</v>
      </c>
      <c r="F205" s="12">
        <v>5.5967531343894104</v>
      </c>
      <c r="G205" s="12">
        <v>0.25840687546865099</v>
      </c>
      <c r="H205" s="12">
        <v>0</v>
      </c>
      <c r="I205" s="12">
        <v>0.17985705820971401</v>
      </c>
      <c r="J205" s="12">
        <v>3.8277567157996302</v>
      </c>
      <c r="K205" s="12">
        <v>4.6413608310130199</v>
      </c>
      <c r="L205" s="12">
        <v>2.0030727765629999E-2</v>
      </c>
      <c r="N205" s="12" t="s">
        <v>312</v>
      </c>
      <c r="O205" s="12">
        <v>67.129300000000001</v>
      </c>
      <c r="P205" s="12">
        <v>1.0800000000000001E-2</v>
      </c>
      <c r="Q205" s="12">
        <v>18.423400000000001</v>
      </c>
      <c r="R205" s="12">
        <v>0.79890000000000005</v>
      </c>
      <c r="S205" s="12">
        <v>0</v>
      </c>
      <c r="T205" s="12">
        <v>0</v>
      </c>
      <c r="U205" s="12">
        <v>5.4999999999999997E-3</v>
      </c>
      <c r="V205" s="12">
        <v>7.133</v>
      </c>
      <c r="W205" s="12">
        <v>6.8552</v>
      </c>
      <c r="Y205" s="12">
        <v>1045.3828646690699</v>
      </c>
      <c r="Z205" s="12">
        <v>1045.4254865947801</v>
      </c>
      <c r="AA205" s="12">
        <v>1045.4681119961499</v>
      </c>
      <c r="AB205" s="12">
        <v>1045.5107408736301</v>
      </c>
      <c r="AC205" s="12">
        <v>1045.5533732276201</v>
      </c>
      <c r="AE205" s="12">
        <v>4.6112163255663603</v>
      </c>
    </row>
    <row r="206" spans="2:31" s="12" customFormat="1" x14ac:dyDescent="0.2">
      <c r="B206" s="32" t="s">
        <v>201</v>
      </c>
      <c r="C206" s="12">
        <v>75.3855687794956</v>
      </c>
      <c r="D206" s="12">
        <v>0.33040429239561703</v>
      </c>
      <c r="E206" s="12">
        <v>9.6104322586454405</v>
      </c>
      <c r="F206" s="12">
        <v>5.4430373042230098</v>
      </c>
      <c r="G206" s="12">
        <v>0.25339117262273603</v>
      </c>
      <c r="H206" s="12">
        <v>0</v>
      </c>
      <c r="I206" s="12">
        <v>0.12563625866662401</v>
      </c>
      <c r="J206" s="12">
        <v>3.42131049422931</v>
      </c>
      <c r="K206" s="12">
        <v>5.2915534510246296</v>
      </c>
      <c r="L206" s="12">
        <v>5.0847726947706303E-3</v>
      </c>
      <c r="N206" s="12" t="s">
        <v>312</v>
      </c>
      <c r="O206" s="12">
        <v>67.129300000000001</v>
      </c>
      <c r="P206" s="12">
        <v>1.0800000000000001E-2</v>
      </c>
      <c r="Q206" s="12">
        <v>18.423400000000001</v>
      </c>
      <c r="R206" s="12">
        <v>0.79890000000000005</v>
      </c>
      <c r="S206" s="12">
        <v>0</v>
      </c>
      <c r="T206" s="12">
        <v>0</v>
      </c>
      <c r="U206" s="12">
        <v>5.4999999999999997E-3</v>
      </c>
      <c r="V206" s="12">
        <v>7.133</v>
      </c>
      <c r="W206" s="12">
        <v>6.8552</v>
      </c>
      <c r="Y206" s="12">
        <v>1051.97414555208</v>
      </c>
      <c r="Z206" s="12">
        <v>1052.01730665736</v>
      </c>
      <c r="AA206" s="12">
        <v>1052.06047130448</v>
      </c>
      <c r="AB206" s="12">
        <v>1052.1036394938601</v>
      </c>
      <c r="AC206" s="12">
        <v>1052.1468112259499</v>
      </c>
      <c r="AE206" s="12">
        <v>4.82107294538263</v>
      </c>
    </row>
    <row r="207" spans="2:31" s="12" customFormat="1" x14ac:dyDescent="0.2">
      <c r="B207" s="32" t="s">
        <v>190</v>
      </c>
      <c r="C207" s="12">
        <v>75.447990897030493</v>
      </c>
      <c r="D207" s="12">
        <v>0.36443339783017897</v>
      </c>
      <c r="E207" s="12">
        <v>9.4549229970583202</v>
      </c>
      <c r="F207" s="12">
        <v>5.5967531343894104</v>
      </c>
      <c r="G207" s="12">
        <v>0.25840687546865099</v>
      </c>
      <c r="H207" s="12">
        <v>0</v>
      </c>
      <c r="I207" s="12">
        <v>0.17985705820971401</v>
      </c>
      <c r="J207" s="12">
        <v>3.8277567157996302</v>
      </c>
      <c r="K207" s="12">
        <v>4.6413608310130199</v>
      </c>
      <c r="L207" s="12">
        <v>2.0030727765629999E-2</v>
      </c>
      <c r="N207" s="12" t="s">
        <v>313</v>
      </c>
      <c r="O207" s="12">
        <v>67.203400000000002</v>
      </c>
      <c r="P207" s="12">
        <v>1.6E-2</v>
      </c>
      <c r="Q207" s="12">
        <v>18.528700000000001</v>
      </c>
      <c r="R207" s="12">
        <v>0.7379</v>
      </c>
      <c r="S207" s="12">
        <v>3.5999999999999999E-3</v>
      </c>
      <c r="T207" s="12">
        <v>0</v>
      </c>
      <c r="U207" s="12">
        <v>2.1899999999999999E-2</v>
      </c>
      <c r="V207" s="12">
        <v>7.1471999999999998</v>
      </c>
      <c r="W207" s="12">
        <v>6.4859999999999998</v>
      </c>
      <c r="Y207" s="12">
        <v>1047.75534298762</v>
      </c>
      <c r="Z207" s="12">
        <v>1047.79815859627</v>
      </c>
      <c r="AA207" s="12">
        <v>1047.8409777043</v>
      </c>
      <c r="AB207" s="12">
        <v>1047.88380031214</v>
      </c>
      <c r="AC207" s="12">
        <v>1047.9266264202399</v>
      </c>
      <c r="AE207" s="12">
        <v>6.0335242181865496</v>
      </c>
    </row>
    <row r="208" spans="2:31" s="12" customFormat="1" x14ac:dyDescent="0.2">
      <c r="B208" s="32" t="s">
        <v>201</v>
      </c>
      <c r="C208" s="12">
        <v>75.3855687794956</v>
      </c>
      <c r="D208" s="12">
        <v>0.33040429239561703</v>
      </c>
      <c r="E208" s="12">
        <v>9.6104322586454405</v>
      </c>
      <c r="F208" s="12">
        <v>5.4430373042230098</v>
      </c>
      <c r="G208" s="12">
        <v>0.25339117262273603</v>
      </c>
      <c r="H208" s="12">
        <v>0</v>
      </c>
      <c r="I208" s="12">
        <v>0.12563625866662401</v>
      </c>
      <c r="J208" s="12">
        <v>3.42131049422931</v>
      </c>
      <c r="K208" s="12">
        <v>5.2915534510246296</v>
      </c>
      <c r="L208" s="12">
        <v>5.0847726947706303E-3</v>
      </c>
      <c r="N208" s="12" t="s">
        <v>313</v>
      </c>
      <c r="O208" s="12">
        <v>67.203400000000002</v>
      </c>
      <c r="P208" s="12">
        <v>1.6E-2</v>
      </c>
      <c r="Q208" s="12">
        <v>18.528700000000001</v>
      </c>
      <c r="R208" s="12">
        <v>0.7379</v>
      </c>
      <c r="S208" s="12">
        <v>3.5999999999999999E-3</v>
      </c>
      <c r="T208" s="12">
        <v>0</v>
      </c>
      <c r="U208" s="12">
        <v>2.1899999999999999E-2</v>
      </c>
      <c r="V208" s="12">
        <v>7.1471999999999998</v>
      </c>
      <c r="W208" s="12">
        <v>6.4859999999999998</v>
      </c>
      <c r="Y208" s="12">
        <v>1054.3766701623399</v>
      </c>
      <c r="Z208" s="12">
        <v>1054.4200286416101</v>
      </c>
      <c r="AA208" s="12">
        <v>1054.4633906870399</v>
      </c>
      <c r="AB208" s="12">
        <v>1054.50675629906</v>
      </c>
      <c r="AC208" s="12">
        <v>1054.55012547811</v>
      </c>
      <c r="AE208" s="12">
        <v>6.2435314194847704</v>
      </c>
    </row>
    <row r="209" spans="2:31" s="12" customFormat="1" x14ac:dyDescent="0.2">
      <c r="B209" s="32" t="s">
        <v>190</v>
      </c>
      <c r="C209" s="12">
        <v>75.447990897030493</v>
      </c>
      <c r="D209" s="12">
        <v>0.36443339783017897</v>
      </c>
      <c r="E209" s="12">
        <v>9.4549229970583202</v>
      </c>
      <c r="F209" s="12">
        <v>5.5967531343894104</v>
      </c>
      <c r="G209" s="12">
        <v>0.25840687546865099</v>
      </c>
      <c r="H209" s="12">
        <v>0</v>
      </c>
      <c r="I209" s="12">
        <v>0.17985705820971401</v>
      </c>
      <c r="J209" s="12">
        <v>3.8277567157996302</v>
      </c>
      <c r="K209" s="12">
        <v>4.6413608310130199</v>
      </c>
      <c r="L209" s="12">
        <v>2.0030727765629999E-2</v>
      </c>
      <c r="N209" s="12" t="s">
        <v>314</v>
      </c>
      <c r="O209" s="12">
        <v>67.035499999999999</v>
      </c>
      <c r="P209" s="12">
        <v>0</v>
      </c>
      <c r="Q209" s="12">
        <v>18.6173</v>
      </c>
      <c r="R209" s="12">
        <v>0.67559999999999998</v>
      </c>
      <c r="S209" s="12">
        <v>3.5999999999999999E-3</v>
      </c>
      <c r="T209" s="12">
        <v>1.26E-2</v>
      </c>
      <c r="U209" s="12">
        <v>1.8599999999999998E-2</v>
      </c>
      <c r="V209" s="12">
        <v>7.2622999999999998</v>
      </c>
      <c r="W209" s="12">
        <v>6.4923999999999999</v>
      </c>
      <c r="Y209" s="12">
        <v>1048.40555108119</v>
      </c>
      <c r="Z209" s="12">
        <v>1048.4484198477801</v>
      </c>
      <c r="AA209" s="12">
        <v>1048.4912921202799</v>
      </c>
      <c r="AB209" s="12">
        <v>1048.5341678991199</v>
      </c>
      <c r="AC209" s="12">
        <v>1048.57704718472</v>
      </c>
      <c r="AE209" s="12">
        <v>6.0216616733798398</v>
      </c>
    </row>
    <row r="210" spans="2:31" s="12" customFormat="1" x14ac:dyDescent="0.2">
      <c r="B210" s="32" t="s">
        <v>201</v>
      </c>
      <c r="C210" s="12">
        <v>75.3855687794956</v>
      </c>
      <c r="D210" s="12">
        <v>0.33040429239561703</v>
      </c>
      <c r="E210" s="12">
        <v>9.6104322586454405</v>
      </c>
      <c r="F210" s="12">
        <v>5.4430373042230098</v>
      </c>
      <c r="G210" s="12">
        <v>0.25339117262273603</v>
      </c>
      <c r="H210" s="12">
        <v>0</v>
      </c>
      <c r="I210" s="12">
        <v>0.12563625866662401</v>
      </c>
      <c r="J210" s="12">
        <v>3.42131049422931</v>
      </c>
      <c r="K210" s="12">
        <v>5.2915534510246296</v>
      </c>
      <c r="L210" s="12">
        <v>5.0847726947706303E-3</v>
      </c>
      <c r="N210" s="12" t="s">
        <v>314</v>
      </c>
      <c r="O210" s="12">
        <v>67.035499999999999</v>
      </c>
      <c r="P210" s="12">
        <v>0</v>
      </c>
      <c r="Q210" s="12">
        <v>18.6173</v>
      </c>
      <c r="R210" s="12">
        <v>0.67559999999999998</v>
      </c>
      <c r="S210" s="12">
        <v>3.5999999999999999E-3</v>
      </c>
      <c r="T210" s="12">
        <v>1.26E-2</v>
      </c>
      <c r="U210" s="12">
        <v>1.8599999999999998E-2</v>
      </c>
      <c r="V210" s="12">
        <v>7.2622999999999998</v>
      </c>
      <c r="W210" s="12">
        <v>6.4923999999999999</v>
      </c>
      <c r="Y210" s="12">
        <v>1055.0351248316099</v>
      </c>
      <c r="Z210" s="12">
        <v>1055.0785374833599</v>
      </c>
      <c r="AA210" s="12">
        <v>1055.1219537079401</v>
      </c>
      <c r="AB210" s="12">
        <v>1055.1653735058001</v>
      </c>
      <c r="AC210" s="12">
        <v>1055.2087968773899</v>
      </c>
      <c r="AE210" s="12">
        <v>6.2317099616805098</v>
      </c>
    </row>
    <row r="211" spans="2:31" s="12" customFormat="1" x14ac:dyDescent="0.2">
      <c r="B211" s="32" t="s">
        <v>190</v>
      </c>
      <c r="C211" s="12">
        <v>75.447990897030493</v>
      </c>
      <c r="D211" s="12">
        <v>0.36443339783017897</v>
      </c>
      <c r="E211" s="12">
        <v>9.4549229970583202</v>
      </c>
      <c r="F211" s="12">
        <v>5.5967531343894104</v>
      </c>
      <c r="G211" s="12">
        <v>0.25840687546865099</v>
      </c>
      <c r="H211" s="12">
        <v>0</v>
      </c>
      <c r="I211" s="12">
        <v>0.17985705820971401</v>
      </c>
      <c r="J211" s="12">
        <v>3.8277567157996302</v>
      </c>
      <c r="K211" s="12">
        <v>4.6413608310130199</v>
      </c>
      <c r="L211" s="12">
        <v>2.0030727765629999E-2</v>
      </c>
      <c r="N211" s="12" t="s">
        <v>315</v>
      </c>
      <c r="O211" s="12">
        <v>66.894099999999995</v>
      </c>
      <c r="P211" s="12">
        <v>0</v>
      </c>
      <c r="Q211" s="12">
        <v>18.036200000000001</v>
      </c>
      <c r="R211" s="12">
        <v>0.94320000000000004</v>
      </c>
      <c r="S211" s="12">
        <v>0</v>
      </c>
      <c r="T211" s="12">
        <v>0</v>
      </c>
      <c r="U211" s="12">
        <v>3.5000000000000001E-3</v>
      </c>
      <c r="V211" s="12">
        <v>6.6388999999999996</v>
      </c>
      <c r="W211" s="12">
        <v>7.4333999999999998</v>
      </c>
      <c r="Y211" s="12">
        <v>1038.46335387819</v>
      </c>
      <c r="Z211" s="12">
        <v>1038.5054134209599</v>
      </c>
      <c r="AA211" s="12">
        <v>1038.5474763708301</v>
      </c>
      <c r="AB211" s="12">
        <v>1038.5895427282301</v>
      </c>
      <c r="AC211" s="12">
        <v>1038.6316124935599</v>
      </c>
      <c r="AE211" s="12">
        <v>4.0943742130754401</v>
      </c>
    </row>
    <row r="212" spans="2:31" s="12" customFormat="1" x14ac:dyDescent="0.2">
      <c r="B212" s="32" t="s">
        <v>201</v>
      </c>
      <c r="C212" s="12">
        <v>75.3855687794956</v>
      </c>
      <c r="D212" s="12">
        <v>0.33040429239561703</v>
      </c>
      <c r="E212" s="12">
        <v>9.6104322586454405</v>
      </c>
      <c r="F212" s="12">
        <v>5.4430373042230098</v>
      </c>
      <c r="G212" s="12">
        <v>0.25339117262273603</v>
      </c>
      <c r="H212" s="12">
        <v>0</v>
      </c>
      <c r="I212" s="12">
        <v>0.12563625866662401</v>
      </c>
      <c r="J212" s="12">
        <v>3.42131049422931</v>
      </c>
      <c r="K212" s="12">
        <v>5.2915534510246296</v>
      </c>
      <c r="L212" s="12">
        <v>5.0847726947706303E-3</v>
      </c>
      <c r="N212" s="12" t="s">
        <v>315</v>
      </c>
      <c r="O212" s="12">
        <v>66.894099999999995</v>
      </c>
      <c r="P212" s="12">
        <v>0</v>
      </c>
      <c r="Q212" s="12">
        <v>18.036200000000001</v>
      </c>
      <c r="R212" s="12">
        <v>0.94320000000000004</v>
      </c>
      <c r="S212" s="12">
        <v>0</v>
      </c>
      <c r="T212" s="12">
        <v>0</v>
      </c>
      <c r="U212" s="12">
        <v>3.5000000000000001E-3</v>
      </c>
      <c r="V212" s="12">
        <v>6.6388999999999996</v>
      </c>
      <c r="W212" s="12">
        <v>7.4333999999999998</v>
      </c>
      <c r="Y212" s="12">
        <v>1044.96739519072</v>
      </c>
      <c r="Z212" s="12">
        <v>1045.00998324377</v>
      </c>
      <c r="AA212" s="12">
        <v>1045.05257476834</v>
      </c>
      <c r="AB212" s="12">
        <v>1045.09516976486</v>
      </c>
      <c r="AC212" s="12">
        <v>1045.13776823376</v>
      </c>
      <c r="AE212" s="12">
        <v>4.3037856175648797</v>
      </c>
    </row>
    <row r="213" spans="2:31" s="12" customFormat="1" x14ac:dyDescent="0.2">
      <c r="B213" s="32" t="s">
        <v>190</v>
      </c>
      <c r="C213" s="12">
        <v>75.447990897030493</v>
      </c>
      <c r="D213" s="12">
        <v>0.36443339783017897</v>
      </c>
      <c r="E213" s="12">
        <v>9.4549229970583202</v>
      </c>
      <c r="F213" s="12">
        <v>5.5967531343894104</v>
      </c>
      <c r="G213" s="12">
        <v>0.25840687546865099</v>
      </c>
      <c r="H213" s="12">
        <v>0</v>
      </c>
      <c r="I213" s="12">
        <v>0.17985705820971401</v>
      </c>
      <c r="J213" s="12">
        <v>3.8277567157996302</v>
      </c>
      <c r="K213" s="12">
        <v>4.6413608310130199</v>
      </c>
      <c r="L213" s="12">
        <v>2.0030727765629999E-2</v>
      </c>
      <c r="N213" s="12" t="s">
        <v>316</v>
      </c>
      <c r="O213" s="12">
        <v>66.816900000000004</v>
      </c>
      <c r="P213" s="12">
        <v>4.4400000000000002E-2</v>
      </c>
      <c r="Q213" s="12">
        <v>18.126300000000001</v>
      </c>
      <c r="R213" s="12">
        <v>0.97189999999999999</v>
      </c>
      <c r="S213" s="12">
        <v>0</v>
      </c>
      <c r="T213" s="12">
        <v>0</v>
      </c>
      <c r="U213" s="12">
        <v>3.3E-3</v>
      </c>
      <c r="V213" s="12">
        <v>6.5925000000000002</v>
      </c>
      <c r="W213" s="12">
        <v>7.4513999999999996</v>
      </c>
      <c r="Y213" s="12">
        <v>1038.01891529205</v>
      </c>
      <c r="Z213" s="12">
        <v>1038.0609388407499</v>
      </c>
      <c r="AA213" s="12">
        <v>1038.1029657921799</v>
      </c>
      <c r="AB213" s="12">
        <v>1038.1449961467599</v>
      </c>
      <c r="AC213" s="12">
        <v>1038.1870299049001</v>
      </c>
      <c r="AE213" s="12">
        <v>3.9891802432369499</v>
      </c>
    </row>
    <row r="214" spans="2:31" s="12" customFormat="1" x14ac:dyDescent="0.2">
      <c r="B214" s="32" t="s">
        <v>201</v>
      </c>
      <c r="C214" s="12">
        <v>75.3855687794956</v>
      </c>
      <c r="D214" s="12">
        <v>0.33040429239561703</v>
      </c>
      <c r="E214" s="12">
        <v>9.6104322586454405</v>
      </c>
      <c r="F214" s="12">
        <v>5.4430373042230098</v>
      </c>
      <c r="G214" s="12">
        <v>0.25339117262273603</v>
      </c>
      <c r="H214" s="12">
        <v>0</v>
      </c>
      <c r="I214" s="12">
        <v>0.12563625866662401</v>
      </c>
      <c r="J214" s="12">
        <v>3.42131049422931</v>
      </c>
      <c r="K214" s="12">
        <v>5.2915534510246296</v>
      </c>
      <c r="L214" s="12">
        <v>5.0847726947706303E-3</v>
      </c>
      <c r="N214" s="12" t="s">
        <v>316</v>
      </c>
      <c r="O214" s="12">
        <v>66.816900000000004</v>
      </c>
      <c r="P214" s="12">
        <v>4.4400000000000002E-2</v>
      </c>
      <c r="Q214" s="12">
        <v>18.126300000000001</v>
      </c>
      <c r="R214" s="12">
        <v>0.97189999999999999</v>
      </c>
      <c r="S214" s="12">
        <v>0</v>
      </c>
      <c r="T214" s="12">
        <v>0</v>
      </c>
      <c r="U214" s="12">
        <v>3.3E-3</v>
      </c>
      <c r="V214" s="12">
        <v>6.5925000000000002</v>
      </c>
      <c r="W214" s="12">
        <v>7.4513999999999996</v>
      </c>
      <c r="Y214" s="12">
        <v>1044.51737321478</v>
      </c>
      <c r="Z214" s="12">
        <v>1044.5599245933299</v>
      </c>
      <c r="AA214" s="12">
        <v>1044.60247943893</v>
      </c>
      <c r="AB214" s="12">
        <v>1044.645037752</v>
      </c>
      <c r="AC214" s="12">
        <v>1044.6875995329599</v>
      </c>
      <c r="AE214" s="12">
        <v>4.1985627401829699</v>
      </c>
    </row>
    <row r="215" spans="2:31" s="12" customFormat="1" x14ac:dyDescent="0.2">
      <c r="B215" s="32" t="s">
        <v>190</v>
      </c>
      <c r="C215" s="12">
        <v>75.447990897030493</v>
      </c>
      <c r="D215" s="12">
        <v>0.36443339783017897</v>
      </c>
      <c r="E215" s="12">
        <v>9.4549229970583202</v>
      </c>
      <c r="F215" s="12">
        <v>5.5967531343894104</v>
      </c>
      <c r="G215" s="12">
        <v>0.25840687546865099</v>
      </c>
      <c r="H215" s="12">
        <v>0</v>
      </c>
      <c r="I215" s="12">
        <v>0.17985705820971401</v>
      </c>
      <c r="J215" s="12">
        <v>3.8277567157996302</v>
      </c>
      <c r="K215" s="12">
        <v>4.6413608310130199</v>
      </c>
      <c r="L215" s="12">
        <v>2.0030727765629999E-2</v>
      </c>
      <c r="N215" s="12" t="s">
        <v>317</v>
      </c>
      <c r="O215" s="12">
        <v>67.688599999999994</v>
      </c>
      <c r="P215" s="12">
        <v>2.7699999999999999E-2</v>
      </c>
      <c r="Q215" s="12">
        <v>18.673999999999999</v>
      </c>
      <c r="R215" s="12">
        <v>0.74199999999999999</v>
      </c>
      <c r="S215" s="12">
        <v>0</v>
      </c>
      <c r="T215" s="12">
        <v>9.7999999999999997E-3</v>
      </c>
      <c r="U215" s="12">
        <v>2.24E-2</v>
      </c>
      <c r="V215" s="12">
        <v>6.8468</v>
      </c>
      <c r="W215" s="12">
        <v>6.7664</v>
      </c>
      <c r="Y215" s="12">
        <v>1044.0631307241899</v>
      </c>
      <c r="Z215" s="12">
        <v>1044.1056451003301</v>
      </c>
      <c r="AA215" s="12">
        <v>1044.14816293899</v>
      </c>
      <c r="AB215" s="12">
        <v>1044.1906842405899</v>
      </c>
      <c r="AC215" s="12">
        <v>1044.23320900557</v>
      </c>
      <c r="AE215" s="12">
        <v>6.2122500336320501</v>
      </c>
    </row>
    <row r="216" spans="2:31" s="12" customFormat="1" x14ac:dyDescent="0.2">
      <c r="B216" s="32" t="s">
        <v>201</v>
      </c>
      <c r="C216" s="12">
        <v>75.3855687794956</v>
      </c>
      <c r="D216" s="12">
        <v>0.33040429239561703</v>
      </c>
      <c r="E216" s="12">
        <v>9.6104322586454405</v>
      </c>
      <c r="F216" s="12">
        <v>5.4430373042230098</v>
      </c>
      <c r="G216" s="12">
        <v>0.25339117262273603</v>
      </c>
      <c r="H216" s="12">
        <v>0</v>
      </c>
      <c r="I216" s="12">
        <v>0.12563625866662401</v>
      </c>
      <c r="J216" s="12">
        <v>3.42131049422931</v>
      </c>
      <c r="K216" s="12">
        <v>5.2915534510246296</v>
      </c>
      <c r="L216" s="12">
        <v>5.0847726947706303E-3</v>
      </c>
      <c r="N216" s="12" t="s">
        <v>317</v>
      </c>
      <c r="O216" s="12">
        <v>67.688599999999994</v>
      </c>
      <c r="P216" s="12">
        <v>2.7699999999999999E-2</v>
      </c>
      <c r="Q216" s="12">
        <v>18.673999999999999</v>
      </c>
      <c r="R216" s="12">
        <v>0.74199999999999999</v>
      </c>
      <c r="S216" s="12">
        <v>0</v>
      </c>
      <c r="T216" s="12">
        <v>9.7999999999999997E-3</v>
      </c>
      <c r="U216" s="12">
        <v>2.24E-2</v>
      </c>
      <c r="V216" s="12">
        <v>6.8468</v>
      </c>
      <c r="W216" s="12">
        <v>6.7664</v>
      </c>
      <c r="Y216" s="12">
        <v>1050.63772757585</v>
      </c>
      <c r="Z216" s="12">
        <v>1050.6807790856301</v>
      </c>
      <c r="AA216" s="12">
        <v>1050.7238341237601</v>
      </c>
      <c r="AB216" s="12">
        <v>1050.7668926906799</v>
      </c>
      <c r="AC216" s="12">
        <v>1050.8099547868001</v>
      </c>
      <c r="AE216" s="12">
        <v>6.4220224362529796</v>
      </c>
    </row>
    <row r="217" spans="2:31" s="12" customFormat="1" x14ac:dyDescent="0.2">
      <c r="B217" s="32" t="s">
        <v>190</v>
      </c>
      <c r="C217" s="12">
        <v>75.447990897030493</v>
      </c>
      <c r="D217" s="12">
        <v>0.36443339783017897</v>
      </c>
      <c r="E217" s="12">
        <v>9.4549229970583202</v>
      </c>
      <c r="F217" s="12">
        <v>5.5967531343894104</v>
      </c>
      <c r="G217" s="12">
        <v>0.25840687546865099</v>
      </c>
      <c r="H217" s="12">
        <v>0</v>
      </c>
      <c r="I217" s="12">
        <v>0.17985705820971401</v>
      </c>
      <c r="J217" s="12">
        <v>3.8277567157996302</v>
      </c>
      <c r="K217" s="12">
        <v>4.6413608310130199</v>
      </c>
      <c r="L217" s="12">
        <v>2.0030727765629999E-2</v>
      </c>
      <c r="N217" s="12" t="s">
        <v>318</v>
      </c>
      <c r="O217" s="12">
        <v>66.867199999999997</v>
      </c>
      <c r="P217" s="12">
        <v>2.3999999999999998E-3</v>
      </c>
      <c r="Q217" s="12">
        <v>18.255600000000001</v>
      </c>
      <c r="R217" s="12">
        <v>0.89239999999999997</v>
      </c>
      <c r="S217" s="12">
        <v>0</v>
      </c>
      <c r="T217" s="12">
        <v>1.4999999999999999E-2</v>
      </c>
      <c r="U217" s="12">
        <v>3.4599999999999999E-2</v>
      </c>
      <c r="V217" s="12">
        <v>6.8611000000000004</v>
      </c>
      <c r="W217" s="12">
        <v>6.9823000000000004</v>
      </c>
      <c r="Y217" s="12">
        <v>1042.69181205624</v>
      </c>
      <c r="Z217" s="12">
        <v>1042.73421482293</v>
      </c>
      <c r="AA217" s="12">
        <v>1042.77662103852</v>
      </c>
      <c r="AB217" s="12">
        <v>1042.8190307034199</v>
      </c>
      <c r="AC217" s="12">
        <v>1042.86144381806</v>
      </c>
      <c r="AE217" s="12">
        <v>6.3005576453256298</v>
      </c>
    </row>
    <row r="218" spans="2:31" s="12" customFormat="1" x14ac:dyDescent="0.2">
      <c r="B218" s="32" t="s">
        <v>201</v>
      </c>
      <c r="C218" s="12">
        <v>75.3855687794956</v>
      </c>
      <c r="D218" s="12">
        <v>0.33040429239561703</v>
      </c>
      <c r="E218" s="12">
        <v>9.6104322586454405</v>
      </c>
      <c r="F218" s="12">
        <v>5.4430373042230098</v>
      </c>
      <c r="G218" s="12">
        <v>0.25339117262273603</v>
      </c>
      <c r="H218" s="12">
        <v>0</v>
      </c>
      <c r="I218" s="12">
        <v>0.12563625866662401</v>
      </c>
      <c r="J218" s="12">
        <v>3.42131049422931</v>
      </c>
      <c r="K218" s="12">
        <v>5.2915534510246296</v>
      </c>
      <c r="L218" s="12">
        <v>5.0847726947706303E-3</v>
      </c>
      <c r="N218" s="12" t="s">
        <v>318</v>
      </c>
      <c r="O218" s="12">
        <v>66.867199999999997</v>
      </c>
      <c r="P218" s="12">
        <v>2.3999999999999998E-3</v>
      </c>
      <c r="Q218" s="12">
        <v>18.255600000000001</v>
      </c>
      <c r="R218" s="12">
        <v>0.89239999999999997</v>
      </c>
      <c r="S218" s="12">
        <v>0</v>
      </c>
      <c r="T218" s="12">
        <v>1.4999999999999999E-2</v>
      </c>
      <c r="U218" s="12">
        <v>3.4599999999999999E-2</v>
      </c>
      <c r="V218" s="12">
        <v>6.8611000000000004</v>
      </c>
      <c r="W218" s="12">
        <v>6.9823000000000004</v>
      </c>
      <c r="Y218" s="12">
        <v>1049.2490952829201</v>
      </c>
      <c r="Z218" s="12">
        <v>1049.2920330628599</v>
      </c>
      <c r="AA218" s="12">
        <v>1049.33497435718</v>
      </c>
      <c r="AB218" s="12">
        <v>1049.3779191663</v>
      </c>
      <c r="AC218" s="12">
        <v>1049.4208674906699</v>
      </c>
      <c r="AE218" s="12">
        <v>6.5102421929450696</v>
      </c>
    </row>
    <row r="219" spans="2:31" s="12" customFormat="1" x14ac:dyDescent="0.2">
      <c r="B219" s="32" t="s">
        <v>190</v>
      </c>
      <c r="C219" s="12">
        <v>75.447990897030493</v>
      </c>
      <c r="D219" s="12">
        <v>0.36443339783017897</v>
      </c>
      <c r="E219" s="12">
        <v>9.4549229970583202</v>
      </c>
      <c r="F219" s="12">
        <v>5.5967531343894104</v>
      </c>
      <c r="G219" s="12">
        <v>0.25840687546865099</v>
      </c>
      <c r="H219" s="12">
        <v>0</v>
      </c>
      <c r="I219" s="12">
        <v>0.17985705820971401</v>
      </c>
      <c r="J219" s="12">
        <v>3.8277567157996302</v>
      </c>
      <c r="K219" s="12">
        <v>4.6413608310130199</v>
      </c>
      <c r="L219" s="12">
        <v>2.0030727765629999E-2</v>
      </c>
      <c r="N219" s="12" t="s">
        <v>319</v>
      </c>
      <c r="O219" s="12">
        <v>66.838200000000001</v>
      </c>
      <c r="P219" s="12">
        <v>2.41E-2</v>
      </c>
      <c r="Q219" s="12">
        <v>18.338999999999999</v>
      </c>
      <c r="R219" s="12">
        <v>0.55649999999999999</v>
      </c>
      <c r="S219" s="12">
        <v>0</v>
      </c>
      <c r="T219" s="12">
        <v>0</v>
      </c>
      <c r="U219" s="12">
        <v>1.95E-2</v>
      </c>
      <c r="V219" s="12">
        <v>7.0750000000000002</v>
      </c>
      <c r="W219" s="12">
        <v>6.6506999999999996</v>
      </c>
      <c r="Y219" s="12">
        <v>1046.26516194347</v>
      </c>
      <c r="Z219" s="12">
        <v>1046.3078558463401</v>
      </c>
      <c r="AA219" s="12">
        <v>1046.3505532336901</v>
      </c>
      <c r="AB219" s="12">
        <v>1046.3932541059501</v>
      </c>
      <c r="AC219" s="12">
        <v>1046.4359584635299</v>
      </c>
      <c r="AE219" s="12">
        <v>6.54302283205236</v>
      </c>
    </row>
    <row r="220" spans="2:31" s="12" customFormat="1" x14ac:dyDescent="0.2">
      <c r="B220" s="32" t="s">
        <v>201</v>
      </c>
      <c r="C220" s="12">
        <v>75.3855687794956</v>
      </c>
      <c r="D220" s="12">
        <v>0.33040429239561703</v>
      </c>
      <c r="E220" s="12">
        <v>9.6104322586454405</v>
      </c>
      <c r="F220" s="12">
        <v>5.4430373042230098</v>
      </c>
      <c r="G220" s="12">
        <v>0.25339117262273603</v>
      </c>
      <c r="H220" s="12">
        <v>0</v>
      </c>
      <c r="I220" s="12">
        <v>0.12563625866662401</v>
      </c>
      <c r="J220" s="12">
        <v>3.42131049422931</v>
      </c>
      <c r="K220" s="12">
        <v>5.2915534510246296</v>
      </c>
      <c r="L220" s="12">
        <v>5.0847726947706303E-3</v>
      </c>
      <c r="N220" s="12" t="s">
        <v>319</v>
      </c>
      <c r="O220" s="12">
        <v>66.838200000000001</v>
      </c>
      <c r="P220" s="12">
        <v>2.41E-2</v>
      </c>
      <c r="Q220" s="12">
        <v>18.338999999999999</v>
      </c>
      <c r="R220" s="12">
        <v>0.55649999999999999</v>
      </c>
      <c r="S220" s="12">
        <v>0</v>
      </c>
      <c r="T220" s="12">
        <v>0</v>
      </c>
      <c r="U220" s="12">
        <v>1.95E-2</v>
      </c>
      <c r="V220" s="12">
        <v>7.0750000000000002</v>
      </c>
      <c r="W220" s="12">
        <v>6.6506999999999996</v>
      </c>
      <c r="Y220" s="12">
        <v>1052.8676086647399</v>
      </c>
      <c r="Z220" s="12">
        <v>1052.9108431178799</v>
      </c>
      <c r="AA220" s="12">
        <v>1052.9540811218801</v>
      </c>
      <c r="AB220" s="12">
        <v>1052.9973226771799</v>
      </c>
      <c r="AC220" s="12">
        <v>1053.04056778423</v>
      </c>
      <c r="AE220" s="12">
        <v>6.7529355733651197</v>
      </c>
    </row>
    <row r="221" spans="2:31" s="12" customFormat="1" x14ac:dyDescent="0.2">
      <c r="B221" s="32" t="s">
        <v>190</v>
      </c>
      <c r="C221" s="12">
        <v>75.447990897030493</v>
      </c>
      <c r="D221" s="12">
        <v>0.36443339783017897</v>
      </c>
      <c r="E221" s="12">
        <v>9.4549229970583202</v>
      </c>
      <c r="F221" s="12">
        <v>5.5967531343894104</v>
      </c>
      <c r="G221" s="12">
        <v>0.25840687546865099</v>
      </c>
      <c r="H221" s="12">
        <v>0</v>
      </c>
      <c r="I221" s="12">
        <v>0.17985705820971401</v>
      </c>
      <c r="J221" s="12">
        <v>3.8277567157996302</v>
      </c>
      <c r="K221" s="12">
        <v>4.6413608310130199</v>
      </c>
      <c r="L221" s="12">
        <v>2.0030727765629999E-2</v>
      </c>
      <c r="N221" s="12" t="s">
        <v>320</v>
      </c>
      <c r="O221" s="12">
        <v>67.234899999999996</v>
      </c>
      <c r="P221" s="12">
        <v>9.9000000000000008E-3</v>
      </c>
      <c r="Q221" s="12">
        <v>18.678599999999999</v>
      </c>
      <c r="R221" s="12">
        <v>0.54149999999999998</v>
      </c>
      <c r="S221" s="12">
        <v>5.7999999999999996E-3</v>
      </c>
      <c r="T221" s="12">
        <v>8.3999999999999995E-3</v>
      </c>
      <c r="U221" s="12">
        <v>3.5299999999999998E-2</v>
      </c>
      <c r="V221" s="12">
        <v>6.9322999999999997</v>
      </c>
      <c r="W221" s="12">
        <v>6.6448</v>
      </c>
      <c r="Y221" s="12">
        <v>1045.3328755990799</v>
      </c>
      <c r="Z221" s="12">
        <v>1045.3754934485401</v>
      </c>
      <c r="AA221" s="12">
        <v>1045.4181147731599</v>
      </c>
      <c r="AB221" s="12">
        <v>1045.4607395733899</v>
      </c>
      <c r="AC221" s="12">
        <v>1045.50336784963</v>
      </c>
      <c r="AE221" s="12">
        <v>7.1789715059343298</v>
      </c>
    </row>
    <row r="222" spans="2:31" s="12" customFormat="1" x14ac:dyDescent="0.2">
      <c r="B222" s="32" t="s">
        <v>201</v>
      </c>
      <c r="C222" s="12">
        <v>75.3855687794956</v>
      </c>
      <c r="D222" s="12">
        <v>0.33040429239561703</v>
      </c>
      <c r="E222" s="12">
        <v>9.6104322586454405</v>
      </c>
      <c r="F222" s="12">
        <v>5.4430373042230098</v>
      </c>
      <c r="G222" s="12">
        <v>0.25339117262273603</v>
      </c>
      <c r="H222" s="12">
        <v>0</v>
      </c>
      <c r="I222" s="12">
        <v>0.12563625866662401</v>
      </c>
      <c r="J222" s="12">
        <v>3.42131049422931</v>
      </c>
      <c r="K222" s="12">
        <v>5.2915534510246296</v>
      </c>
      <c r="L222" s="12">
        <v>5.0847726947706303E-3</v>
      </c>
      <c r="N222" s="12" t="s">
        <v>320</v>
      </c>
      <c r="O222" s="12">
        <v>67.234899999999996</v>
      </c>
      <c r="P222" s="12">
        <v>9.9000000000000008E-3</v>
      </c>
      <c r="Q222" s="12">
        <v>18.678599999999999</v>
      </c>
      <c r="R222" s="12">
        <v>0.54149999999999998</v>
      </c>
      <c r="S222" s="12">
        <v>5.7999999999999996E-3</v>
      </c>
      <c r="T222" s="12">
        <v>8.3999999999999995E-3</v>
      </c>
      <c r="U222" s="12">
        <v>3.5299999999999998E-2</v>
      </c>
      <c r="V222" s="12">
        <v>6.9322999999999997</v>
      </c>
      <c r="W222" s="12">
        <v>6.6448</v>
      </c>
      <c r="Y222" s="12">
        <v>1051.9235241343099</v>
      </c>
      <c r="Z222" s="12">
        <v>1051.96668108575</v>
      </c>
      <c r="AA222" s="12">
        <v>1052.0098415785101</v>
      </c>
      <c r="AB222" s="12">
        <v>1052.0530056130201</v>
      </c>
      <c r="AC222" s="12">
        <v>1052.0961731897301</v>
      </c>
      <c r="AE222" s="12">
        <v>7.3888249416880596</v>
      </c>
    </row>
    <row r="223" spans="2:31" s="12" customFormat="1" x14ac:dyDescent="0.2">
      <c r="B223" s="32" t="s">
        <v>190</v>
      </c>
      <c r="C223" s="12">
        <v>75.447990897030493</v>
      </c>
      <c r="D223" s="12">
        <v>0.36443339783017897</v>
      </c>
      <c r="E223" s="12">
        <v>9.4549229970583202</v>
      </c>
      <c r="F223" s="12">
        <v>5.5967531343894104</v>
      </c>
      <c r="G223" s="12">
        <v>0.25840687546865099</v>
      </c>
      <c r="H223" s="12">
        <v>0</v>
      </c>
      <c r="I223" s="12">
        <v>0.17985705820971401</v>
      </c>
      <c r="J223" s="12">
        <v>3.8277567157996302</v>
      </c>
      <c r="K223" s="12">
        <v>4.6413608310130199</v>
      </c>
      <c r="L223" s="12">
        <v>2.0030727765629999E-2</v>
      </c>
      <c r="N223" s="12" t="s">
        <v>321</v>
      </c>
      <c r="O223" s="12">
        <v>66.717600000000004</v>
      </c>
      <c r="P223" s="12">
        <v>1.0800000000000001E-2</v>
      </c>
      <c r="Q223" s="12">
        <v>18.274100000000001</v>
      </c>
      <c r="R223" s="12">
        <v>0.67689999999999995</v>
      </c>
      <c r="S223" s="12">
        <v>0</v>
      </c>
      <c r="T223" s="12">
        <v>2.0999999999999999E-3</v>
      </c>
      <c r="U223" s="12">
        <v>0</v>
      </c>
      <c r="V223" s="12">
        <v>6.9569999999999999</v>
      </c>
      <c r="W223" s="12">
        <v>6.9917999999999996</v>
      </c>
      <c r="Y223" s="12">
        <v>1043.43932663284</v>
      </c>
      <c r="Z223" s="12">
        <v>1043.4817902203699</v>
      </c>
      <c r="AA223" s="12">
        <v>1043.5242572642101</v>
      </c>
      <c r="AB223" s="12">
        <v>1043.5667277647899</v>
      </c>
      <c r="AC223" s="12">
        <v>1043.6092017225401</v>
      </c>
    </row>
    <row r="224" spans="2:31" s="12" customFormat="1" x14ac:dyDescent="0.2">
      <c r="B224" s="32" t="s">
        <v>201</v>
      </c>
      <c r="C224" s="12">
        <v>75.3855687794956</v>
      </c>
      <c r="D224" s="12">
        <v>0.33040429239561703</v>
      </c>
      <c r="E224" s="12">
        <v>9.6104322586454405</v>
      </c>
      <c r="F224" s="12">
        <v>5.4430373042230098</v>
      </c>
      <c r="G224" s="12">
        <v>0.25339117262273603</v>
      </c>
      <c r="H224" s="12">
        <v>0</v>
      </c>
      <c r="I224" s="12">
        <v>0.12563625866662401</v>
      </c>
      <c r="J224" s="12">
        <v>3.42131049422931</v>
      </c>
      <c r="K224" s="12">
        <v>5.2915534510246296</v>
      </c>
      <c r="L224" s="12">
        <v>5.0847726947706303E-3</v>
      </c>
      <c r="N224" s="12" t="s">
        <v>321</v>
      </c>
      <c r="O224" s="12">
        <v>66.717600000000004</v>
      </c>
      <c r="P224" s="12">
        <v>1.0800000000000001E-2</v>
      </c>
      <c r="Q224" s="12">
        <v>18.274100000000001</v>
      </c>
      <c r="R224" s="12">
        <v>0.67689999999999995</v>
      </c>
      <c r="S224" s="12">
        <v>0</v>
      </c>
      <c r="T224" s="12">
        <v>2.0999999999999999E-3</v>
      </c>
      <c r="U224" s="12">
        <v>0</v>
      </c>
      <c r="V224" s="12">
        <v>6.9569999999999999</v>
      </c>
      <c r="W224" s="12">
        <v>6.9917999999999996</v>
      </c>
      <c r="Y224" s="12">
        <v>1050.0060447792901</v>
      </c>
      <c r="Z224" s="12">
        <v>1050.04904453521</v>
      </c>
      <c r="AA224" s="12">
        <v>1050.09204781312</v>
      </c>
      <c r="AB224" s="12">
        <v>1050.1350546134499</v>
      </c>
      <c r="AC224" s="12">
        <v>1050.1780649366301</v>
      </c>
    </row>
    <row r="225" spans="2:31" s="12" customFormat="1" x14ac:dyDescent="0.2">
      <c r="B225" s="32" t="s">
        <v>190</v>
      </c>
      <c r="C225" s="12">
        <v>75.447990897030493</v>
      </c>
      <c r="D225" s="12">
        <v>0.36443339783017897</v>
      </c>
      <c r="E225" s="12">
        <v>9.4549229970583202</v>
      </c>
      <c r="F225" s="12">
        <v>5.5967531343894104</v>
      </c>
      <c r="G225" s="12">
        <v>0.25840687546865099</v>
      </c>
      <c r="H225" s="12">
        <v>0</v>
      </c>
      <c r="I225" s="12">
        <v>0.17985705820971401</v>
      </c>
      <c r="J225" s="12">
        <v>3.8277567157996302</v>
      </c>
      <c r="K225" s="12">
        <v>4.6413608310130199</v>
      </c>
      <c r="L225" s="12">
        <v>2.0030727765629999E-2</v>
      </c>
      <c r="N225" s="12" t="s">
        <v>322</v>
      </c>
      <c r="O225" s="12">
        <v>66.645799999999994</v>
      </c>
      <c r="P225" s="12">
        <v>0</v>
      </c>
      <c r="Q225" s="12">
        <v>18.122699999999998</v>
      </c>
      <c r="R225" s="12">
        <v>0.9325</v>
      </c>
      <c r="S225" s="12">
        <v>6.9999999999999999E-4</v>
      </c>
      <c r="T225" s="12">
        <v>9.1999999999999998E-3</v>
      </c>
      <c r="U225" s="12">
        <v>1.35E-2</v>
      </c>
      <c r="V225" s="12">
        <v>6.6631999999999998</v>
      </c>
      <c r="W225" s="12">
        <v>7.3742999999999999</v>
      </c>
      <c r="Y225" s="12">
        <v>1038.9567147033499</v>
      </c>
      <c r="Z225" s="12">
        <v>1038.9988142203399</v>
      </c>
      <c r="AA225" s="12">
        <v>1039.04091714929</v>
      </c>
      <c r="AB225" s="12">
        <v>1039.08302349062</v>
      </c>
      <c r="AC225" s="12">
        <v>1039.12513324475</v>
      </c>
      <c r="AE225" s="12">
        <v>5.4559259557943003</v>
      </c>
    </row>
    <row r="226" spans="2:31" s="12" customFormat="1" x14ac:dyDescent="0.2">
      <c r="B226" s="32" t="s">
        <v>201</v>
      </c>
      <c r="C226" s="12">
        <v>75.3855687794956</v>
      </c>
      <c r="D226" s="12">
        <v>0.33040429239561703</v>
      </c>
      <c r="E226" s="12">
        <v>9.6104322586454405</v>
      </c>
      <c r="F226" s="12">
        <v>5.4430373042230098</v>
      </c>
      <c r="G226" s="12">
        <v>0.25339117262273603</v>
      </c>
      <c r="H226" s="12">
        <v>0</v>
      </c>
      <c r="I226" s="12">
        <v>0.12563625866662401</v>
      </c>
      <c r="J226" s="12">
        <v>3.42131049422931</v>
      </c>
      <c r="K226" s="12">
        <v>5.2915534510246296</v>
      </c>
      <c r="L226" s="12">
        <v>5.0847726947706303E-3</v>
      </c>
      <c r="N226" s="12" t="s">
        <v>322</v>
      </c>
      <c r="O226" s="12">
        <v>66.645799999999994</v>
      </c>
      <c r="P226" s="12">
        <v>0</v>
      </c>
      <c r="Q226" s="12">
        <v>18.122699999999998</v>
      </c>
      <c r="R226" s="12">
        <v>0.9325</v>
      </c>
      <c r="S226" s="12">
        <v>6.9999999999999999E-4</v>
      </c>
      <c r="T226" s="12">
        <v>9.1999999999999998E-3</v>
      </c>
      <c r="U226" s="12">
        <v>1.35E-2</v>
      </c>
      <c r="V226" s="12">
        <v>6.6631999999999998</v>
      </c>
      <c r="W226" s="12">
        <v>7.3742999999999999</v>
      </c>
      <c r="Y226" s="12">
        <v>1045.4669568311599</v>
      </c>
      <c r="Z226" s="12">
        <v>1045.5095856144301</v>
      </c>
      <c r="AA226" s="12">
        <v>1045.5522178742001</v>
      </c>
      <c r="AB226" s="12">
        <v>1045.5948536109099</v>
      </c>
      <c r="AC226" s="12">
        <v>1045.63749282498</v>
      </c>
      <c r="AE226" s="12">
        <v>5.6653694054244097</v>
      </c>
    </row>
    <row r="227" spans="2:31" s="12" customFormat="1" x14ac:dyDescent="0.2">
      <c r="B227" s="32" t="s">
        <v>184</v>
      </c>
      <c r="C227" s="12">
        <v>75.139297166582196</v>
      </c>
      <c r="D227" s="12">
        <v>0.35181939372616999</v>
      </c>
      <c r="E227" s="12">
        <v>9.5602681457210501</v>
      </c>
      <c r="F227" s="12">
        <v>5.5932925420646704</v>
      </c>
      <c r="G227" s="12">
        <v>0.19710363624418001</v>
      </c>
      <c r="H227" s="12">
        <v>1.05969696905473E-4</v>
      </c>
      <c r="I227" s="12">
        <v>9.0710060551084798E-2</v>
      </c>
      <c r="J227" s="12">
        <v>3.5994726947881999</v>
      </c>
      <c r="K227" s="12">
        <v>5.2392477847034904</v>
      </c>
      <c r="L227" s="12">
        <v>4.8216212091990202E-2</v>
      </c>
      <c r="N227" s="12" t="s">
        <v>323</v>
      </c>
      <c r="O227" s="12">
        <v>67.231200000000001</v>
      </c>
      <c r="P227" s="12">
        <v>5.7999999999999996E-3</v>
      </c>
      <c r="Q227" s="12">
        <v>18.407299999999999</v>
      </c>
      <c r="R227" s="12">
        <v>0.93489999999999995</v>
      </c>
      <c r="S227" s="12">
        <v>0</v>
      </c>
      <c r="T227" s="12">
        <v>0</v>
      </c>
      <c r="U227" s="12">
        <v>9.7999999999999997E-3</v>
      </c>
      <c r="V227" s="12">
        <v>6.2854999999999999</v>
      </c>
      <c r="W227" s="12">
        <v>7.7248000000000001</v>
      </c>
      <c r="Y227" s="12">
        <v>1027.65918020924</v>
      </c>
      <c r="Z227" s="12">
        <v>1027.70036911228</v>
      </c>
      <c r="AA227" s="12">
        <v>1027.74156131717</v>
      </c>
      <c r="AB227" s="12">
        <v>1027.7827568243199</v>
      </c>
      <c r="AC227" s="12">
        <v>1027.82395563413</v>
      </c>
      <c r="AE227" s="12">
        <v>6.0356383664441298</v>
      </c>
    </row>
    <row r="228" spans="2:31" s="12" customFormat="1" x14ac:dyDescent="0.2">
      <c r="B228" s="32" t="s">
        <v>189</v>
      </c>
      <c r="C228" s="12">
        <v>73.8218512581455</v>
      </c>
      <c r="D228" s="12">
        <v>0.212608274628063</v>
      </c>
      <c r="E228" s="12">
        <v>11.651179121191801</v>
      </c>
      <c r="F228" s="12">
        <v>4.2690554132707703</v>
      </c>
      <c r="G228" s="12">
        <v>0.18507258571378901</v>
      </c>
      <c r="H228" s="12">
        <v>2.0882083786290299E-2</v>
      </c>
      <c r="I228" s="12">
        <v>0.144843865478435</v>
      </c>
      <c r="J228" s="12">
        <v>6.6916842219478898</v>
      </c>
      <c r="K228" s="12">
        <v>2.93516112984357</v>
      </c>
      <c r="L228" s="12">
        <v>0</v>
      </c>
      <c r="N228" s="12" t="s">
        <v>323</v>
      </c>
      <c r="O228" s="12">
        <v>67.231200000000001</v>
      </c>
      <c r="P228" s="12">
        <v>5.7999999999999996E-3</v>
      </c>
      <c r="Q228" s="12">
        <v>18.407299999999999</v>
      </c>
      <c r="R228" s="12">
        <v>0.93489999999999995</v>
      </c>
      <c r="S228" s="12">
        <v>0</v>
      </c>
      <c r="T228" s="12">
        <v>0</v>
      </c>
      <c r="U228" s="12">
        <v>9.7999999999999997E-3</v>
      </c>
      <c r="V228" s="12">
        <v>6.2854999999999999</v>
      </c>
      <c r="W228" s="12">
        <v>7.7248000000000001</v>
      </c>
      <c r="Y228" s="12">
        <v>889.90671025049505</v>
      </c>
      <c r="Z228" s="12">
        <v>889.93759674661806</v>
      </c>
      <c r="AA228" s="12">
        <v>889.96848538680501</v>
      </c>
      <c r="AB228" s="12">
        <v>889.99937617128103</v>
      </c>
      <c r="AC228" s="12">
        <v>890.03026910026699</v>
      </c>
      <c r="AE228" s="12">
        <v>9.0488751434679706</v>
      </c>
    </row>
    <row r="229" spans="2:31" s="12" customFormat="1" x14ac:dyDescent="0.2">
      <c r="B229" s="32" t="s">
        <v>190</v>
      </c>
      <c r="C229" s="12">
        <v>75.447990897030493</v>
      </c>
      <c r="D229" s="12">
        <v>0.36443339783017897</v>
      </c>
      <c r="E229" s="12">
        <v>9.4549229970583202</v>
      </c>
      <c r="F229" s="12">
        <v>5.5967531343894104</v>
      </c>
      <c r="G229" s="12">
        <v>0.25840687546865099</v>
      </c>
      <c r="H229" s="12">
        <v>0</v>
      </c>
      <c r="I229" s="12">
        <v>0.17985705820971401</v>
      </c>
      <c r="J229" s="12">
        <v>3.8277567157996302</v>
      </c>
      <c r="K229" s="12">
        <v>4.6413608310130199</v>
      </c>
      <c r="L229" s="12">
        <v>2.0030727765629999E-2</v>
      </c>
      <c r="N229" s="12" t="s">
        <v>323</v>
      </c>
      <c r="O229" s="12">
        <v>67.231200000000001</v>
      </c>
      <c r="P229" s="12">
        <v>5.7999999999999996E-3</v>
      </c>
      <c r="Q229" s="12">
        <v>18.407299999999999</v>
      </c>
      <c r="R229" s="12">
        <v>0.93489999999999995</v>
      </c>
      <c r="S229" s="12">
        <v>0</v>
      </c>
      <c r="T229" s="12">
        <v>0</v>
      </c>
      <c r="U229" s="12">
        <v>9.7999999999999997E-3</v>
      </c>
      <c r="V229" s="12">
        <v>6.2854999999999999</v>
      </c>
      <c r="W229" s="12">
        <v>7.7248000000000001</v>
      </c>
      <c r="Y229" s="12">
        <v>1033.9413702387701</v>
      </c>
      <c r="Z229" s="12">
        <v>1033.9830642755601</v>
      </c>
      <c r="AA229" s="12">
        <v>1034.0247616751301</v>
      </c>
      <c r="AB229" s="12">
        <v>1034.0664624379001</v>
      </c>
      <c r="AC229" s="12">
        <v>1034.1081665642701</v>
      </c>
      <c r="AE229" s="12">
        <v>5.3356372631800104</v>
      </c>
    </row>
    <row r="230" spans="2:31" s="12" customFormat="1" x14ac:dyDescent="0.2">
      <c r="B230" s="32" t="s">
        <v>205</v>
      </c>
      <c r="C230" s="12">
        <v>74.878405772784205</v>
      </c>
      <c r="D230" s="12">
        <v>0.31689951341203598</v>
      </c>
      <c r="E230" s="12">
        <v>9.6532467162435491</v>
      </c>
      <c r="F230" s="12">
        <v>5.4870153511063</v>
      </c>
      <c r="G230" s="12">
        <v>0.244296494688266</v>
      </c>
      <c r="H230" s="12">
        <v>1.05527643493851E-4</v>
      </c>
      <c r="I230" s="12">
        <v>0.16768342551172999</v>
      </c>
      <c r="J230" s="12">
        <v>3.3461760475465399</v>
      </c>
      <c r="K230" s="12">
        <v>5.77953797887126</v>
      </c>
      <c r="L230" s="12">
        <v>2.24773880641904E-2</v>
      </c>
      <c r="N230" s="12" t="s">
        <v>323</v>
      </c>
      <c r="O230" s="12">
        <v>67.231200000000001</v>
      </c>
      <c r="P230" s="12">
        <v>5.7999999999999996E-3</v>
      </c>
      <c r="Q230" s="12">
        <v>18.407299999999999</v>
      </c>
      <c r="R230" s="12">
        <v>0.93489999999999995</v>
      </c>
      <c r="S230" s="12">
        <v>0</v>
      </c>
      <c r="T230" s="12">
        <v>0</v>
      </c>
      <c r="U230" s="12">
        <v>9.7999999999999997E-3</v>
      </c>
      <c r="V230" s="12">
        <v>6.2854999999999999</v>
      </c>
      <c r="W230" s="12">
        <v>7.7248000000000001</v>
      </c>
      <c r="Y230" s="12">
        <v>1065.99214356587</v>
      </c>
      <c r="Z230" s="12">
        <v>1066.0364626391299</v>
      </c>
      <c r="AA230" s="12">
        <v>1066.0807853977101</v>
      </c>
      <c r="AB230" s="12">
        <v>1066.1251118420801</v>
      </c>
      <c r="AC230" s="12">
        <v>1066.16944197269</v>
      </c>
      <c r="AE230" s="12">
        <v>4.8352459835548096</v>
      </c>
    </row>
    <row r="231" spans="2:31" s="12" customFormat="1" x14ac:dyDescent="0.2">
      <c r="B231" s="32" t="s">
        <v>184</v>
      </c>
      <c r="C231" s="12">
        <v>75.139297166582196</v>
      </c>
      <c r="D231" s="12">
        <v>0.35181939372616999</v>
      </c>
      <c r="E231" s="12">
        <v>9.5602681457210501</v>
      </c>
      <c r="F231" s="12">
        <v>5.5932925420646704</v>
      </c>
      <c r="G231" s="12">
        <v>0.19710363624418001</v>
      </c>
      <c r="H231" s="12">
        <v>1.05969696905473E-4</v>
      </c>
      <c r="I231" s="12">
        <v>9.0710060551084798E-2</v>
      </c>
      <c r="J231" s="12">
        <v>3.5994726947881999</v>
      </c>
      <c r="K231" s="12">
        <v>5.2392477847034904</v>
      </c>
      <c r="L231" s="12">
        <v>4.8216212091990202E-2</v>
      </c>
      <c r="N231" s="12" t="s">
        <v>324</v>
      </c>
      <c r="O231" s="12">
        <v>66.881699999999995</v>
      </c>
      <c r="P231" s="12">
        <v>6.8999999999999999E-3</v>
      </c>
      <c r="Q231" s="12">
        <v>18.200299999999999</v>
      </c>
      <c r="R231" s="12">
        <v>0.90939999999999999</v>
      </c>
      <c r="S231" s="12">
        <v>1.66E-2</v>
      </c>
      <c r="T231" s="12">
        <v>1.21E-2</v>
      </c>
      <c r="U231" s="12">
        <v>3.5000000000000001E-3</v>
      </c>
      <c r="V231" s="12">
        <v>6.2713000000000001</v>
      </c>
      <c r="W231" s="12">
        <v>7.8056999999999999</v>
      </c>
      <c r="Y231" s="12">
        <v>1027.0740348658101</v>
      </c>
      <c r="Z231" s="12">
        <v>1027.1151768756399</v>
      </c>
      <c r="AA231" s="12">
        <v>1027.1563221817</v>
      </c>
      <c r="AB231" s="12">
        <v>1027.1974707843699</v>
      </c>
      <c r="AC231" s="12">
        <v>1027.2386226840599</v>
      </c>
      <c r="AE231" s="12">
        <v>5.0667826580619204</v>
      </c>
    </row>
    <row r="232" spans="2:31" s="12" customFormat="1" x14ac:dyDescent="0.2">
      <c r="B232" s="32" t="s">
        <v>189</v>
      </c>
      <c r="C232" s="12">
        <v>73.8218512581455</v>
      </c>
      <c r="D232" s="12">
        <v>0.212608274628063</v>
      </c>
      <c r="E232" s="12">
        <v>11.651179121191801</v>
      </c>
      <c r="F232" s="12">
        <v>4.2690554132707703</v>
      </c>
      <c r="G232" s="12">
        <v>0.18507258571378901</v>
      </c>
      <c r="H232" s="12">
        <v>2.0882083786290299E-2</v>
      </c>
      <c r="I232" s="12">
        <v>0.144843865478435</v>
      </c>
      <c r="J232" s="12">
        <v>6.6916842219478898</v>
      </c>
      <c r="K232" s="12">
        <v>2.93516112984357</v>
      </c>
      <c r="L232" s="12">
        <v>0</v>
      </c>
      <c r="N232" s="12" t="s">
        <v>324</v>
      </c>
      <c r="O232" s="12">
        <v>66.881699999999995</v>
      </c>
      <c r="P232" s="12">
        <v>6.8999999999999999E-3</v>
      </c>
      <c r="Q232" s="12">
        <v>18.200299999999999</v>
      </c>
      <c r="R232" s="12">
        <v>0.90939999999999999</v>
      </c>
      <c r="S232" s="12">
        <v>1.66E-2</v>
      </c>
      <c r="T232" s="12">
        <v>1.21E-2</v>
      </c>
      <c r="U232" s="12">
        <v>3.5000000000000001E-3</v>
      </c>
      <c r="V232" s="12">
        <v>6.2713000000000001</v>
      </c>
      <c r="W232" s="12">
        <v>7.8056999999999999</v>
      </c>
      <c r="Y232" s="12">
        <v>889.46788899807302</v>
      </c>
      <c r="Z232" s="12">
        <v>889.49874504034301</v>
      </c>
      <c r="AA232" s="12">
        <v>889.52960322350702</v>
      </c>
      <c r="AB232" s="12">
        <v>889.560463547788</v>
      </c>
      <c r="AC232" s="12">
        <v>889.591326013409</v>
      </c>
      <c r="AE232" s="12">
        <v>8.0811007605477503</v>
      </c>
    </row>
    <row r="233" spans="2:31" s="12" customFormat="1" x14ac:dyDescent="0.2">
      <c r="B233" s="32" t="s">
        <v>190</v>
      </c>
      <c r="C233" s="12">
        <v>75.447990897030493</v>
      </c>
      <c r="D233" s="12">
        <v>0.36443339783017897</v>
      </c>
      <c r="E233" s="12">
        <v>9.4549229970583202</v>
      </c>
      <c r="F233" s="12">
        <v>5.5967531343894104</v>
      </c>
      <c r="G233" s="12">
        <v>0.25840687546865099</v>
      </c>
      <c r="H233" s="12">
        <v>0</v>
      </c>
      <c r="I233" s="12">
        <v>0.17985705820971401</v>
      </c>
      <c r="J233" s="12">
        <v>3.8277567157996302</v>
      </c>
      <c r="K233" s="12">
        <v>4.6413608310130199</v>
      </c>
      <c r="L233" s="12">
        <v>2.0030727765629999E-2</v>
      </c>
      <c r="N233" s="12" t="s">
        <v>324</v>
      </c>
      <c r="O233" s="12">
        <v>66.881699999999995</v>
      </c>
      <c r="P233" s="12">
        <v>6.8999999999999999E-3</v>
      </c>
      <c r="Q233" s="12">
        <v>18.200299999999999</v>
      </c>
      <c r="R233" s="12">
        <v>0.90939999999999999</v>
      </c>
      <c r="S233" s="12">
        <v>1.66E-2</v>
      </c>
      <c r="T233" s="12">
        <v>1.21E-2</v>
      </c>
      <c r="U233" s="12">
        <v>3.5000000000000001E-3</v>
      </c>
      <c r="V233" s="12">
        <v>6.2713000000000001</v>
      </c>
      <c r="W233" s="12">
        <v>7.8056999999999999</v>
      </c>
      <c r="Y233" s="12">
        <v>1033.3490509785299</v>
      </c>
      <c r="Z233" s="12">
        <v>1033.3906972570901</v>
      </c>
      <c r="AA233" s="12">
        <v>1033.43234689265</v>
      </c>
      <c r="AB233" s="12">
        <v>1033.4739998856401</v>
      </c>
      <c r="AC233" s="12">
        <v>1033.51565623645</v>
      </c>
      <c r="AE233" s="12">
        <v>4.36674277259928</v>
      </c>
    </row>
    <row r="234" spans="2:31" s="12" customFormat="1" x14ac:dyDescent="0.2">
      <c r="B234" s="32" t="s">
        <v>205</v>
      </c>
      <c r="C234" s="12">
        <v>74.878405772784205</v>
      </c>
      <c r="D234" s="12">
        <v>0.31689951341203598</v>
      </c>
      <c r="E234" s="12">
        <v>9.6532467162435491</v>
      </c>
      <c r="F234" s="12">
        <v>5.4870153511063</v>
      </c>
      <c r="G234" s="12">
        <v>0.244296494688266</v>
      </c>
      <c r="H234" s="12">
        <v>1.05527643493851E-4</v>
      </c>
      <c r="I234" s="12">
        <v>0.16768342551172999</v>
      </c>
      <c r="J234" s="12">
        <v>3.3461760475465399</v>
      </c>
      <c r="K234" s="12">
        <v>5.77953797887126</v>
      </c>
      <c r="L234" s="12">
        <v>2.24773880641904E-2</v>
      </c>
      <c r="N234" s="12" t="s">
        <v>324</v>
      </c>
      <c r="O234" s="12">
        <v>66.881699999999995</v>
      </c>
      <c r="P234" s="12">
        <v>6.8999999999999999E-3</v>
      </c>
      <c r="Q234" s="12">
        <v>18.200299999999999</v>
      </c>
      <c r="R234" s="12">
        <v>0.90939999999999999</v>
      </c>
      <c r="S234" s="12">
        <v>1.66E-2</v>
      </c>
      <c r="T234" s="12">
        <v>1.21E-2</v>
      </c>
      <c r="U234" s="12">
        <v>3.5000000000000001E-3</v>
      </c>
      <c r="V234" s="12">
        <v>6.2713000000000001</v>
      </c>
      <c r="W234" s="12">
        <v>7.8056999999999999</v>
      </c>
      <c r="Y234" s="12">
        <v>1065.3625441379099</v>
      </c>
      <c r="Z234" s="12">
        <v>1065.4068108738199</v>
      </c>
      <c r="AA234" s="12">
        <v>1065.4510812885301</v>
      </c>
      <c r="AB234" s="12">
        <v>1065.4953553824901</v>
      </c>
      <c r="AC234" s="12">
        <v>1065.5396331561601</v>
      </c>
      <c r="AE234" s="12">
        <v>3.8661644099960002</v>
      </c>
    </row>
    <row r="235" spans="2:31" s="12" customFormat="1" x14ac:dyDescent="0.2">
      <c r="B235" s="32" t="s">
        <v>184</v>
      </c>
      <c r="C235" s="12">
        <v>75.139297166582196</v>
      </c>
      <c r="D235" s="12">
        <v>0.35181939372616999</v>
      </c>
      <c r="E235" s="12">
        <v>9.5602681457210501</v>
      </c>
      <c r="F235" s="12">
        <v>5.5932925420646704</v>
      </c>
      <c r="G235" s="12">
        <v>0.19710363624418001</v>
      </c>
      <c r="H235" s="12">
        <v>1.05969696905473E-4</v>
      </c>
      <c r="I235" s="12">
        <v>9.0710060551084798E-2</v>
      </c>
      <c r="J235" s="12">
        <v>3.5994726947881999</v>
      </c>
      <c r="K235" s="12">
        <v>5.2392477847034904</v>
      </c>
      <c r="L235" s="12">
        <v>4.8216212091990202E-2</v>
      </c>
      <c r="N235" s="12" t="s">
        <v>325</v>
      </c>
      <c r="O235" s="12">
        <v>67.088999999999999</v>
      </c>
      <c r="P235" s="12">
        <v>2.58E-2</v>
      </c>
      <c r="Q235" s="12">
        <v>18.482800000000001</v>
      </c>
      <c r="R235" s="12">
        <v>0.89859999999999995</v>
      </c>
      <c r="S235" s="12">
        <v>0</v>
      </c>
      <c r="T235" s="12">
        <v>0</v>
      </c>
      <c r="U235" s="12">
        <v>0</v>
      </c>
      <c r="V235" s="12">
        <v>6.0948000000000002</v>
      </c>
      <c r="W235" s="12">
        <v>7.9391999999999996</v>
      </c>
      <c r="Y235" s="12">
        <v>1024.8432954862801</v>
      </c>
      <c r="Z235" s="12">
        <v>1024.88425897098</v>
      </c>
      <c r="AA235" s="12">
        <v>1024.9252257304699</v>
      </c>
      <c r="AB235" s="12">
        <v>1024.9661957651399</v>
      </c>
      <c r="AC235" s="12">
        <v>1025.00716907539</v>
      </c>
    </row>
    <row r="236" spans="2:31" s="12" customFormat="1" x14ac:dyDescent="0.2">
      <c r="B236" s="32" t="s">
        <v>189</v>
      </c>
      <c r="C236" s="12">
        <v>73.8218512581455</v>
      </c>
      <c r="D236" s="12">
        <v>0.212608274628063</v>
      </c>
      <c r="E236" s="12">
        <v>11.651179121191801</v>
      </c>
      <c r="F236" s="12">
        <v>4.2690554132707703</v>
      </c>
      <c r="G236" s="12">
        <v>0.18507258571378901</v>
      </c>
      <c r="H236" s="12">
        <v>2.0882083786290299E-2</v>
      </c>
      <c r="I236" s="12">
        <v>0.144843865478435</v>
      </c>
      <c r="J236" s="12">
        <v>6.6916842219478898</v>
      </c>
      <c r="K236" s="12">
        <v>2.93516112984357</v>
      </c>
      <c r="L236" s="12">
        <v>0</v>
      </c>
      <c r="N236" s="12" t="s">
        <v>325</v>
      </c>
      <c r="O236" s="12">
        <v>67.088999999999999</v>
      </c>
      <c r="P236" s="12">
        <v>2.58E-2</v>
      </c>
      <c r="Q236" s="12">
        <v>18.482800000000001</v>
      </c>
      <c r="R236" s="12">
        <v>0.89859999999999995</v>
      </c>
      <c r="S236" s="12">
        <v>0</v>
      </c>
      <c r="T236" s="12">
        <v>0</v>
      </c>
      <c r="U236" s="12">
        <v>0</v>
      </c>
      <c r="V236" s="12">
        <v>6.0948000000000002</v>
      </c>
      <c r="W236" s="12">
        <v>7.9391999999999996</v>
      </c>
      <c r="Y236" s="12">
        <v>887.79436371779298</v>
      </c>
      <c r="Z236" s="12">
        <v>887.82510375659297</v>
      </c>
      <c r="AA236" s="12">
        <v>887.85584592422595</v>
      </c>
      <c r="AB236" s="12">
        <v>887.88659022091201</v>
      </c>
      <c r="AC236" s="12">
        <v>887.91733664687297</v>
      </c>
    </row>
    <row r="237" spans="2:31" s="12" customFormat="1" x14ac:dyDescent="0.2">
      <c r="B237" s="32" t="s">
        <v>190</v>
      </c>
      <c r="C237" s="12">
        <v>75.447990897030493</v>
      </c>
      <c r="D237" s="12">
        <v>0.36443339783017897</v>
      </c>
      <c r="E237" s="12">
        <v>9.4549229970583202</v>
      </c>
      <c r="F237" s="12">
        <v>5.5967531343894104</v>
      </c>
      <c r="G237" s="12">
        <v>0.25840687546865099</v>
      </c>
      <c r="H237" s="12">
        <v>0</v>
      </c>
      <c r="I237" s="12">
        <v>0.17985705820971401</v>
      </c>
      <c r="J237" s="12">
        <v>3.8277567157996302</v>
      </c>
      <c r="K237" s="12">
        <v>4.6413608310130199</v>
      </c>
      <c r="L237" s="12">
        <v>2.0030727765629999E-2</v>
      </c>
      <c r="N237" s="12" t="s">
        <v>325</v>
      </c>
      <c r="O237" s="12">
        <v>67.088999999999999</v>
      </c>
      <c r="P237" s="12">
        <v>2.58E-2</v>
      </c>
      <c r="Q237" s="12">
        <v>18.482800000000001</v>
      </c>
      <c r="R237" s="12">
        <v>0.89859999999999995</v>
      </c>
      <c r="S237" s="12">
        <v>0</v>
      </c>
      <c r="T237" s="12">
        <v>0</v>
      </c>
      <c r="U237" s="12">
        <v>0</v>
      </c>
      <c r="V237" s="12">
        <v>6.0948000000000002</v>
      </c>
      <c r="W237" s="12">
        <v>7.9391999999999996</v>
      </c>
      <c r="Y237" s="12">
        <v>1031.09100042462</v>
      </c>
      <c r="Z237" s="12">
        <v>1031.1324648894099</v>
      </c>
      <c r="AA237" s="12">
        <v>1031.17393268925</v>
      </c>
      <c r="AB237" s="12">
        <v>1031.2154038245401</v>
      </c>
      <c r="AC237" s="12">
        <v>1031.2568782956901</v>
      </c>
    </row>
    <row r="238" spans="2:31" s="12" customFormat="1" x14ac:dyDescent="0.2">
      <c r="B238" s="32" t="s">
        <v>205</v>
      </c>
      <c r="C238" s="12">
        <v>74.878405772784205</v>
      </c>
      <c r="D238" s="12">
        <v>0.31689951341203598</v>
      </c>
      <c r="E238" s="12">
        <v>9.6532467162435491</v>
      </c>
      <c r="F238" s="12">
        <v>5.4870153511063</v>
      </c>
      <c r="G238" s="12">
        <v>0.244296494688266</v>
      </c>
      <c r="H238" s="12">
        <v>1.05527643493851E-4</v>
      </c>
      <c r="I238" s="12">
        <v>0.16768342551172999</v>
      </c>
      <c r="J238" s="12">
        <v>3.3461760475465399</v>
      </c>
      <c r="K238" s="12">
        <v>5.77953797887126</v>
      </c>
      <c r="L238" s="12">
        <v>2.24773880641904E-2</v>
      </c>
      <c r="N238" s="12" t="s">
        <v>325</v>
      </c>
      <c r="O238" s="12">
        <v>67.088999999999999</v>
      </c>
      <c r="P238" s="12">
        <v>2.58E-2</v>
      </c>
      <c r="Q238" s="12">
        <v>18.482800000000001</v>
      </c>
      <c r="R238" s="12">
        <v>0.89859999999999995</v>
      </c>
      <c r="S238" s="12">
        <v>0</v>
      </c>
      <c r="T238" s="12">
        <v>0</v>
      </c>
      <c r="U238" s="12">
        <v>0</v>
      </c>
      <c r="V238" s="12">
        <v>6.0948000000000002</v>
      </c>
      <c r="W238" s="12">
        <v>7.9391999999999996</v>
      </c>
      <c r="Y238" s="12">
        <v>1062.96257852588</v>
      </c>
      <c r="Z238" s="12">
        <v>1063.0066460410101</v>
      </c>
      <c r="AA238" s="12">
        <v>1063.05071721013</v>
      </c>
      <c r="AB238" s="12">
        <v>1063.0947920337001</v>
      </c>
      <c r="AC238" s="12">
        <v>1063.1388705121601</v>
      </c>
    </row>
    <row r="239" spans="2:31" s="12" customFormat="1" x14ac:dyDescent="0.2">
      <c r="B239" s="32" t="s">
        <v>201</v>
      </c>
      <c r="C239" s="12">
        <v>75.3855687794956</v>
      </c>
      <c r="D239" s="12">
        <v>0.33040429239561703</v>
      </c>
      <c r="E239" s="12">
        <v>9.6104322586454405</v>
      </c>
      <c r="F239" s="12">
        <v>5.4430373042230098</v>
      </c>
      <c r="G239" s="12">
        <v>0.25339117262273603</v>
      </c>
      <c r="H239" s="12">
        <v>0</v>
      </c>
      <c r="I239" s="12">
        <v>0.12563625866662401</v>
      </c>
      <c r="J239" s="12">
        <v>3.42131049422931</v>
      </c>
      <c r="K239" s="12">
        <v>5.2915534510246296</v>
      </c>
      <c r="L239" s="12">
        <v>5.0847726947706303E-3</v>
      </c>
      <c r="N239" s="12" t="s">
        <v>326</v>
      </c>
      <c r="O239" s="12">
        <v>66.596800000000002</v>
      </c>
      <c r="P239" s="12">
        <v>2.0299999999999999E-2</v>
      </c>
      <c r="Q239" s="12">
        <v>18.318100000000001</v>
      </c>
      <c r="R239" s="12">
        <v>0.8306</v>
      </c>
      <c r="S239" s="12">
        <v>5.7999999999999996E-3</v>
      </c>
      <c r="T239" s="12">
        <v>2.2599999999999999E-2</v>
      </c>
      <c r="U239" s="12">
        <v>3.32E-2</v>
      </c>
      <c r="V239" s="12">
        <v>7.2179000000000002</v>
      </c>
      <c r="W239" s="12">
        <v>6.3998999999999997</v>
      </c>
      <c r="Y239" s="12">
        <v>1055.30144127272</v>
      </c>
      <c r="Z239" s="12">
        <v>1055.3448758444999</v>
      </c>
      <c r="AA239" s="12">
        <v>1055.38831399181</v>
      </c>
      <c r="AB239" s="12">
        <v>1055.4317557151201</v>
      </c>
      <c r="AC239" s="12">
        <v>1055.47520101486</v>
      </c>
      <c r="AE239" s="12">
        <v>6.3490778400013497</v>
      </c>
    </row>
  </sheetData>
  <mergeCells count="3">
    <mergeCell ref="C5:L5"/>
    <mergeCell ref="O5:W5"/>
    <mergeCell ref="Y5:AC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0553D-38D5-3848-A789-F7E7E5E523D4}">
  <dimension ref="A2:AA59"/>
  <sheetViews>
    <sheetView tabSelected="1" topLeftCell="A29" zoomScale="75" workbookViewId="0">
      <selection activeCell="E48" sqref="E48"/>
    </sheetView>
  </sheetViews>
  <sheetFormatPr baseColWidth="10" defaultRowHeight="16" x14ac:dyDescent="0.2"/>
  <cols>
    <col min="1" max="1" width="26.6640625" customWidth="1"/>
    <col min="10" max="10" width="9.33203125" bestFit="1" customWidth="1"/>
    <col min="11" max="11" width="9.33203125" customWidth="1"/>
    <col min="12" max="12" width="22.6640625" bestFit="1" customWidth="1"/>
    <col min="21" max="21" width="8.33203125" bestFit="1" customWidth="1"/>
    <col min="22" max="22" width="7" customWidth="1"/>
  </cols>
  <sheetData>
    <row r="2" spans="1:27" ht="19" x14ac:dyDescent="0.25">
      <c r="A2" s="19" t="s">
        <v>174</v>
      </c>
      <c r="Y2" s="67"/>
      <c r="Z2" s="67"/>
      <c r="AA2" s="67"/>
    </row>
    <row r="3" spans="1:27" x14ac:dyDescent="0.2">
      <c r="A3" s="72" t="s">
        <v>622</v>
      </c>
      <c r="X3" s="67"/>
      <c r="Y3" s="67"/>
      <c r="Z3" s="67"/>
      <c r="AA3" s="67"/>
    </row>
    <row r="4" spans="1:27" x14ac:dyDescent="0.2">
      <c r="A4" s="72" t="s">
        <v>656</v>
      </c>
      <c r="W4" s="66" t="s">
        <v>36</v>
      </c>
      <c r="X4" s="66"/>
      <c r="Y4" s="66"/>
      <c r="Z4" s="66"/>
      <c r="AA4" s="66"/>
    </row>
    <row r="5" spans="1:27" s="10" customFormat="1" x14ac:dyDescent="0.2">
      <c r="A5" s="65" t="s">
        <v>618</v>
      </c>
      <c r="B5" s="65" t="s">
        <v>77</v>
      </c>
      <c r="C5" s="65" t="s">
        <v>83</v>
      </c>
      <c r="D5" s="65" t="s">
        <v>78</v>
      </c>
      <c r="E5" s="65" t="s">
        <v>81</v>
      </c>
      <c r="F5" s="65" t="s">
        <v>80</v>
      </c>
      <c r="G5" s="65" t="s">
        <v>85</v>
      </c>
      <c r="H5" s="65" t="s">
        <v>79</v>
      </c>
      <c r="I5" s="65" t="s">
        <v>84</v>
      </c>
      <c r="J5" s="65" t="s">
        <v>82</v>
      </c>
      <c r="K5" s="65"/>
      <c r="L5" s="65" t="s">
        <v>614</v>
      </c>
      <c r="M5" s="65" t="s">
        <v>44</v>
      </c>
      <c r="N5" s="65" t="s">
        <v>45</v>
      </c>
      <c r="O5" s="65" t="s">
        <v>46</v>
      </c>
      <c r="P5" s="65" t="s">
        <v>47</v>
      </c>
      <c r="Q5" s="65" t="s">
        <v>48</v>
      </c>
      <c r="R5" s="65" t="s">
        <v>49</v>
      </c>
      <c r="S5" s="65" t="s">
        <v>50</v>
      </c>
      <c r="T5" s="65" t="s">
        <v>51</v>
      </c>
      <c r="U5" s="65" t="s">
        <v>52</v>
      </c>
      <c r="V5" s="65"/>
      <c r="W5" s="11" t="s">
        <v>92</v>
      </c>
      <c r="X5" s="11" t="s">
        <v>172</v>
      </c>
      <c r="Y5" s="65" t="s">
        <v>173</v>
      </c>
      <c r="Z5" s="65" t="s">
        <v>95</v>
      </c>
      <c r="AA5" s="11" t="s">
        <v>55</v>
      </c>
    </row>
    <row r="6" spans="1:27" s="10" customFormat="1" x14ac:dyDescent="0.2">
      <c r="A6" s="14" t="s">
        <v>595</v>
      </c>
      <c r="B6" s="10">
        <v>64.097499999999997</v>
      </c>
      <c r="C6" s="10">
        <v>0.1837</v>
      </c>
      <c r="D6" s="10">
        <v>20.605899999999998</v>
      </c>
      <c r="E6" s="10">
        <v>0.4713</v>
      </c>
      <c r="F6" s="10">
        <v>0</v>
      </c>
      <c r="G6" s="10">
        <v>4.4499999999999998E-2</v>
      </c>
      <c r="H6" s="10">
        <v>2.3424</v>
      </c>
      <c r="I6" s="10">
        <v>7.7207999999999997</v>
      </c>
      <c r="J6" s="10">
        <v>3.7218</v>
      </c>
      <c r="L6" s="10" t="s">
        <v>586</v>
      </c>
      <c r="M6" s="10">
        <v>56.892000000000003</v>
      </c>
      <c r="N6" s="10">
        <v>0.1371</v>
      </c>
      <c r="O6" s="10">
        <v>26.335100000000001</v>
      </c>
      <c r="P6" s="10">
        <v>0.59109999999999996</v>
      </c>
      <c r="Q6" s="10">
        <v>2.3599999999999999E-2</v>
      </c>
      <c r="R6" s="10">
        <v>5.4600000000000003E-2</v>
      </c>
      <c r="S6" s="10">
        <v>8.6469000000000005</v>
      </c>
      <c r="T6" s="10">
        <v>6.2965999999999998</v>
      </c>
      <c r="U6" s="10">
        <v>0.75160000000000005</v>
      </c>
      <c r="W6" s="10">
        <v>1073.205550838745</v>
      </c>
      <c r="X6" s="10">
        <v>1076.558192042188</v>
      </c>
      <c r="Y6" s="10">
        <v>1079.910833245631</v>
      </c>
      <c r="Z6" s="10">
        <v>1083.2634744490731</v>
      </c>
      <c r="AA6" s="10">
        <v>1086.6161156525161</v>
      </c>
    </row>
    <row r="7" spans="1:27" s="10" customFormat="1" x14ac:dyDescent="0.2">
      <c r="A7" s="14" t="s">
        <v>595</v>
      </c>
      <c r="B7" s="10">
        <v>64.097499999999997</v>
      </c>
      <c r="C7" s="10">
        <v>0.1837</v>
      </c>
      <c r="D7" s="10">
        <v>20.605899999999998</v>
      </c>
      <c r="E7" s="10">
        <v>0.4713</v>
      </c>
      <c r="F7" s="10">
        <v>0</v>
      </c>
      <c r="G7" s="10">
        <v>4.4499999999999998E-2</v>
      </c>
      <c r="H7" s="10">
        <v>2.3424</v>
      </c>
      <c r="I7" s="10">
        <v>7.7207999999999997</v>
      </c>
      <c r="J7" s="10">
        <v>3.7218</v>
      </c>
      <c r="L7" s="10" t="s">
        <v>588</v>
      </c>
      <c r="M7" s="10">
        <v>54.670699999999997</v>
      </c>
      <c r="N7" s="10">
        <v>0.13500000000000001</v>
      </c>
      <c r="O7" s="10">
        <v>28.191500000000001</v>
      </c>
      <c r="P7" s="10">
        <v>0.68589999999999995</v>
      </c>
      <c r="Q7" s="10">
        <v>0</v>
      </c>
      <c r="R7" s="10">
        <v>6.1199999999999997E-2</v>
      </c>
      <c r="S7" s="10">
        <v>10.640499999999999</v>
      </c>
      <c r="T7" s="10">
        <v>5.3381999999999996</v>
      </c>
      <c r="U7" s="10">
        <v>0.4234</v>
      </c>
      <c r="W7" s="10">
        <v>1106.99920206918</v>
      </c>
      <c r="X7" s="10">
        <v>1110.493455923659</v>
      </c>
      <c r="Y7" s="10">
        <v>1113.9877097781371</v>
      </c>
      <c r="Z7" s="10">
        <v>1117.4819636326149</v>
      </c>
      <c r="AA7" s="10">
        <v>1120.976217487093</v>
      </c>
    </row>
    <row r="8" spans="1:27" s="10" customFormat="1" x14ac:dyDescent="0.2">
      <c r="A8" s="14" t="s">
        <v>596</v>
      </c>
      <c r="B8" s="10">
        <v>64.082599999999999</v>
      </c>
      <c r="C8" s="10">
        <v>0.13</v>
      </c>
      <c r="D8" s="10">
        <v>21.2484</v>
      </c>
      <c r="E8" s="10">
        <v>0.61650000000000005</v>
      </c>
      <c r="F8" s="10">
        <v>0</v>
      </c>
      <c r="G8" s="10">
        <v>6.7500000000000004E-2</v>
      </c>
      <c r="H8" s="10">
        <v>2.7244999999999999</v>
      </c>
      <c r="I8" s="10">
        <v>7.9535999999999998</v>
      </c>
      <c r="J8" s="10">
        <v>3.1254</v>
      </c>
      <c r="L8" s="10" t="s">
        <v>588</v>
      </c>
      <c r="M8" s="10">
        <v>54.670699999999997</v>
      </c>
      <c r="N8" s="10">
        <v>0.13500000000000001</v>
      </c>
      <c r="O8" s="10">
        <v>28.191500000000001</v>
      </c>
      <c r="P8" s="10">
        <v>0.68589999999999995</v>
      </c>
      <c r="Q8" s="10">
        <v>0</v>
      </c>
      <c r="R8" s="10">
        <v>6.1199999999999997E-2</v>
      </c>
      <c r="S8" s="10">
        <v>10.640499999999999</v>
      </c>
      <c r="T8" s="10">
        <v>5.3381999999999996</v>
      </c>
      <c r="U8" s="10">
        <v>0.4234</v>
      </c>
      <c r="W8" s="10">
        <v>1046.8041607570981</v>
      </c>
      <c r="X8" s="10">
        <v>1050.0461666576259</v>
      </c>
      <c r="Y8" s="10">
        <v>1053.2881725581531</v>
      </c>
      <c r="Z8" s="10">
        <v>1056.5301784586809</v>
      </c>
      <c r="AA8" s="10">
        <v>1059.7721843592089</v>
      </c>
    </row>
    <row r="9" spans="1:27" s="10" customFormat="1" x14ac:dyDescent="0.2">
      <c r="A9" s="14" t="s">
        <v>587</v>
      </c>
      <c r="B9" s="10">
        <v>63.817100000000003</v>
      </c>
      <c r="C9" s="10">
        <v>0.1096</v>
      </c>
      <c r="D9" s="10">
        <v>22.0243</v>
      </c>
      <c r="E9" s="10">
        <v>0.41880000000000001</v>
      </c>
      <c r="F9" s="10">
        <v>0</v>
      </c>
      <c r="G9" s="10">
        <v>1E-4</v>
      </c>
      <c r="H9" s="10">
        <v>3.0070000000000001</v>
      </c>
      <c r="I9" s="10">
        <v>8.0429999999999993</v>
      </c>
      <c r="J9" s="10">
        <v>2.7155999999999998</v>
      </c>
      <c r="L9" s="10" t="s">
        <v>589</v>
      </c>
      <c r="M9" s="10">
        <v>53.602499999999999</v>
      </c>
      <c r="N9" s="10">
        <v>0.1515</v>
      </c>
      <c r="O9" s="10">
        <v>28.767199999999999</v>
      </c>
      <c r="P9" s="10">
        <v>0.74460000000000004</v>
      </c>
      <c r="Q9" s="10">
        <v>2.3599999999999999E-2</v>
      </c>
      <c r="R9" s="10">
        <v>9.4700000000000006E-2</v>
      </c>
      <c r="S9" s="10">
        <v>11.5519</v>
      </c>
      <c r="T9" s="10">
        <v>4.7389999999999999</v>
      </c>
      <c r="U9" s="10">
        <v>0.28570000000000001</v>
      </c>
      <c r="W9" s="10">
        <v>1015.283656351855</v>
      </c>
      <c r="X9" s="10">
        <v>1018.393575247035</v>
      </c>
      <c r="Y9" s="10">
        <v>1021.503494142214</v>
      </c>
      <c r="Z9" s="10">
        <v>1024.6134130373939</v>
      </c>
      <c r="AA9" s="10">
        <v>1027.723331932574</v>
      </c>
    </row>
    <row r="10" spans="1:27" s="10" customFormat="1" x14ac:dyDescent="0.2">
      <c r="A10" s="14" t="s">
        <v>595</v>
      </c>
      <c r="B10" s="10">
        <v>64.097499999999997</v>
      </c>
      <c r="C10" s="10">
        <v>0.1837</v>
      </c>
      <c r="D10" s="10">
        <v>20.605899999999998</v>
      </c>
      <c r="E10" s="10">
        <v>0.4713</v>
      </c>
      <c r="F10" s="10">
        <v>0</v>
      </c>
      <c r="G10" s="10">
        <v>4.4499999999999998E-2</v>
      </c>
      <c r="H10" s="10">
        <v>2.3424</v>
      </c>
      <c r="I10" s="10">
        <v>7.7207999999999997</v>
      </c>
      <c r="J10" s="10">
        <v>3.7218</v>
      </c>
      <c r="L10" s="10" t="s">
        <v>589</v>
      </c>
      <c r="M10" s="10">
        <v>53.602499999999999</v>
      </c>
      <c r="N10" s="10">
        <v>0.1515</v>
      </c>
      <c r="O10" s="10">
        <v>28.767199999999999</v>
      </c>
      <c r="P10" s="10">
        <v>0.74460000000000004</v>
      </c>
      <c r="Q10" s="10">
        <v>2.3599999999999999E-2</v>
      </c>
      <c r="R10" s="10">
        <v>9.4700000000000006E-2</v>
      </c>
      <c r="S10" s="10">
        <v>11.5519</v>
      </c>
      <c r="T10" s="10">
        <v>4.7389999999999999</v>
      </c>
      <c r="U10" s="10">
        <v>0.28570000000000001</v>
      </c>
      <c r="W10" s="10">
        <v>1122.5612031824819</v>
      </c>
      <c r="X10" s="10">
        <v>1126.1206697663581</v>
      </c>
      <c r="Y10" s="10">
        <v>1129.680136350235</v>
      </c>
      <c r="Z10" s="10">
        <v>1133.239602934111</v>
      </c>
      <c r="AA10" s="10">
        <v>1136.7990695179881</v>
      </c>
    </row>
    <row r="11" spans="1:27" s="10" customFormat="1" x14ac:dyDescent="0.2">
      <c r="A11" s="14" t="s">
        <v>596</v>
      </c>
      <c r="B11" s="10">
        <v>64.082599999999999</v>
      </c>
      <c r="C11" s="10">
        <v>0.13</v>
      </c>
      <c r="D11" s="10">
        <v>21.2484</v>
      </c>
      <c r="E11" s="10">
        <v>0.61650000000000005</v>
      </c>
      <c r="F11" s="10">
        <v>0</v>
      </c>
      <c r="G11" s="10">
        <v>6.7500000000000004E-2</v>
      </c>
      <c r="H11" s="10">
        <v>2.7244999999999999</v>
      </c>
      <c r="I11" s="10">
        <v>7.9535999999999998</v>
      </c>
      <c r="J11" s="10">
        <v>3.1254</v>
      </c>
      <c r="L11" s="10" t="s">
        <v>589</v>
      </c>
      <c r="M11" s="10">
        <v>53.602499999999999</v>
      </c>
      <c r="N11" s="10">
        <v>0.1515</v>
      </c>
      <c r="O11" s="10">
        <v>28.767199999999999</v>
      </c>
      <c r="P11" s="10">
        <v>0.74460000000000004</v>
      </c>
      <c r="Q11" s="10">
        <v>2.3599999999999999E-2</v>
      </c>
      <c r="R11" s="10">
        <v>9.4700000000000006E-2</v>
      </c>
      <c r="S11" s="10">
        <v>11.5519</v>
      </c>
      <c r="T11" s="10">
        <v>4.7389999999999999</v>
      </c>
      <c r="U11" s="10">
        <v>0.28570000000000001</v>
      </c>
      <c r="W11" s="10">
        <v>1060.182414371772</v>
      </c>
      <c r="X11" s="10">
        <v>1063.4804819848291</v>
      </c>
      <c r="Y11" s="10">
        <v>1066.778549597886</v>
      </c>
      <c r="Z11" s="10">
        <v>1070.0766172109429</v>
      </c>
      <c r="AA11" s="10">
        <v>1073.374684824</v>
      </c>
    </row>
    <row r="12" spans="1:27" s="10" customFormat="1" x14ac:dyDescent="0.2">
      <c r="A12" s="14" t="s">
        <v>587</v>
      </c>
      <c r="B12" s="10">
        <v>63.817100000000003</v>
      </c>
      <c r="C12" s="10">
        <v>0.1096</v>
      </c>
      <c r="D12" s="10">
        <v>22.0243</v>
      </c>
      <c r="E12" s="10">
        <v>0.41880000000000001</v>
      </c>
      <c r="F12" s="10">
        <v>0</v>
      </c>
      <c r="G12" s="10">
        <v>1E-4</v>
      </c>
      <c r="H12" s="10">
        <v>3.0070000000000001</v>
      </c>
      <c r="I12" s="10">
        <v>8.0429999999999993</v>
      </c>
      <c r="J12" s="10">
        <v>2.7155999999999998</v>
      </c>
      <c r="L12" s="10" t="s">
        <v>590</v>
      </c>
      <c r="M12" s="10">
        <v>53.904800000000002</v>
      </c>
      <c r="N12" s="10">
        <v>0.1646</v>
      </c>
      <c r="O12" s="10">
        <v>28.104299999999999</v>
      </c>
      <c r="P12" s="10">
        <v>0.80010000000000003</v>
      </c>
      <c r="Q12" s="10">
        <v>1.0699999999999999E-2</v>
      </c>
      <c r="R12" s="10">
        <v>4.5199999999999997E-2</v>
      </c>
      <c r="S12" s="10">
        <v>11.0519</v>
      </c>
      <c r="T12" s="10">
        <v>5.0141999999999998</v>
      </c>
      <c r="U12" s="10">
        <v>0.36820000000000003</v>
      </c>
      <c r="W12" s="10">
        <v>1114.784254651458</v>
      </c>
      <c r="X12" s="10">
        <v>1118.3111318506919</v>
      </c>
      <c r="Y12" s="10">
        <v>1121.8380090499249</v>
      </c>
      <c r="Z12" s="10">
        <v>1125.3648862491591</v>
      </c>
      <c r="AA12" s="10">
        <v>1021.680238431726</v>
      </c>
    </row>
    <row r="13" spans="1:27" s="10" customFormat="1" x14ac:dyDescent="0.2">
      <c r="A13" s="14" t="s">
        <v>595</v>
      </c>
      <c r="B13" s="10">
        <v>64.097499999999997</v>
      </c>
      <c r="C13" s="10">
        <v>0.1837</v>
      </c>
      <c r="D13" s="10">
        <v>20.605899999999998</v>
      </c>
      <c r="E13" s="10">
        <v>0.4713</v>
      </c>
      <c r="F13" s="10">
        <v>0</v>
      </c>
      <c r="G13" s="10">
        <v>4.4499999999999998E-2</v>
      </c>
      <c r="H13" s="10">
        <v>2.3424</v>
      </c>
      <c r="I13" s="10">
        <v>7.7207999999999997</v>
      </c>
      <c r="J13" s="10">
        <v>3.7218</v>
      </c>
      <c r="L13" s="10" t="s">
        <v>590</v>
      </c>
      <c r="M13" s="10">
        <v>53.904800000000002</v>
      </c>
      <c r="N13" s="10">
        <v>0.1646</v>
      </c>
      <c r="O13" s="10">
        <v>28.104299999999999</v>
      </c>
      <c r="P13" s="10">
        <v>0.80010000000000003</v>
      </c>
      <c r="Q13" s="10">
        <v>1.0699999999999999E-2</v>
      </c>
      <c r="R13" s="10">
        <v>4.5199999999999997E-2</v>
      </c>
      <c r="S13" s="10">
        <v>11.0519</v>
      </c>
      <c r="T13" s="10">
        <v>5.0141999999999998</v>
      </c>
      <c r="U13" s="10">
        <v>0.36820000000000003</v>
      </c>
      <c r="W13" s="10">
        <v>1053.501273944378</v>
      </c>
      <c r="X13" s="10">
        <v>1056.7713441681799</v>
      </c>
      <c r="Y13" s="10">
        <v>1060.0414143919811</v>
      </c>
      <c r="Z13" s="10">
        <v>1063.311484615783</v>
      </c>
      <c r="AA13" s="10">
        <v>1128.8917634483921</v>
      </c>
    </row>
    <row r="14" spans="1:27" s="10" customFormat="1" x14ac:dyDescent="0.2">
      <c r="A14" s="14" t="s">
        <v>596</v>
      </c>
      <c r="B14" s="10">
        <v>64.082599999999999</v>
      </c>
      <c r="C14" s="10">
        <v>0.13</v>
      </c>
      <c r="D14" s="10">
        <v>21.2484</v>
      </c>
      <c r="E14" s="10">
        <v>0.61650000000000005</v>
      </c>
      <c r="F14" s="10">
        <v>0</v>
      </c>
      <c r="G14" s="10">
        <v>6.7500000000000004E-2</v>
      </c>
      <c r="H14" s="10">
        <v>2.7244999999999999</v>
      </c>
      <c r="I14" s="10">
        <v>7.9535999999999998</v>
      </c>
      <c r="J14" s="10">
        <v>3.1254</v>
      </c>
      <c r="L14" s="10" t="s">
        <v>590</v>
      </c>
      <c r="M14" s="10">
        <v>53.904800000000002</v>
      </c>
      <c r="N14" s="10">
        <v>0.1646</v>
      </c>
      <c r="O14" s="10">
        <v>28.104299999999999</v>
      </c>
      <c r="P14" s="10">
        <v>0.80010000000000003</v>
      </c>
      <c r="Q14" s="10">
        <v>1.0699999999999999E-2</v>
      </c>
      <c r="R14" s="10">
        <v>4.5199999999999997E-2</v>
      </c>
      <c r="S14" s="10">
        <v>11.0519</v>
      </c>
      <c r="T14" s="10">
        <v>5.0141999999999998</v>
      </c>
      <c r="U14" s="10">
        <v>0.36820000000000003</v>
      </c>
      <c r="AA14" s="10">
        <v>1066.581554839584</v>
      </c>
    </row>
    <row r="15" spans="1:27" s="10" customFormat="1" x14ac:dyDescent="0.2">
      <c r="A15" s="14" t="s">
        <v>595</v>
      </c>
      <c r="B15" s="10">
        <v>64.097499999999997</v>
      </c>
      <c r="C15" s="10">
        <v>0.1837</v>
      </c>
      <c r="D15" s="10">
        <v>20.605899999999998</v>
      </c>
      <c r="E15" s="10">
        <v>0.4713</v>
      </c>
      <c r="F15" s="10">
        <v>0</v>
      </c>
      <c r="G15" s="10">
        <v>4.4499999999999998E-2</v>
      </c>
      <c r="H15" s="10">
        <v>2.3424</v>
      </c>
      <c r="I15" s="10">
        <v>7.7207999999999997</v>
      </c>
      <c r="J15" s="10">
        <v>3.7218</v>
      </c>
      <c r="L15" s="10" t="s">
        <v>591</v>
      </c>
      <c r="M15" s="10">
        <v>56.185499999999998</v>
      </c>
      <c r="N15" s="10">
        <v>0.1089</v>
      </c>
      <c r="O15" s="10">
        <v>26.4696</v>
      </c>
      <c r="P15" s="10">
        <v>1.2599</v>
      </c>
      <c r="Q15" s="10">
        <v>3.1399999999999997E-2</v>
      </c>
      <c r="R15" s="10">
        <v>0.18590000000000001</v>
      </c>
      <c r="S15" s="10">
        <v>8.8925000000000001</v>
      </c>
      <c r="T15" s="10">
        <v>5.8432000000000004</v>
      </c>
      <c r="U15" s="10">
        <v>0.66849999999999998</v>
      </c>
      <c r="W15" s="10">
        <v>1082.555125986855</v>
      </c>
      <c r="X15" s="10">
        <v>1085.9469466833259</v>
      </c>
      <c r="Y15" s="10">
        <v>1089.338767379797</v>
      </c>
      <c r="Z15" s="10">
        <v>1092.7305880762681</v>
      </c>
      <c r="AA15" s="10">
        <v>1096.1224087727389</v>
      </c>
    </row>
    <row r="16" spans="1:27" s="10" customFormat="1" x14ac:dyDescent="0.2">
      <c r="A16" s="14" t="s">
        <v>595</v>
      </c>
      <c r="B16" s="10">
        <v>64.097499999999997</v>
      </c>
      <c r="C16" s="10">
        <v>0.1837</v>
      </c>
      <c r="D16" s="10">
        <v>20.605899999999998</v>
      </c>
      <c r="E16" s="10">
        <v>0.4713</v>
      </c>
      <c r="F16" s="10">
        <v>0</v>
      </c>
      <c r="G16" s="10">
        <v>4.4499999999999998E-2</v>
      </c>
      <c r="H16" s="10">
        <v>2.3424</v>
      </c>
      <c r="I16" s="10">
        <v>7.7207999999999997</v>
      </c>
      <c r="J16" s="10">
        <v>3.7218</v>
      </c>
      <c r="L16" s="10" t="s">
        <v>592</v>
      </c>
      <c r="M16" s="10">
        <v>59.445999999999998</v>
      </c>
      <c r="N16" s="10">
        <v>0.1195</v>
      </c>
      <c r="O16" s="10">
        <v>24.796500000000002</v>
      </c>
      <c r="P16" s="10">
        <v>0.63829999999999998</v>
      </c>
      <c r="Q16" s="10">
        <v>1.29E-2</v>
      </c>
      <c r="R16" s="10">
        <v>9.3399999999999997E-2</v>
      </c>
      <c r="S16" s="10">
        <v>6.6188000000000002</v>
      </c>
      <c r="T16" s="10">
        <v>7.2000999999999999</v>
      </c>
      <c r="U16" s="10">
        <v>0.96350000000000002</v>
      </c>
      <c r="W16" s="10">
        <v>1035.7222428570949</v>
      </c>
      <c r="X16" s="10">
        <v>1038.9178098640659</v>
      </c>
      <c r="Y16" s="10">
        <v>1042.113376871037</v>
      </c>
      <c r="Z16" s="10">
        <v>1045.308943878008</v>
      </c>
      <c r="AA16" s="10">
        <v>1048.5045108849799</v>
      </c>
    </row>
    <row r="17" spans="1:27" s="10" customFormat="1" x14ac:dyDescent="0.2">
      <c r="A17" s="14" t="s">
        <v>596</v>
      </c>
      <c r="B17" s="10">
        <v>64.082599999999999</v>
      </c>
      <c r="C17" s="10">
        <v>0.13</v>
      </c>
      <c r="D17" s="10">
        <v>21.2484</v>
      </c>
      <c r="E17" s="10">
        <v>0.61650000000000005</v>
      </c>
      <c r="F17" s="10">
        <v>0</v>
      </c>
      <c r="G17" s="10">
        <v>6.7500000000000004E-2</v>
      </c>
      <c r="H17" s="10">
        <v>2.7244999999999999</v>
      </c>
      <c r="I17" s="10">
        <v>7.9535999999999998</v>
      </c>
      <c r="J17" s="10">
        <v>3.1254</v>
      </c>
      <c r="L17" s="10" t="s">
        <v>592</v>
      </c>
      <c r="M17" s="10">
        <v>59.445999999999998</v>
      </c>
      <c r="N17" s="10">
        <v>0.1195</v>
      </c>
      <c r="O17" s="10">
        <v>24.796500000000002</v>
      </c>
      <c r="P17" s="10">
        <v>0.63829999999999998</v>
      </c>
      <c r="Q17" s="10">
        <v>1.29E-2</v>
      </c>
      <c r="R17" s="10">
        <v>9.3399999999999997E-2</v>
      </c>
      <c r="S17" s="10">
        <v>6.6188000000000002</v>
      </c>
      <c r="T17" s="10">
        <v>7.2000999999999999</v>
      </c>
      <c r="U17" s="10">
        <v>0.96350000000000002</v>
      </c>
      <c r="W17" s="10">
        <v>985.06566185432007</v>
      </c>
      <c r="X17" s="10">
        <v>988.04895192562412</v>
      </c>
      <c r="Y17" s="10">
        <v>991.03224199692818</v>
      </c>
      <c r="Z17" s="10">
        <v>994.01553206823235</v>
      </c>
      <c r="AA17" s="10">
        <v>996.9988221395364</v>
      </c>
    </row>
    <row r="18" spans="1:27" s="10" customFormat="1" x14ac:dyDescent="0.2">
      <c r="A18" s="14" t="s">
        <v>587</v>
      </c>
      <c r="B18" s="10">
        <v>63.817100000000003</v>
      </c>
      <c r="C18" s="10">
        <v>0.1096</v>
      </c>
      <c r="D18" s="10">
        <v>22.0243</v>
      </c>
      <c r="E18" s="10">
        <v>0.41880000000000001</v>
      </c>
      <c r="F18" s="10">
        <v>0</v>
      </c>
      <c r="G18" s="10">
        <v>1E-4</v>
      </c>
      <c r="H18" s="10">
        <v>3.0070000000000001</v>
      </c>
      <c r="I18" s="10">
        <v>8.0429999999999993</v>
      </c>
      <c r="J18" s="10">
        <v>2.7155999999999998</v>
      </c>
      <c r="L18" s="10" t="s">
        <v>593</v>
      </c>
      <c r="M18" s="10">
        <v>55.947800000000001</v>
      </c>
      <c r="N18" s="10">
        <v>0.1741</v>
      </c>
      <c r="O18" s="10">
        <v>27.019600000000001</v>
      </c>
      <c r="P18" s="10">
        <v>0.85470000000000002</v>
      </c>
      <c r="Q18" s="10">
        <v>5.0000000000000001E-3</v>
      </c>
      <c r="R18" s="10">
        <v>8.6599999999999996E-2</v>
      </c>
      <c r="S18" s="10">
        <v>9.3491</v>
      </c>
      <c r="T18" s="10">
        <v>6.0167000000000002</v>
      </c>
      <c r="U18" s="10">
        <v>0.47710000000000002</v>
      </c>
      <c r="W18" s="10">
        <v>987.89754021364001</v>
      </c>
      <c r="X18" s="10">
        <v>990.89269730100398</v>
      </c>
      <c r="Y18" s="10">
        <v>993.88785438836794</v>
      </c>
      <c r="Z18" s="10">
        <v>996.88301147573191</v>
      </c>
      <c r="AA18" s="10">
        <v>999.87816856309587</v>
      </c>
    </row>
    <row r="19" spans="1:27" s="10" customFormat="1" x14ac:dyDescent="0.2">
      <c r="A19" s="14" t="s">
        <v>595</v>
      </c>
      <c r="B19" s="10">
        <v>64.097499999999997</v>
      </c>
      <c r="C19" s="10">
        <v>0.1837</v>
      </c>
      <c r="D19" s="10">
        <v>20.605899999999998</v>
      </c>
      <c r="E19" s="10">
        <v>0.4713</v>
      </c>
      <c r="F19" s="10">
        <v>0</v>
      </c>
      <c r="G19" s="10">
        <v>4.4499999999999998E-2</v>
      </c>
      <c r="H19" s="10">
        <v>2.3424</v>
      </c>
      <c r="I19" s="10">
        <v>7.7207999999999997</v>
      </c>
      <c r="J19" s="10">
        <v>3.7218</v>
      </c>
      <c r="L19" s="10" t="s">
        <v>593</v>
      </c>
      <c r="M19" s="10">
        <v>55.947800000000001</v>
      </c>
      <c r="N19" s="10">
        <v>0.1741</v>
      </c>
      <c r="O19" s="10">
        <v>27.019600000000001</v>
      </c>
      <c r="P19" s="10">
        <v>0.85470000000000002</v>
      </c>
      <c r="Q19" s="10">
        <v>5.0000000000000001E-3</v>
      </c>
      <c r="R19" s="10">
        <v>8.6599999999999996E-2</v>
      </c>
      <c r="S19" s="10">
        <v>9.3491</v>
      </c>
      <c r="T19" s="10">
        <v>6.0167000000000002</v>
      </c>
      <c r="U19" s="10">
        <v>0.47710000000000002</v>
      </c>
      <c r="W19" s="10">
        <v>1086.8757125188999</v>
      </c>
      <c r="X19" s="10">
        <v>1090.2856386786921</v>
      </c>
      <c r="Y19" s="10">
        <v>1093.695564838484</v>
      </c>
      <c r="Z19" s="10">
        <v>1097.1054909982749</v>
      </c>
      <c r="AA19" s="10">
        <v>1100.5154171580671</v>
      </c>
    </row>
    <row r="20" spans="1:27" s="10" customFormat="1" x14ac:dyDescent="0.2">
      <c r="A20" s="14" t="s">
        <v>596</v>
      </c>
      <c r="B20" s="10">
        <v>64.082599999999999</v>
      </c>
      <c r="C20" s="10">
        <v>0.13</v>
      </c>
      <c r="D20" s="10">
        <v>21.2484</v>
      </c>
      <c r="E20" s="10">
        <v>0.61650000000000005</v>
      </c>
      <c r="F20" s="10">
        <v>0</v>
      </c>
      <c r="G20" s="10">
        <v>6.7500000000000004E-2</v>
      </c>
      <c r="H20" s="10">
        <v>2.7244999999999999</v>
      </c>
      <c r="I20" s="10">
        <v>7.9535999999999998</v>
      </c>
      <c r="J20" s="10">
        <v>3.1254</v>
      </c>
      <c r="L20" s="10" t="s">
        <v>593</v>
      </c>
      <c r="M20" s="10">
        <v>55.947800000000001</v>
      </c>
      <c r="N20" s="10">
        <v>0.1741</v>
      </c>
      <c r="O20" s="10">
        <v>27.019600000000001</v>
      </c>
      <c r="P20" s="10">
        <v>0.85470000000000002</v>
      </c>
      <c r="Q20" s="10">
        <v>5.0000000000000001E-3</v>
      </c>
      <c r="R20" s="10">
        <v>8.6599999999999996E-2</v>
      </c>
      <c r="S20" s="10">
        <v>9.3491</v>
      </c>
      <c r="T20" s="10">
        <v>6.0167000000000002</v>
      </c>
      <c r="U20" s="10">
        <v>0.47710000000000002</v>
      </c>
      <c r="W20" s="10">
        <v>1029.4509732084159</v>
      </c>
      <c r="X20" s="10">
        <v>1032.620260393943</v>
      </c>
      <c r="Y20" s="10">
        <v>1035.7895475794689</v>
      </c>
      <c r="Z20" s="10">
        <v>1038.9588347649949</v>
      </c>
      <c r="AA20" s="10">
        <v>1042.1281219505211</v>
      </c>
    </row>
    <row r="21" spans="1:27" s="10" customFormat="1" x14ac:dyDescent="0.2">
      <c r="A21" s="14" t="s">
        <v>587</v>
      </c>
      <c r="B21" s="10">
        <v>63.817100000000003</v>
      </c>
      <c r="C21" s="10">
        <v>0.1096</v>
      </c>
      <c r="D21" s="10">
        <v>22.0243</v>
      </c>
      <c r="E21" s="10">
        <v>0.41880000000000001</v>
      </c>
      <c r="F21" s="10">
        <v>0</v>
      </c>
      <c r="G21" s="10">
        <v>1E-4</v>
      </c>
      <c r="H21" s="10">
        <v>3.0070000000000001</v>
      </c>
      <c r="I21" s="10">
        <v>8.0429999999999993</v>
      </c>
      <c r="J21" s="10">
        <v>2.7155999999999998</v>
      </c>
      <c r="L21" s="10" t="s">
        <v>594</v>
      </c>
      <c r="M21" s="10">
        <v>53.811399999999999</v>
      </c>
      <c r="N21" s="10">
        <v>0.1225</v>
      </c>
      <c r="O21" s="10">
        <v>28.651299999999999</v>
      </c>
      <c r="P21" s="10">
        <v>0.68940000000000001</v>
      </c>
      <c r="Q21" s="10">
        <v>0</v>
      </c>
      <c r="R21" s="10">
        <v>6.8099999999999994E-2</v>
      </c>
      <c r="S21" s="10">
        <v>11.547700000000001</v>
      </c>
      <c r="T21" s="10">
        <v>4.8964999999999996</v>
      </c>
      <c r="U21" s="10">
        <v>0.31509999999999999</v>
      </c>
      <c r="W21" s="10">
        <v>1120.0843631184409</v>
      </c>
      <c r="X21" s="10">
        <v>1016.494236922273</v>
      </c>
      <c r="Y21" s="10">
        <v>1019.596229834136</v>
      </c>
      <c r="Z21" s="10">
        <v>1022.698222745998</v>
      </c>
      <c r="AA21" s="10">
        <v>1025.8002156578609</v>
      </c>
    </row>
    <row r="22" spans="1:27" s="10" customFormat="1" x14ac:dyDescent="0.2">
      <c r="A22" s="14" t="s">
        <v>596</v>
      </c>
      <c r="B22" s="10">
        <v>64.097499999999997</v>
      </c>
      <c r="C22" s="10">
        <v>0.1837</v>
      </c>
      <c r="D22" s="10">
        <v>20.605899999999998</v>
      </c>
      <c r="E22" s="10">
        <v>0.4713</v>
      </c>
      <c r="F22" s="10">
        <v>0</v>
      </c>
      <c r="G22" s="10">
        <v>4.4499999999999998E-2</v>
      </c>
      <c r="H22" s="10">
        <v>2.3424</v>
      </c>
      <c r="I22" s="10">
        <v>7.7207999999999997</v>
      </c>
      <c r="J22" s="10">
        <v>3.7218</v>
      </c>
      <c r="L22" s="10" t="s">
        <v>594</v>
      </c>
      <c r="M22" s="10">
        <v>53.811399999999999</v>
      </c>
      <c r="N22" s="10">
        <v>0.1225</v>
      </c>
      <c r="O22" s="10">
        <v>28.651299999999999</v>
      </c>
      <c r="P22" s="10">
        <v>0.68940000000000001</v>
      </c>
      <c r="Q22" s="10">
        <v>0</v>
      </c>
      <c r="R22" s="10">
        <v>6.8099999999999994E-2</v>
      </c>
      <c r="S22" s="10">
        <v>11.547700000000001</v>
      </c>
      <c r="T22" s="10">
        <v>4.8964999999999996</v>
      </c>
      <c r="U22" s="10">
        <v>0.31509999999999999</v>
      </c>
      <c r="W22" s="10">
        <v>1058.055547810671</v>
      </c>
      <c r="X22" s="10">
        <v>1123.6334504779691</v>
      </c>
      <c r="Y22" s="10">
        <v>1127.1825378374981</v>
      </c>
      <c r="Z22" s="10">
        <v>1130.731625197026</v>
      </c>
      <c r="AA22" s="10">
        <v>1134.280712556555</v>
      </c>
    </row>
    <row r="23" spans="1:27" s="10" customFormat="1" x14ac:dyDescent="0.2">
      <c r="A23" s="14" t="s">
        <v>596</v>
      </c>
      <c r="B23" s="10">
        <v>64.082599999999999</v>
      </c>
      <c r="C23" s="10">
        <v>0.13</v>
      </c>
      <c r="D23" s="10">
        <v>21.2484</v>
      </c>
      <c r="E23" s="10">
        <v>0.61650000000000005</v>
      </c>
      <c r="F23" s="10">
        <v>0</v>
      </c>
      <c r="G23" s="10">
        <v>6.7500000000000004E-2</v>
      </c>
      <c r="H23" s="10">
        <v>2.7244999999999999</v>
      </c>
      <c r="I23" s="10">
        <v>7.9535999999999998</v>
      </c>
      <c r="J23" s="10">
        <v>3.1254</v>
      </c>
      <c r="L23" s="10" t="s">
        <v>594</v>
      </c>
      <c r="M23" s="10">
        <v>53.811399999999999</v>
      </c>
      <c r="N23" s="10">
        <v>0.1225</v>
      </c>
      <c r="O23" s="10">
        <v>28.651299999999999</v>
      </c>
      <c r="P23" s="10">
        <v>0.68940000000000001</v>
      </c>
      <c r="Q23" s="10">
        <v>0</v>
      </c>
      <c r="R23" s="10">
        <v>6.8099999999999994E-2</v>
      </c>
      <c r="S23" s="10">
        <v>11.547700000000001</v>
      </c>
      <c r="T23" s="10">
        <v>4.8964999999999996</v>
      </c>
      <c r="U23" s="10">
        <v>0.31509999999999999</v>
      </c>
      <c r="X23" s="10">
        <v>1061.3447027670261</v>
      </c>
      <c r="Y23" s="10">
        <v>1064.633857723381</v>
      </c>
      <c r="Z23" s="10">
        <v>1067.9230126797361</v>
      </c>
      <c r="AA23" s="10">
        <v>1071.2121676360921</v>
      </c>
    </row>
    <row r="24" spans="1:27" s="10" customFormat="1" x14ac:dyDescent="0.2">
      <c r="A24" s="88" t="s">
        <v>595</v>
      </c>
      <c r="B24" s="10">
        <v>64.097499999999997</v>
      </c>
      <c r="C24" s="10">
        <v>0.1837</v>
      </c>
      <c r="D24" s="10">
        <v>20.605899999999998</v>
      </c>
      <c r="E24" s="10">
        <v>0.4713</v>
      </c>
      <c r="F24" s="10">
        <v>0</v>
      </c>
      <c r="G24" s="10">
        <v>4.4499999999999998E-2</v>
      </c>
      <c r="H24" s="10">
        <v>2.3424</v>
      </c>
      <c r="I24" s="10">
        <v>7.7207999999999997</v>
      </c>
      <c r="J24" s="10">
        <v>3.7218</v>
      </c>
      <c r="L24" s="10" t="s">
        <v>597</v>
      </c>
      <c r="M24" s="10">
        <v>58.809800000000003</v>
      </c>
      <c r="N24" s="10">
        <v>0.1246</v>
      </c>
      <c r="O24" s="10">
        <v>24.770800000000001</v>
      </c>
      <c r="P24" s="10">
        <v>0.77829999999999999</v>
      </c>
      <c r="Q24" s="10">
        <v>2.8999999999999998E-3</v>
      </c>
      <c r="R24" s="10">
        <v>8.1699999999999995E-2</v>
      </c>
      <c r="S24" s="10">
        <v>7.1994999999999996</v>
      </c>
      <c r="T24" s="10">
        <v>7.0392999999999999</v>
      </c>
      <c r="U24" s="10">
        <v>0.85270000000000001</v>
      </c>
      <c r="W24" s="10">
        <v>1046.266889450397</v>
      </c>
      <c r="X24" s="10">
        <v>1049.5066439098609</v>
      </c>
      <c r="Y24" s="10">
        <v>1052.7463983693251</v>
      </c>
      <c r="Z24" s="10">
        <v>1055.986152828789</v>
      </c>
      <c r="AA24" s="10">
        <v>1059.225907288253</v>
      </c>
    </row>
    <row r="25" spans="1:27" s="10" customFormat="1" x14ac:dyDescent="0.2">
      <c r="A25" s="14" t="s">
        <v>596</v>
      </c>
      <c r="B25" s="10">
        <v>64.082599999999999</v>
      </c>
      <c r="C25" s="10">
        <v>0.13</v>
      </c>
      <c r="D25" s="10">
        <v>21.2484</v>
      </c>
      <c r="E25" s="10">
        <v>0.61650000000000005</v>
      </c>
      <c r="F25" s="10">
        <v>0</v>
      </c>
      <c r="G25" s="10">
        <v>6.7500000000000004E-2</v>
      </c>
      <c r="H25" s="10">
        <v>2.7244999999999999</v>
      </c>
      <c r="I25" s="10">
        <v>7.9535999999999998</v>
      </c>
      <c r="J25" s="10">
        <v>3.1254</v>
      </c>
      <c r="L25" s="10" t="s">
        <v>597</v>
      </c>
      <c r="M25" s="10">
        <v>58.809800000000003</v>
      </c>
      <c r="N25" s="10">
        <v>0.1246</v>
      </c>
      <c r="O25" s="10">
        <v>24.770800000000001</v>
      </c>
      <c r="P25" s="10">
        <v>0.77829999999999999</v>
      </c>
      <c r="Q25" s="10">
        <v>2.8999999999999998E-3</v>
      </c>
      <c r="R25" s="10">
        <v>8.1699999999999995E-2</v>
      </c>
      <c r="S25" s="10">
        <v>7.1994999999999996</v>
      </c>
      <c r="T25" s="10">
        <v>7.0392999999999999</v>
      </c>
      <c r="U25" s="10">
        <v>0.85270000000000001</v>
      </c>
      <c r="W25" s="10">
        <v>994.24747385350236</v>
      </c>
      <c r="X25" s="10">
        <v>997.26924040459403</v>
      </c>
      <c r="Y25" s="10">
        <v>1000.291006955686</v>
      </c>
      <c r="Z25" s="10">
        <v>1003.312773506777</v>
      </c>
      <c r="AA25" s="10">
        <v>1006.334540057869</v>
      </c>
    </row>
    <row r="26" spans="1:27" s="10" customFormat="1" x14ac:dyDescent="0.2">
      <c r="A26" s="14" t="s">
        <v>587</v>
      </c>
      <c r="B26" s="10">
        <v>63.817100000000003</v>
      </c>
      <c r="C26" s="10">
        <v>0.1096</v>
      </c>
      <c r="D26" s="10">
        <v>22.0243</v>
      </c>
      <c r="E26" s="10">
        <v>0.41880000000000001</v>
      </c>
      <c r="F26" s="10">
        <v>0</v>
      </c>
      <c r="G26" s="10">
        <v>1E-4</v>
      </c>
      <c r="H26" s="10">
        <v>3.0070000000000001</v>
      </c>
      <c r="I26" s="10">
        <v>8.0429999999999993</v>
      </c>
      <c r="J26" s="10">
        <v>2.7155999999999998</v>
      </c>
      <c r="L26" s="10" t="s">
        <v>598</v>
      </c>
      <c r="M26" s="10">
        <v>54.014800000000001</v>
      </c>
      <c r="N26" s="10">
        <v>0.18140000000000001</v>
      </c>
      <c r="O26" s="10">
        <v>28.609300000000001</v>
      </c>
      <c r="P26" s="10">
        <v>0.78810000000000002</v>
      </c>
      <c r="Q26" s="10">
        <v>0</v>
      </c>
      <c r="R26" s="10">
        <v>0.1027</v>
      </c>
      <c r="S26" s="10">
        <v>11.448399999999999</v>
      </c>
      <c r="T26" s="10">
        <v>4.9509999999999996</v>
      </c>
      <c r="U26" s="10">
        <v>0.31879999999999997</v>
      </c>
      <c r="W26" s="10">
        <v>1118.739967579374</v>
      </c>
      <c r="X26" s="10">
        <v>1015.462715497889</v>
      </c>
      <c r="Y26" s="10">
        <v>1018.560403846687</v>
      </c>
      <c r="Z26" s="10">
        <v>1021.658092195484</v>
      </c>
      <c r="AA26" s="10">
        <v>1024.7557805442821</v>
      </c>
    </row>
    <row r="27" spans="1:27" s="10" customFormat="1" x14ac:dyDescent="0.2">
      <c r="A27" s="88" t="s">
        <v>595</v>
      </c>
      <c r="B27" s="10">
        <v>64.097499999999997</v>
      </c>
      <c r="C27" s="10">
        <v>0.1837</v>
      </c>
      <c r="D27" s="10">
        <v>20.605899999999998</v>
      </c>
      <c r="E27" s="10">
        <v>0.4713</v>
      </c>
      <c r="F27" s="10">
        <v>0</v>
      </c>
      <c r="G27" s="10">
        <v>4.4499999999999998E-2</v>
      </c>
      <c r="H27" s="10">
        <v>2.3424</v>
      </c>
      <c r="I27" s="10">
        <v>7.7207999999999997</v>
      </c>
      <c r="J27" s="10">
        <v>3.7218</v>
      </c>
      <c r="L27" s="10" t="s">
        <v>598</v>
      </c>
      <c r="M27" s="10">
        <v>54.014800000000001</v>
      </c>
      <c r="N27" s="10">
        <v>0.18140000000000001</v>
      </c>
      <c r="O27" s="10">
        <v>28.609300000000001</v>
      </c>
      <c r="P27" s="10">
        <v>0.78810000000000002</v>
      </c>
      <c r="Q27" s="10">
        <v>0</v>
      </c>
      <c r="R27" s="10">
        <v>0.1027</v>
      </c>
      <c r="S27" s="10">
        <v>11.448399999999999</v>
      </c>
      <c r="T27" s="10">
        <v>4.9509999999999996</v>
      </c>
      <c r="U27" s="10">
        <v>0.31879999999999997</v>
      </c>
      <c r="W27" s="10">
        <v>1056.9007316708739</v>
      </c>
      <c r="X27" s="10">
        <v>1122.283421235252</v>
      </c>
      <c r="Y27" s="10">
        <v>1125.8268748911289</v>
      </c>
      <c r="Z27" s="10">
        <v>1129.370328547006</v>
      </c>
      <c r="AA27" s="10">
        <v>1132.9137822028831</v>
      </c>
    </row>
    <row r="28" spans="1:27" s="10" customFormat="1" x14ac:dyDescent="0.2">
      <c r="A28" s="14" t="s">
        <v>596</v>
      </c>
      <c r="B28" s="10">
        <v>64.082599999999999</v>
      </c>
      <c r="C28" s="10">
        <v>0.13</v>
      </c>
      <c r="D28" s="10">
        <v>21.2484</v>
      </c>
      <c r="E28" s="10">
        <v>0.61650000000000005</v>
      </c>
      <c r="F28" s="10">
        <v>0</v>
      </c>
      <c r="G28" s="10">
        <v>6.7500000000000004E-2</v>
      </c>
      <c r="H28" s="10">
        <v>2.7244999999999999</v>
      </c>
      <c r="I28" s="10">
        <v>7.9535999999999998</v>
      </c>
      <c r="J28" s="10">
        <v>3.1254</v>
      </c>
      <c r="L28" s="10" t="s">
        <v>598</v>
      </c>
      <c r="M28" s="10">
        <v>54.014800000000001</v>
      </c>
      <c r="N28" s="10">
        <v>0.18140000000000001</v>
      </c>
      <c r="O28" s="10">
        <v>28.609300000000001</v>
      </c>
      <c r="P28" s="10">
        <v>0.78810000000000002</v>
      </c>
      <c r="Q28" s="10">
        <v>0</v>
      </c>
      <c r="R28" s="10">
        <v>0.1027</v>
      </c>
      <c r="S28" s="10">
        <v>11.448399999999999</v>
      </c>
      <c r="T28" s="10">
        <v>4.9509999999999996</v>
      </c>
      <c r="U28" s="10">
        <v>0.31879999999999997</v>
      </c>
      <c r="X28" s="10">
        <v>1060.185047358045</v>
      </c>
      <c r="Y28" s="10">
        <v>1063.4693630452159</v>
      </c>
      <c r="Z28" s="10">
        <v>1066.753678732387</v>
      </c>
      <c r="AA28" s="10">
        <v>1070.037994419559</v>
      </c>
    </row>
    <row r="29" spans="1:27" s="10" customFormat="1" x14ac:dyDescent="0.2">
      <c r="A29" s="14" t="s">
        <v>587</v>
      </c>
      <c r="B29" s="10">
        <v>63.817100000000003</v>
      </c>
      <c r="C29" s="10">
        <v>0.1096</v>
      </c>
      <c r="D29" s="10">
        <v>22.0243</v>
      </c>
      <c r="E29" s="10">
        <v>0.41880000000000001</v>
      </c>
      <c r="F29" s="10">
        <v>0</v>
      </c>
      <c r="G29" s="10">
        <v>1E-4</v>
      </c>
      <c r="H29" s="10">
        <v>3.0070000000000001</v>
      </c>
      <c r="I29" s="10">
        <v>8.0429999999999993</v>
      </c>
      <c r="J29" s="10">
        <v>2.7155999999999998</v>
      </c>
      <c r="L29" s="10" t="s">
        <v>599</v>
      </c>
      <c r="M29" s="10">
        <v>53.97</v>
      </c>
      <c r="N29" s="10">
        <v>0.20710000000000001</v>
      </c>
      <c r="O29" s="10">
        <v>28.5654</v>
      </c>
      <c r="P29" s="10">
        <v>0.89939999999999998</v>
      </c>
      <c r="Q29" s="10">
        <v>6.4000000000000003E-3</v>
      </c>
      <c r="R29" s="10">
        <v>6.9900000000000004E-2</v>
      </c>
      <c r="S29" s="10">
        <v>11.2691</v>
      </c>
      <c r="T29" s="10">
        <v>5.0941000000000001</v>
      </c>
      <c r="U29" s="10">
        <v>0.34510000000000002</v>
      </c>
      <c r="W29" s="10">
        <v>1115.430608934357</v>
      </c>
      <c r="X29" s="10">
        <v>1118.960194688013</v>
      </c>
      <c r="Y29" s="10">
        <v>1016.008852564485</v>
      </c>
      <c r="Z29" s="10">
        <v>1019.095937478399</v>
      </c>
      <c r="AA29" s="10">
        <v>1022.183022392314</v>
      </c>
    </row>
    <row r="30" spans="1:27" s="10" customFormat="1" x14ac:dyDescent="0.2">
      <c r="A30" s="88" t="s">
        <v>595</v>
      </c>
      <c r="B30" s="10">
        <v>64.097499999999997</v>
      </c>
      <c r="C30" s="10">
        <v>0.1837</v>
      </c>
      <c r="D30" s="10">
        <v>20.605899999999998</v>
      </c>
      <c r="E30" s="10">
        <v>0.4713</v>
      </c>
      <c r="F30" s="10">
        <v>0</v>
      </c>
      <c r="G30" s="10">
        <v>4.4499999999999998E-2</v>
      </c>
      <c r="H30" s="10">
        <v>2.3424</v>
      </c>
      <c r="I30" s="10">
        <v>7.7207999999999997</v>
      </c>
      <c r="J30" s="10">
        <v>3.7218</v>
      </c>
      <c r="L30" s="10" t="s">
        <v>599</v>
      </c>
      <c r="M30" s="10">
        <v>53.97</v>
      </c>
      <c r="N30" s="10">
        <v>0.20710000000000001</v>
      </c>
      <c r="O30" s="10">
        <v>28.5654</v>
      </c>
      <c r="P30" s="10">
        <v>0.89939999999999998</v>
      </c>
      <c r="Q30" s="10">
        <v>6.4000000000000003E-3</v>
      </c>
      <c r="R30" s="10">
        <v>6.9900000000000004E-2</v>
      </c>
      <c r="S30" s="10">
        <v>11.2691</v>
      </c>
      <c r="T30" s="10">
        <v>5.0941000000000001</v>
      </c>
      <c r="U30" s="10">
        <v>0.34510000000000002</v>
      </c>
      <c r="W30" s="10">
        <v>1054.0568964484139</v>
      </c>
      <c r="X30" s="10">
        <v>1057.329295014164</v>
      </c>
      <c r="Y30" s="10">
        <v>1122.4897804416689</v>
      </c>
      <c r="Z30" s="10">
        <v>1126.019366195326</v>
      </c>
      <c r="AA30" s="10">
        <v>1129.548951948982</v>
      </c>
    </row>
    <row r="31" spans="1:27" s="10" customFormat="1" x14ac:dyDescent="0.2">
      <c r="A31" s="14" t="s">
        <v>596</v>
      </c>
      <c r="B31" s="10">
        <v>64.082599999999999</v>
      </c>
      <c r="C31" s="10">
        <v>0.13</v>
      </c>
      <c r="D31" s="10">
        <v>21.2484</v>
      </c>
      <c r="E31" s="10">
        <v>0.61650000000000005</v>
      </c>
      <c r="F31" s="10">
        <v>0</v>
      </c>
      <c r="G31" s="10">
        <v>6.7500000000000004E-2</v>
      </c>
      <c r="H31" s="10">
        <v>2.7244999999999999</v>
      </c>
      <c r="I31" s="10">
        <v>7.9535999999999998</v>
      </c>
      <c r="J31" s="10">
        <v>3.1254</v>
      </c>
      <c r="L31" s="10" t="s">
        <v>599</v>
      </c>
      <c r="M31" s="10">
        <v>53.97</v>
      </c>
      <c r="N31" s="10">
        <v>0.20710000000000001</v>
      </c>
      <c r="O31" s="10">
        <v>28.5654</v>
      </c>
      <c r="P31" s="10">
        <v>0.89939999999999998</v>
      </c>
      <c r="Q31" s="10">
        <v>6.4000000000000003E-3</v>
      </c>
      <c r="R31" s="10">
        <v>6.9900000000000004E-2</v>
      </c>
      <c r="S31" s="10">
        <v>11.2691</v>
      </c>
      <c r="T31" s="10">
        <v>5.0941000000000001</v>
      </c>
      <c r="U31" s="10">
        <v>0.34510000000000002</v>
      </c>
      <c r="Y31" s="10">
        <v>1060.601693579915</v>
      </c>
      <c r="Z31" s="10">
        <v>1063.8740921456649</v>
      </c>
      <c r="AA31" s="10">
        <v>1067.1464907114159</v>
      </c>
    </row>
    <row r="32" spans="1:27" s="10" customFormat="1" x14ac:dyDescent="0.2">
      <c r="A32" s="88" t="s">
        <v>595</v>
      </c>
      <c r="B32" s="10">
        <v>64.097499999999997</v>
      </c>
      <c r="C32" s="10">
        <v>0.1837</v>
      </c>
      <c r="D32" s="10">
        <v>20.605899999999998</v>
      </c>
      <c r="E32" s="10">
        <v>0.4713</v>
      </c>
      <c r="F32" s="10">
        <v>0</v>
      </c>
      <c r="G32" s="10">
        <v>4.4499999999999998E-2</v>
      </c>
      <c r="H32" s="10">
        <v>2.3424</v>
      </c>
      <c r="I32" s="10">
        <v>7.7207999999999997</v>
      </c>
      <c r="J32" s="10">
        <v>3.7218</v>
      </c>
      <c r="L32" s="10" t="s">
        <v>600</v>
      </c>
      <c r="M32" s="10">
        <v>54.32</v>
      </c>
      <c r="N32" s="10">
        <v>0.1638</v>
      </c>
      <c r="O32" s="10">
        <v>28.064399999999999</v>
      </c>
      <c r="P32" s="10">
        <v>0.92669999999999997</v>
      </c>
      <c r="Q32" s="10">
        <v>0</v>
      </c>
      <c r="R32" s="10">
        <v>0.1192</v>
      </c>
      <c r="S32" s="10">
        <v>10.8003</v>
      </c>
      <c r="T32" s="10">
        <v>5.2443</v>
      </c>
      <c r="U32" s="10">
        <v>0.44</v>
      </c>
      <c r="W32" s="10">
        <v>1109.1298543359769</v>
      </c>
      <c r="X32" s="10">
        <v>1112.6330367111959</v>
      </c>
      <c r="Y32" s="10">
        <v>1116.1362190864161</v>
      </c>
      <c r="Z32" s="10">
        <v>1119.6394014616351</v>
      </c>
      <c r="AA32" s="10">
        <v>1123.142583836855</v>
      </c>
    </row>
    <row r="33" spans="1:27" s="10" customFormat="1" x14ac:dyDescent="0.2">
      <c r="A33" s="14" t="s">
        <v>596</v>
      </c>
      <c r="B33" s="10">
        <v>64.082599999999999</v>
      </c>
      <c r="C33" s="10">
        <v>0.13</v>
      </c>
      <c r="D33" s="10">
        <v>21.2484</v>
      </c>
      <c r="E33" s="10">
        <v>0.61650000000000005</v>
      </c>
      <c r="F33" s="10">
        <v>0</v>
      </c>
      <c r="G33" s="10">
        <v>6.7500000000000004E-2</v>
      </c>
      <c r="H33" s="10">
        <v>2.7244999999999999</v>
      </c>
      <c r="I33" s="10">
        <v>7.9535999999999998</v>
      </c>
      <c r="J33" s="10">
        <v>3.1254</v>
      </c>
      <c r="L33" s="10" t="s">
        <v>600</v>
      </c>
      <c r="M33" s="10">
        <v>54.32</v>
      </c>
      <c r="N33" s="10">
        <v>0.1638</v>
      </c>
      <c r="O33" s="10">
        <v>28.064399999999999</v>
      </c>
      <c r="P33" s="10">
        <v>0.92669999999999997</v>
      </c>
      <c r="Q33" s="10">
        <v>0</v>
      </c>
      <c r="R33" s="10">
        <v>0.1192</v>
      </c>
      <c r="S33" s="10">
        <v>10.8003</v>
      </c>
      <c r="T33" s="10">
        <v>5.2443</v>
      </c>
      <c r="U33" s="10">
        <v>0.44</v>
      </c>
      <c r="X33" s="10">
        <v>1051.8876478333259</v>
      </c>
      <c r="Y33" s="10">
        <v>1055.137338277932</v>
      </c>
      <c r="Z33" s="10">
        <v>1058.3870287225391</v>
      </c>
      <c r="AA33" s="10">
        <v>1061.636719167145</v>
      </c>
    </row>
    <row r="34" spans="1:27" s="10" customFormat="1" x14ac:dyDescent="0.2">
      <c r="A34" s="88" t="s">
        <v>595</v>
      </c>
      <c r="B34" s="10">
        <v>64.097499999999997</v>
      </c>
      <c r="C34" s="10">
        <v>0.1837</v>
      </c>
      <c r="D34" s="10">
        <v>20.605899999999998</v>
      </c>
      <c r="E34" s="10">
        <v>0.4713</v>
      </c>
      <c r="F34" s="10">
        <v>0</v>
      </c>
      <c r="G34" s="10">
        <v>4.4499999999999998E-2</v>
      </c>
      <c r="H34" s="10">
        <v>2.3424</v>
      </c>
      <c r="I34" s="10">
        <v>7.7207999999999997</v>
      </c>
      <c r="J34" s="10">
        <v>3.7218</v>
      </c>
      <c r="L34" s="10" t="s">
        <v>601</v>
      </c>
      <c r="M34" s="10">
        <v>58.186900000000001</v>
      </c>
      <c r="N34" s="10">
        <v>0.13450000000000001</v>
      </c>
      <c r="O34" s="10">
        <v>25.6934</v>
      </c>
      <c r="P34" s="10">
        <v>0.69040000000000001</v>
      </c>
      <c r="Q34" s="10">
        <v>0</v>
      </c>
      <c r="R34" s="10">
        <v>5.5399999999999998E-2</v>
      </c>
      <c r="S34" s="10">
        <v>7.7050999999999998</v>
      </c>
      <c r="T34" s="10">
        <v>6.6490999999999998</v>
      </c>
      <c r="U34" s="10">
        <v>0.7954</v>
      </c>
      <c r="W34" s="10">
        <v>1057.8405934222101</v>
      </c>
      <c r="X34" s="10">
        <v>1061.1288476099389</v>
      </c>
      <c r="Y34" s="10">
        <v>1064.417101797668</v>
      </c>
      <c r="Z34" s="10">
        <v>1067.7053559853971</v>
      </c>
      <c r="AA34" s="10">
        <v>1070.993610173125</v>
      </c>
    </row>
    <row r="35" spans="1:27" s="10" customFormat="1" x14ac:dyDescent="0.2">
      <c r="A35" s="14" t="s">
        <v>596</v>
      </c>
      <c r="B35" s="10">
        <v>64.082599999999999</v>
      </c>
      <c r="C35" s="10">
        <v>0.13</v>
      </c>
      <c r="D35" s="10">
        <v>21.2484</v>
      </c>
      <c r="E35" s="10">
        <v>0.61650000000000005</v>
      </c>
      <c r="F35" s="10">
        <v>0</v>
      </c>
      <c r="G35" s="10">
        <v>6.7500000000000004E-2</v>
      </c>
      <c r="H35" s="10">
        <v>2.7244999999999999</v>
      </c>
      <c r="I35" s="10">
        <v>7.9535999999999998</v>
      </c>
      <c r="J35" s="10">
        <v>3.1254</v>
      </c>
      <c r="L35" s="10" t="s">
        <v>601</v>
      </c>
      <c r="M35" s="10">
        <v>58.186900000000001</v>
      </c>
      <c r="N35" s="10">
        <v>0.13450000000000001</v>
      </c>
      <c r="O35" s="10">
        <v>25.6934</v>
      </c>
      <c r="P35" s="10">
        <v>0.69040000000000001</v>
      </c>
      <c r="Q35" s="10">
        <v>0</v>
      </c>
      <c r="R35" s="10">
        <v>5.5399999999999998E-2</v>
      </c>
      <c r="S35" s="10">
        <v>7.7050999999999998</v>
      </c>
      <c r="T35" s="10">
        <v>6.6490999999999998</v>
      </c>
      <c r="U35" s="10">
        <v>0.7954</v>
      </c>
      <c r="Y35" s="10">
        <v>1010.433796778918</v>
      </c>
      <c r="Z35" s="10">
        <v>1013.497713535718</v>
      </c>
      <c r="AA35" s="10">
        <v>1016.561630292519</v>
      </c>
    </row>
    <row r="36" spans="1:27" s="10" customFormat="1" x14ac:dyDescent="0.2">
      <c r="A36" s="14" t="s">
        <v>587</v>
      </c>
      <c r="B36" s="10">
        <v>63.817100000000003</v>
      </c>
      <c r="C36" s="10">
        <v>0.1096</v>
      </c>
      <c r="D36" s="10">
        <v>22.0243</v>
      </c>
      <c r="E36" s="10">
        <v>0.41880000000000001</v>
      </c>
      <c r="F36" s="10">
        <v>0</v>
      </c>
      <c r="G36" s="10">
        <v>1E-4</v>
      </c>
      <c r="H36" s="10">
        <v>3.0070000000000001</v>
      </c>
      <c r="I36" s="10">
        <v>8.0429999999999993</v>
      </c>
      <c r="J36" s="10">
        <v>2.7155999999999998</v>
      </c>
      <c r="L36" s="10" t="s">
        <v>583</v>
      </c>
      <c r="M36" s="10">
        <v>52.200200000000002</v>
      </c>
      <c r="N36" s="10">
        <v>0.1125</v>
      </c>
      <c r="O36" s="10">
        <v>29.71</v>
      </c>
      <c r="P36" s="10">
        <v>0.68179999999999996</v>
      </c>
      <c r="Q36" s="10">
        <v>0</v>
      </c>
      <c r="R36" s="10">
        <v>0.1133</v>
      </c>
      <c r="S36" s="10">
        <v>12.7654</v>
      </c>
      <c r="T36" s="10">
        <v>4.0839999999999996</v>
      </c>
      <c r="U36" s="10">
        <v>0.2359</v>
      </c>
      <c r="W36" s="10">
        <v>1137.8100123869281</v>
      </c>
      <c r="X36" s="10">
        <v>1141.4333792662139</v>
      </c>
      <c r="Y36" s="10">
        <v>1033.21479987008</v>
      </c>
      <c r="Z36" s="10">
        <v>1036.373387223756</v>
      </c>
      <c r="AA36" s="10">
        <v>1039.531974577432</v>
      </c>
    </row>
    <row r="37" spans="1:27" s="10" customFormat="1" x14ac:dyDescent="0.2">
      <c r="A37" s="88" t="s">
        <v>595</v>
      </c>
      <c r="B37" s="10">
        <v>64.097499999999997</v>
      </c>
      <c r="C37" s="10">
        <v>0.1837</v>
      </c>
      <c r="D37" s="10">
        <v>20.605899999999998</v>
      </c>
      <c r="E37" s="10">
        <v>0.4713</v>
      </c>
      <c r="F37" s="10">
        <v>0</v>
      </c>
      <c r="G37" s="10">
        <v>4.4499999999999998E-2</v>
      </c>
      <c r="H37" s="10">
        <v>2.3424</v>
      </c>
      <c r="I37" s="10">
        <v>7.7207999999999997</v>
      </c>
      <c r="J37" s="10">
        <v>3.7218</v>
      </c>
      <c r="L37" s="10" t="s">
        <v>583</v>
      </c>
      <c r="M37" s="10">
        <v>52.200200000000002</v>
      </c>
      <c r="N37" s="10">
        <v>0.1125</v>
      </c>
      <c r="O37" s="10">
        <v>29.71</v>
      </c>
      <c r="P37" s="10">
        <v>0.68179999999999996</v>
      </c>
      <c r="Q37" s="10">
        <v>0</v>
      </c>
      <c r="R37" s="10">
        <v>0.1133</v>
      </c>
      <c r="S37" s="10">
        <v>12.7654</v>
      </c>
      <c r="T37" s="10">
        <v>4.0839999999999996</v>
      </c>
      <c r="U37" s="10">
        <v>0.2359</v>
      </c>
      <c r="W37" s="10">
        <v>1073.2565509228059</v>
      </c>
      <c r="X37" s="10">
        <v>1076.609405842637</v>
      </c>
      <c r="Y37" s="10">
        <v>1145.0567461454989</v>
      </c>
      <c r="Z37" s="10">
        <v>1148.680113024785</v>
      </c>
      <c r="AA37" s="10">
        <v>1152.3034799040699</v>
      </c>
    </row>
    <row r="38" spans="1:27" s="10" customFormat="1" x14ac:dyDescent="0.2">
      <c r="A38" s="14" t="s">
        <v>596</v>
      </c>
      <c r="B38" s="10">
        <v>64.082599999999999</v>
      </c>
      <c r="C38" s="10">
        <v>0.13</v>
      </c>
      <c r="D38" s="10">
        <v>21.2484</v>
      </c>
      <c r="E38" s="10">
        <v>0.61650000000000005</v>
      </c>
      <c r="F38" s="10">
        <v>0</v>
      </c>
      <c r="G38" s="10">
        <v>6.7500000000000004E-2</v>
      </c>
      <c r="H38" s="10">
        <v>2.7244999999999999</v>
      </c>
      <c r="I38" s="10">
        <v>7.9535999999999998</v>
      </c>
      <c r="J38" s="10">
        <v>3.1254</v>
      </c>
      <c r="L38" s="10" t="s">
        <v>583</v>
      </c>
      <c r="M38" s="10">
        <v>52.200200000000002</v>
      </c>
      <c r="N38" s="10">
        <v>0.1125</v>
      </c>
      <c r="O38" s="10">
        <v>29.71</v>
      </c>
      <c r="P38" s="10">
        <v>0.68179999999999996</v>
      </c>
      <c r="Q38" s="10">
        <v>0</v>
      </c>
      <c r="R38" s="10">
        <v>0.1133</v>
      </c>
      <c r="S38" s="10">
        <v>12.7654</v>
      </c>
      <c r="T38" s="10">
        <v>4.0839999999999996</v>
      </c>
      <c r="U38" s="10">
        <v>0.2359</v>
      </c>
      <c r="Y38" s="10">
        <v>1079.962260762469</v>
      </c>
      <c r="Z38" s="10">
        <v>1083.315115682301</v>
      </c>
      <c r="AA38" s="10">
        <v>1086.6679706021321</v>
      </c>
    </row>
    <row r="39" spans="1:27" s="10" customFormat="1" x14ac:dyDescent="0.2">
      <c r="A39" s="88" t="s">
        <v>595</v>
      </c>
      <c r="B39" s="10">
        <v>64.097499999999997</v>
      </c>
      <c r="C39" s="10">
        <v>0.1837</v>
      </c>
      <c r="D39" s="10">
        <v>20.605899999999998</v>
      </c>
      <c r="E39" s="10">
        <v>0.4713</v>
      </c>
      <c r="F39" s="10">
        <v>0</v>
      </c>
      <c r="G39" s="10">
        <v>4.4499999999999998E-2</v>
      </c>
      <c r="H39" s="10">
        <v>2.3424</v>
      </c>
      <c r="I39" s="10">
        <v>7.7207999999999997</v>
      </c>
      <c r="J39" s="10">
        <v>3.7218</v>
      </c>
      <c r="L39" s="10" t="s">
        <v>584</v>
      </c>
      <c r="M39" s="10">
        <v>52.585099999999997</v>
      </c>
      <c r="N39" s="10">
        <v>0.1575</v>
      </c>
      <c r="O39" s="10">
        <v>28.949300000000001</v>
      </c>
      <c r="P39" s="10">
        <v>1.1041000000000001</v>
      </c>
      <c r="Q39" s="10">
        <v>1.14E-2</v>
      </c>
      <c r="R39" s="10">
        <v>0.12920000000000001</v>
      </c>
      <c r="S39" s="10">
        <v>12.097799999999999</v>
      </c>
      <c r="T39" s="10">
        <v>4.5366999999999997</v>
      </c>
      <c r="U39" s="10">
        <v>0.32800000000000001</v>
      </c>
      <c r="W39" s="10">
        <v>1127.5774006796121</v>
      </c>
      <c r="X39" s="10">
        <v>1131.1578876918779</v>
      </c>
      <c r="Y39" s="10">
        <v>1134.7383747041431</v>
      </c>
      <c r="Z39" s="10">
        <v>1138.318861716408</v>
      </c>
      <c r="AA39" s="10">
        <v>1141.899348728673</v>
      </c>
    </row>
    <row r="40" spans="1:27" s="10" customFormat="1" x14ac:dyDescent="0.2">
      <c r="A40" s="14" t="s">
        <v>596</v>
      </c>
      <c r="B40" s="10">
        <v>64.082599999999999</v>
      </c>
      <c r="C40" s="10">
        <v>0.13</v>
      </c>
      <c r="D40" s="10">
        <v>21.2484</v>
      </c>
      <c r="E40" s="10">
        <v>0.61650000000000005</v>
      </c>
      <c r="F40" s="10">
        <v>0</v>
      </c>
      <c r="G40" s="10">
        <v>6.7500000000000004E-2</v>
      </c>
      <c r="H40" s="10">
        <v>2.7244999999999999</v>
      </c>
      <c r="I40" s="10">
        <v>7.9535999999999998</v>
      </c>
      <c r="J40" s="10">
        <v>3.1254</v>
      </c>
      <c r="L40" s="10" t="s">
        <v>584</v>
      </c>
      <c r="M40" s="10">
        <v>52.585099999999997</v>
      </c>
      <c r="N40" s="10">
        <v>0.1575</v>
      </c>
      <c r="O40" s="10">
        <v>28.949300000000001</v>
      </c>
      <c r="P40" s="10">
        <v>1.1041000000000001</v>
      </c>
      <c r="Q40" s="10">
        <v>1.14E-2</v>
      </c>
      <c r="R40" s="10">
        <v>0.12920000000000001</v>
      </c>
      <c r="S40" s="10">
        <v>12.097799999999999</v>
      </c>
      <c r="T40" s="10">
        <v>4.5366999999999997</v>
      </c>
      <c r="U40" s="10">
        <v>0.32800000000000001</v>
      </c>
      <c r="W40" s="10">
        <v>1064.4870420094601</v>
      </c>
      <c r="X40" s="10">
        <v>1067.8031482099229</v>
      </c>
      <c r="Y40" s="10">
        <v>1071.119254410386</v>
      </c>
      <c r="Z40" s="10">
        <v>1074.43536061085</v>
      </c>
      <c r="AA40" s="10">
        <v>1077.7514668113131</v>
      </c>
    </row>
    <row r="41" spans="1:27" s="10" customFormat="1" x14ac:dyDescent="0.2">
      <c r="A41" s="88" t="s">
        <v>595</v>
      </c>
      <c r="B41" s="10">
        <v>64.097499999999997</v>
      </c>
      <c r="C41" s="10">
        <v>0.1837</v>
      </c>
      <c r="D41" s="10">
        <v>20.605899999999998</v>
      </c>
      <c r="E41" s="10">
        <v>0.4713</v>
      </c>
      <c r="F41" s="10">
        <v>0</v>
      </c>
      <c r="G41" s="10">
        <v>4.4499999999999998E-2</v>
      </c>
      <c r="H41" s="10">
        <v>2.3424</v>
      </c>
      <c r="I41" s="10">
        <v>7.7207999999999997</v>
      </c>
      <c r="J41" s="10">
        <v>3.7218</v>
      </c>
      <c r="L41" s="10" t="s">
        <v>585</v>
      </c>
      <c r="M41" s="10">
        <v>54.144599999999997</v>
      </c>
      <c r="N41" s="10">
        <v>0.16470000000000001</v>
      </c>
      <c r="O41" s="10">
        <v>28.341200000000001</v>
      </c>
      <c r="P41" s="10">
        <v>0.7974</v>
      </c>
      <c r="Q41" s="10">
        <v>4.3E-3</v>
      </c>
      <c r="R41" s="10">
        <v>6.3299999999999995E-2</v>
      </c>
      <c r="S41" s="10">
        <v>10.9838</v>
      </c>
      <c r="T41" s="10">
        <v>5.0770999999999997</v>
      </c>
      <c r="U41" s="10">
        <v>0.38679999999999998</v>
      </c>
      <c r="W41" s="10">
        <v>1113.26346439234</v>
      </c>
      <c r="X41" s="10">
        <v>1116.7839687039921</v>
      </c>
      <c r="Y41" s="10">
        <v>1120.304473015643</v>
      </c>
      <c r="Z41" s="10">
        <v>1123.8249773272951</v>
      </c>
      <c r="AA41" s="10">
        <v>1127.3454816389469</v>
      </c>
    </row>
    <row r="42" spans="1:27" s="10" customFormat="1" x14ac:dyDescent="0.2">
      <c r="A42" s="14" t="s">
        <v>596</v>
      </c>
      <c r="B42" s="10">
        <v>64.082599999999999</v>
      </c>
      <c r="C42" s="10">
        <v>0.13</v>
      </c>
      <c r="D42" s="10">
        <v>21.2484</v>
      </c>
      <c r="E42" s="10">
        <v>0.61650000000000005</v>
      </c>
      <c r="F42" s="10">
        <v>0</v>
      </c>
      <c r="G42" s="10">
        <v>6.7500000000000004E-2</v>
      </c>
      <c r="H42" s="10">
        <v>2.7244999999999999</v>
      </c>
      <c r="I42" s="10">
        <v>7.9535999999999998</v>
      </c>
      <c r="J42" s="10">
        <v>3.1254</v>
      </c>
      <c r="L42" s="10" t="s">
        <v>585</v>
      </c>
      <c r="M42" s="10">
        <v>54.144599999999997</v>
      </c>
      <c r="N42" s="10">
        <v>0.16470000000000001</v>
      </c>
      <c r="O42" s="10">
        <v>28.341200000000001</v>
      </c>
      <c r="P42" s="10">
        <v>0.7974</v>
      </c>
      <c r="Q42" s="10">
        <v>4.3E-3</v>
      </c>
      <c r="R42" s="10">
        <v>6.3299999999999995E-2</v>
      </c>
      <c r="S42" s="10">
        <v>10.9838</v>
      </c>
      <c r="T42" s="10">
        <v>5.0770999999999997</v>
      </c>
      <c r="U42" s="10">
        <v>0.38679999999999998</v>
      </c>
      <c r="W42" s="10">
        <v>1052.193718997466</v>
      </c>
      <c r="X42" s="10">
        <v>1055.4583098985049</v>
      </c>
      <c r="Y42" s="10">
        <v>1058.722900799544</v>
      </c>
      <c r="Z42" s="10">
        <v>1061.9874917005841</v>
      </c>
      <c r="AA42" s="10">
        <v>1065.252082601623</v>
      </c>
    </row>
    <row r="45" spans="1:27" ht="19" x14ac:dyDescent="0.25">
      <c r="A45" s="19" t="s">
        <v>175</v>
      </c>
    </row>
    <row r="46" spans="1:27" ht="19" x14ac:dyDescent="0.25">
      <c r="A46" s="77" t="s">
        <v>621</v>
      </c>
      <c r="O46" s="29" t="s">
        <v>177</v>
      </c>
      <c r="P46" s="29"/>
      <c r="Q46" s="29"/>
      <c r="R46" s="29"/>
      <c r="S46" s="29" t="s">
        <v>176</v>
      </c>
      <c r="T46" s="29"/>
      <c r="U46" s="29"/>
      <c r="V46" s="29"/>
    </row>
    <row r="47" spans="1:27" ht="19" x14ac:dyDescent="0.25">
      <c r="A47" s="77" t="s">
        <v>657</v>
      </c>
      <c r="O47" s="16"/>
      <c r="P47" s="16"/>
      <c r="Q47" s="16"/>
      <c r="R47" s="16"/>
      <c r="S47" s="16"/>
      <c r="T47" s="16"/>
      <c r="U47" s="16"/>
      <c r="V47" s="16"/>
    </row>
    <row r="48" spans="1:27" x14ac:dyDescent="0.2">
      <c r="A48" s="82" t="s">
        <v>613</v>
      </c>
      <c r="B48" s="18" t="s">
        <v>25</v>
      </c>
      <c r="C48" s="18" t="s">
        <v>31</v>
      </c>
      <c r="D48" s="18" t="s">
        <v>26</v>
      </c>
      <c r="E48" s="18" t="s">
        <v>619</v>
      </c>
      <c r="F48" s="18" t="s">
        <v>620</v>
      </c>
      <c r="G48" s="18" t="s">
        <v>64</v>
      </c>
      <c r="H48" s="18" t="s">
        <v>33</v>
      </c>
      <c r="I48" s="18" t="s">
        <v>28</v>
      </c>
      <c r="J48" s="18" t="s">
        <v>27</v>
      </c>
      <c r="K48" s="18" t="s">
        <v>32</v>
      </c>
      <c r="L48" s="18" t="s">
        <v>30</v>
      </c>
      <c r="M48" s="18" t="s">
        <v>34</v>
      </c>
      <c r="O48" s="18" t="s">
        <v>178</v>
      </c>
      <c r="P48" s="18" t="s">
        <v>179</v>
      </c>
      <c r="Q48" s="18" t="s">
        <v>180</v>
      </c>
      <c r="R48" s="18" t="s">
        <v>181</v>
      </c>
      <c r="S48" s="18" t="s">
        <v>178</v>
      </c>
      <c r="T48" s="18" t="s">
        <v>179</v>
      </c>
      <c r="U48" s="18" t="s">
        <v>180</v>
      </c>
      <c r="V48" s="18" t="s">
        <v>181</v>
      </c>
    </row>
    <row r="49" spans="1:22" x14ac:dyDescent="0.2">
      <c r="A49" s="14" t="s">
        <v>602</v>
      </c>
      <c r="B49" s="10">
        <v>50.965299999999999</v>
      </c>
      <c r="C49" s="10">
        <v>1.2019</v>
      </c>
      <c r="D49" s="10">
        <v>1.6209</v>
      </c>
      <c r="E49" s="10">
        <v>0</v>
      </c>
      <c r="F49" s="10">
        <v>0</v>
      </c>
      <c r="G49" s="10">
        <v>10.5684</v>
      </c>
      <c r="H49" s="10">
        <v>14.0054</v>
      </c>
      <c r="I49" s="10">
        <v>0.33579999999999999</v>
      </c>
      <c r="J49" s="10">
        <v>20.331700000000001</v>
      </c>
      <c r="K49" s="10">
        <v>0.30259999999999998</v>
      </c>
      <c r="L49">
        <v>2.3300000000000001E-2</v>
      </c>
      <c r="M49">
        <v>5.5E-2</v>
      </c>
      <c r="O49">
        <v>1</v>
      </c>
      <c r="P49">
        <v>0.5</v>
      </c>
      <c r="Q49">
        <v>0</v>
      </c>
      <c r="R49">
        <v>1.5</v>
      </c>
      <c r="S49">
        <v>1068</v>
      </c>
      <c r="T49">
        <v>1078</v>
      </c>
      <c r="U49">
        <v>1020</v>
      </c>
      <c r="V49">
        <v>65</v>
      </c>
    </row>
    <row r="50" spans="1:22" x14ac:dyDescent="0.2">
      <c r="A50" s="14" t="s">
        <v>603</v>
      </c>
      <c r="B50" s="10">
        <v>50.317999999999998</v>
      </c>
      <c r="C50" s="10">
        <v>1.4177</v>
      </c>
      <c r="D50" s="10">
        <v>2.2435999999999998</v>
      </c>
      <c r="E50" s="10">
        <v>0</v>
      </c>
      <c r="F50" s="10">
        <v>0</v>
      </c>
      <c r="G50" s="10">
        <v>10.9869</v>
      </c>
      <c r="H50" s="10">
        <v>13.183299999999999</v>
      </c>
      <c r="I50" s="10">
        <v>0.33429999999999999</v>
      </c>
      <c r="J50" s="10">
        <v>20.062899999999999</v>
      </c>
      <c r="K50" s="10">
        <v>0.40789999999999998</v>
      </c>
      <c r="L50">
        <v>0.1237</v>
      </c>
      <c r="M50">
        <v>3.7199999999999997E-2</v>
      </c>
      <c r="O50">
        <v>1.9</v>
      </c>
      <c r="P50">
        <v>0.5</v>
      </c>
      <c r="Q50">
        <v>0</v>
      </c>
      <c r="R50">
        <v>2.4</v>
      </c>
      <c r="S50">
        <v>1067</v>
      </c>
      <c r="T50">
        <v>1079</v>
      </c>
      <c r="U50">
        <v>950</v>
      </c>
      <c r="V50">
        <v>88</v>
      </c>
    </row>
    <row r="51" spans="1:22" x14ac:dyDescent="0.2">
      <c r="A51" s="14" t="s">
        <v>604</v>
      </c>
      <c r="B51" s="10">
        <v>50.207900000000002</v>
      </c>
      <c r="C51" s="10">
        <v>1.5741000000000001</v>
      </c>
      <c r="D51" s="10">
        <v>2.5280999999999998</v>
      </c>
      <c r="E51" s="10">
        <v>0</v>
      </c>
      <c r="F51" s="10">
        <v>0</v>
      </c>
      <c r="G51" s="10">
        <v>9.4293999999999993</v>
      </c>
      <c r="H51" s="10">
        <v>14.1357</v>
      </c>
      <c r="I51" s="10">
        <v>0.27389999999999998</v>
      </c>
      <c r="J51" s="10">
        <v>20.717500000000001</v>
      </c>
      <c r="K51" s="10">
        <v>0.46850000000000003</v>
      </c>
      <c r="L51">
        <v>2.7E-2</v>
      </c>
      <c r="M51">
        <v>5.1799999999999999E-2</v>
      </c>
      <c r="O51">
        <v>1.3</v>
      </c>
      <c r="P51">
        <v>0.5</v>
      </c>
      <c r="Q51">
        <v>0</v>
      </c>
      <c r="R51">
        <v>1.9</v>
      </c>
      <c r="S51">
        <v>1069</v>
      </c>
      <c r="T51">
        <v>1076</v>
      </c>
      <c r="U51">
        <v>950</v>
      </c>
      <c r="V51">
        <v>97</v>
      </c>
    </row>
    <row r="52" spans="1:22" x14ac:dyDescent="0.2">
      <c r="A52" s="14" t="s">
        <v>605</v>
      </c>
      <c r="B52" s="10">
        <v>50.236699999999999</v>
      </c>
      <c r="C52" s="10">
        <v>1.5634999999999999</v>
      </c>
      <c r="D52" s="10">
        <v>2.6978</v>
      </c>
      <c r="E52" s="10">
        <v>0</v>
      </c>
      <c r="F52" s="10">
        <v>0</v>
      </c>
      <c r="G52" s="10">
        <v>9.4284999999999997</v>
      </c>
      <c r="H52" s="10">
        <v>14.086399999999999</v>
      </c>
      <c r="I52" s="10">
        <v>0.2135</v>
      </c>
      <c r="J52" s="10">
        <v>20.502500000000001</v>
      </c>
      <c r="K52" s="10">
        <v>0.35120000000000001</v>
      </c>
      <c r="L52">
        <v>7.5600000000000001E-2</v>
      </c>
      <c r="M52">
        <v>4.6300000000000001E-2</v>
      </c>
      <c r="O52">
        <v>1</v>
      </c>
      <c r="P52">
        <v>0</v>
      </c>
      <c r="Q52">
        <v>0</v>
      </c>
      <c r="R52">
        <v>1.3</v>
      </c>
      <c r="S52">
        <v>1107</v>
      </c>
      <c r="T52">
        <v>1120</v>
      </c>
      <c r="U52">
        <v>1140</v>
      </c>
      <c r="V52">
        <v>38</v>
      </c>
    </row>
    <row r="53" spans="1:22" x14ac:dyDescent="0.2">
      <c r="A53" s="14" t="s">
        <v>606</v>
      </c>
      <c r="B53" s="10">
        <v>50.497799999999998</v>
      </c>
      <c r="C53" s="10">
        <v>1.5415000000000001</v>
      </c>
      <c r="D53" s="10">
        <v>2.23</v>
      </c>
      <c r="E53" s="10">
        <v>0</v>
      </c>
      <c r="F53" s="10">
        <v>0</v>
      </c>
      <c r="G53" s="10">
        <v>9.6481999999999992</v>
      </c>
      <c r="H53" s="10">
        <v>14.1371</v>
      </c>
      <c r="I53" s="10">
        <v>0.251</v>
      </c>
      <c r="J53" s="10">
        <v>20.7014</v>
      </c>
      <c r="K53" s="10">
        <v>0.33139999999999997</v>
      </c>
      <c r="L53">
        <v>7.3000000000000001E-3</v>
      </c>
      <c r="M53">
        <v>6.4999999999999997E-3</v>
      </c>
      <c r="O53">
        <v>0.7</v>
      </c>
      <c r="P53">
        <v>0</v>
      </c>
      <c r="Q53">
        <v>0</v>
      </c>
      <c r="R53">
        <v>1</v>
      </c>
      <c r="S53">
        <v>1084</v>
      </c>
      <c r="T53">
        <v>1101</v>
      </c>
      <c r="U53">
        <v>1000</v>
      </c>
      <c r="V53">
        <v>75</v>
      </c>
    </row>
    <row r="54" spans="1:22" x14ac:dyDescent="0.2">
      <c r="A54" s="14" t="s">
        <v>607</v>
      </c>
      <c r="B54" s="10">
        <v>50.119300000000003</v>
      </c>
      <c r="C54" s="10">
        <v>1.5859000000000001</v>
      </c>
      <c r="D54" s="10">
        <v>2.4091</v>
      </c>
      <c r="E54" s="10">
        <v>0</v>
      </c>
      <c r="F54" s="10">
        <v>0</v>
      </c>
      <c r="G54" s="10">
        <v>9.2491000000000003</v>
      </c>
      <c r="H54" s="10">
        <v>14.4085</v>
      </c>
      <c r="I54" s="10">
        <v>0.22789999999999999</v>
      </c>
      <c r="J54" s="10">
        <v>21.015799999999999</v>
      </c>
      <c r="K54" s="10">
        <v>0.3654</v>
      </c>
      <c r="L54">
        <v>7.3000000000000001E-3</v>
      </c>
      <c r="M54">
        <v>2.1999999999999999E-2</v>
      </c>
      <c r="O54">
        <v>0.9</v>
      </c>
      <c r="P54">
        <v>0.5</v>
      </c>
      <c r="Q54">
        <v>0</v>
      </c>
      <c r="R54">
        <v>1.3</v>
      </c>
      <c r="S54">
        <v>1102</v>
      </c>
      <c r="T54">
        <v>1115</v>
      </c>
      <c r="U54">
        <v>1128</v>
      </c>
      <c r="V54">
        <v>39</v>
      </c>
    </row>
    <row r="55" spans="1:22" x14ac:dyDescent="0.2">
      <c r="A55" s="14" t="s">
        <v>608</v>
      </c>
      <c r="B55" s="10">
        <v>50.260300000000001</v>
      </c>
      <c r="C55" s="10">
        <v>1.5966</v>
      </c>
      <c r="D55" s="10">
        <v>2.7065000000000001</v>
      </c>
      <c r="E55" s="10">
        <v>0</v>
      </c>
      <c r="F55" s="10">
        <v>0</v>
      </c>
      <c r="G55" s="10">
        <v>9.0372000000000003</v>
      </c>
      <c r="H55" s="10">
        <v>14.164199999999999</v>
      </c>
      <c r="I55" s="10">
        <v>0.2263</v>
      </c>
      <c r="J55" s="10">
        <v>20.9909</v>
      </c>
      <c r="K55" s="10">
        <v>0.39789999999999998</v>
      </c>
      <c r="L55">
        <v>1.8200000000000001E-2</v>
      </c>
      <c r="M55">
        <v>-3.8999999999999998E-3</v>
      </c>
      <c r="O55">
        <v>1.4</v>
      </c>
      <c r="P55">
        <v>0.9</v>
      </c>
      <c r="Q55">
        <v>0</v>
      </c>
      <c r="R55">
        <v>2</v>
      </c>
      <c r="S55">
        <v>1103</v>
      </c>
      <c r="T55">
        <v>1114</v>
      </c>
      <c r="U55">
        <v>1140</v>
      </c>
      <c r="V55">
        <v>42</v>
      </c>
    </row>
    <row r="56" spans="1:22" x14ac:dyDescent="0.2">
      <c r="A56" s="14" t="s">
        <v>609</v>
      </c>
      <c r="B56" s="10">
        <v>51.396299999999997</v>
      </c>
      <c r="C56" s="10">
        <v>1.1261000000000001</v>
      </c>
      <c r="D56" s="10">
        <v>1.5626</v>
      </c>
      <c r="E56" s="10">
        <v>0</v>
      </c>
      <c r="F56" s="10">
        <v>0</v>
      </c>
      <c r="G56" s="10">
        <v>10.446400000000001</v>
      </c>
      <c r="H56" s="10">
        <v>14.074400000000001</v>
      </c>
      <c r="I56" s="10">
        <v>0.33119999999999999</v>
      </c>
      <c r="J56" s="10">
        <v>20.471900000000002</v>
      </c>
      <c r="K56" s="10">
        <v>0.36870000000000003</v>
      </c>
      <c r="L56">
        <v>2.9899999999999999E-2</v>
      </c>
      <c r="M56">
        <v>4.8599999999999997E-2</v>
      </c>
      <c r="O56">
        <v>0.9</v>
      </c>
      <c r="P56">
        <v>0</v>
      </c>
      <c r="Q56">
        <v>0</v>
      </c>
      <c r="R56">
        <v>1.3</v>
      </c>
      <c r="S56">
        <v>1064</v>
      </c>
      <c r="T56">
        <v>1071</v>
      </c>
      <c r="U56">
        <v>975</v>
      </c>
      <c r="V56">
        <v>65</v>
      </c>
    </row>
    <row r="57" spans="1:22" x14ac:dyDescent="0.2">
      <c r="A57" s="14" t="s">
        <v>610</v>
      </c>
      <c r="B57" s="10">
        <v>51.171700000000001</v>
      </c>
      <c r="C57" s="10">
        <v>1.3584000000000001</v>
      </c>
      <c r="D57" s="10">
        <v>1.96</v>
      </c>
      <c r="E57" s="10">
        <v>0</v>
      </c>
      <c r="F57" s="10">
        <v>0</v>
      </c>
      <c r="G57" s="10">
        <v>9.8643999999999998</v>
      </c>
      <c r="H57" s="10">
        <v>14.194599999999999</v>
      </c>
      <c r="I57" s="10">
        <v>0.28620000000000001</v>
      </c>
      <c r="J57" s="10">
        <v>20.604800000000001</v>
      </c>
      <c r="K57" s="10">
        <v>0.35699999999999998</v>
      </c>
      <c r="L57">
        <v>1.17E-2</v>
      </c>
      <c r="M57">
        <v>2.3099999999999999E-2</v>
      </c>
      <c r="O57">
        <v>0.7</v>
      </c>
      <c r="P57">
        <v>0</v>
      </c>
      <c r="Q57">
        <v>0</v>
      </c>
      <c r="R57">
        <v>1</v>
      </c>
      <c r="S57">
        <v>1077</v>
      </c>
      <c r="T57">
        <v>1089</v>
      </c>
      <c r="U57">
        <v>1050</v>
      </c>
      <c r="V57">
        <v>65</v>
      </c>
    </row>
    <row r="58" spans="1:22" x14ac:dyDescent="0.2">
      <c r="A58" s="14" t="s">
        <v>611</v>
      </c>
      <c r="B58" s="10">
        <v>51.067300000000003</v>
      </c>
      <c r="C58" s="10">
        <v>1.3245</v>
      </c>
      <c r="D58" s="10">
        <v>1.9415</v>
      </c>
      <c r="E58" s="10">
        <v>0</v>
      </c>
      <c r="F58" s="10">
        <v>0</v>
      </c>
      <c r="G58" s="10">
        <v>10.1776</v>
      </c>
      <c r="H58" s="10">
        <v>13.887600000000001</v>
      </c>
      <c r="I58" s="10">
        <v>0.29039999999999999</v>
      </c>
      <c r="J58" s="10">
        <v>20.498799999999999</v>
      </c>
      <c r="K58" s="10">
        <v>0.3639</v>
      </c>
      <c r="L58">
        <v>3.0599999999999999E-2</v>
      </c>
      <c r="M58">
        <v>1.61E-2</v>
      </c>
      <c r="O58">
        <v>1</v>
      </c>
      <c r="P58">
        <v>0</v>
      </c>
      <c r="Q58">
        <v>0</v>
      </c>
      <c r="R58">
        <v>1</v>
      </c>
      <c r="S58">
        <v>1075</v>
      </c>
      <c r="T58">
        <v>1083</v>
      </c>
      <c r="U58">
        <v>1064</v>
      </c>
      <c r="V58">
        <v>62</v>
      </c>
    </row>
    <row r="59" spans="1:22" x14ac:dyDescent="0.2">
      <c r="A59" s="14" t="s">
        <v>612</v>
      </c>
      <c r="B59" s="10">
        <v>50.170499999999997</v>
      </c>
      <c r="C59" s="10">
        <v>1.7070000000000001</v>
      </c>
      <c r="D59" s="10">
        <v>2.6816</v>
      </c>
      <c r="E59" s="10">
        <v>0</v>
      </c>
      <c r="F59" s="10">
        <v>0</v>
      </c>
      <c r="G59" s="10">
        <v>9.6080000000000005</v>
      </c>
      <c r="H59" s="10">
        <v>13.8086</v>
      </c>
      <c r="I59" s="10">
        <v>0.25180000000000002</v>
      </c>
      <c r="J59" s="10">
        <v>20.626799999999999</v>
      </c>
      <c r="K59" s="10">
        <v>0.39910000000000001</v>
      </c>
      <c r="L59">
        <v>1.67E-2</v>
      </c>
      <c r="M59">
        <v>7.0000000000000001E-3</v>
      </c>
      <c r="O59">
        <v>1.4</v>
      </c>
      <c r="P59">
        <v>0.5</v>
      </c>
      <c r="Q59">
        <v>0</v>
      </c>
      <c r="R59">
        <v>1.7</v>
      </c>
      <c r="S59">
        <v>1083</v>
      </c>
      <c r="T59">
        <v>1100</v>
      </c>
      <c r="U59">
        <v>1092</v>
      </c>
      <c r="V59">
        <v>71</v>
      </c>
    </row>
  </sheetData>
  <mergeCells count="3">
    <mergeCell ref="O46:R46"/>
    <mergeCell ref="S46:V46"/>
    <mergeCell ref="W4:AA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A6A62-21F9-E842-8D0E-2D63ACCAFBAF}">
  <dimension ref="A1:Q48"/>
  <sheetViews>
    <sheetView workbookViewId="0">
      <selection activeCell="J33" sqref="J33"/>
    </sheetView>
  </sheetViews>
  <sheetFormatPr baseColWidth="10" defaultRowHeight="13" x14ac:dyDescent="0.15"/>
  <cols>
    <col min="1" max="1" width="10.83203125" style="39"/>
    <col min="2" max="2" width="21.5" style="35" customWidth="1"/>
    <col min="3" max="3" width="39.83203125" style="36" customWidth="1"/>
    <col min="4" max="4" width="7.6640625" style="36" customWidth="1"/>
    <col min="5" max="5" width="18.1640625" style="36" customWidth="1"/>
    <col min="6" max="6" width="15.1640625" style="36" bestFit="1" customWidth="1"/>
    <col min="7" max="7" width="12.1640625" style="36" bestFit="1" customWidth="1"/>
    <col min="8" max="8" width="15.6640625" style="36" customWidth="1"/>
    <col min="9" max="9" width="12.5" style="36" bestFit="1" customWidth="1"/>
    <col min="10" max="10" width="12.1640625" style="36" bestFit="1" customWidth="1"/>
    <col min="11" max="11" width="10.83203125" style="39"/>
    <col min="12" max="13" width="8.83203125" style="39" bestFit="1" customWidth="1"/>
    <col min="14" max="14" width="6" style="39" customWidth="1"/>
    <col min="15" max="15" width="15.83203125" style="39" bestFit="1" customWidth="1"/>
    <col min="16" max="19" width="10.83203125" style="39"/>
    <col min="20" max="20" width="12.5" style="39" bestFit="1" customWidth="1"/>
    <col min="21" max="16384" width="10.83203125" style="39"/>
  </cols>
  <sheetData>
    <row r="1" spans="2:17" ht="16" x14ac:dyDescent="0.2">
      <c r="E1" s="37" t="s">
        <v>100</v>
      </c>
      <c r="F1" s="37" t="s">
        <v>101</v>
      </c>
      <c r="G1" s="37" t="s">
        <v>102</v>
      </c>
      <c r="H1" s="37" t="s">
        <v>24</v>
      </c>
      <c r="I1" s="37" t="s">
        <v>100</v>
      </c>
      <c r="J1" s="37" t="s">
        <v>101</v>
      </c>
      <c r="K1" s="37" t="s">
        <v>102</v>
      </c>
      <c r="L1" s="38"/>
      <c r="M1" s="38"/>
    </row>
    <row r="2" spans="2:17" ht="16" x14ac:dyDescent="0.2">
      <c r="E2" s="40" t="s">
        <v>103</v>
      </c>
      <c r="F2" s="37"/>
      <c r="G2" s="37"/>
      <c r="H2" s="37"/>
      <c r="I2" s="41" t="s">
        <v>104</v>
      </c>
      <c r="J2" s="37"/>
      <c r="K2" s="38"/>
      <c r="L2" s="38"/>
      <c r="M2" s="38"/>
    </row>
    <row r="3" spans="2:17" ht="16" x14ac:dyDescent="0.2">
      <c r="E3" s="42">
        <v>0.71024801825169415</v>
      </c>
      <c r="F3" s="42">
        <v>2.8663988903297472E-5</v>
      </c>
      <c r="G3" s="43">
        <v>40.357717539086003</v>
      </c>
      <c r="H3" s="43">
        <v>443</v>
      </c>
      <c r="I3" s="37">
        <v>0.71024799999999999</v>
      </c>
      <c r="J3" s="37"/>
      <c r="K3" s="38"/>
      <c r="L3" s="37" t="s">
        <v>105</v>
      </c>
      <c r="M3" s="38"/>
    </row>
    <row r="4" spans="2:17" ht="16" x14ac:dyDescent="0.2">
      <c r="E4" s="41" t="s">
        <v>106</v>
      </c>
      <c r="F4" s="37"/>
      <c r="G4" s="37"/>
      <c r="H4" s="37"/>
      <c r="I4" s="37"/>
      <c r="J4" s="37"/>
      <c r="K4" s="38"/>
      <c r="L4" s="38"/>
      <c r="M4" s="38"/>
    </row>
    <row r="5" spans="2:17" ht="16" x14ac:dyDescent="0.2">
      <c r="E5" s="42">
        <v>0.70840529898949589</v>
      </c>
      <c r="F5" s="42">
        <v>4.2866354215065095E-5</v>
      </c>
      <c r="G5" s="43">
        <v>60.511058113500518</v>
      </c>
      <c r="H5" s="43">
        <v>379</v>
      </c>
      <c r="I5" s="37"/>
      <c r="J5" s="37"/>
      <c r="K5" s="38"/>
      <c r="L5" s="38"/>
      <c r="M5" s="38"/>
    </row>
    <row r="6" spans="2:17" ht="16" x14ac:dyDescent="0.2">
      <c r="E6" s="44" t="s">
        <v>107</v>
      </c>
      <c r="F6" s="37"/>
      <c r="G6" s="37"/>
      <c r="H6" s="37"/>
      <c r="I6" s="44" t="s">
        <v>108</v>
      </c>
      <c r="J6" s="37"/>
      <c r="K6" s="38"/>
      <c r="L6" s="38"/>
      <c r="M6" s="38"/>
    </row>
    <row r="7" spans="2:17" ht="16" x14ac:dyDescent="0.2">
      <c r="E7" s="42">
        <v>0.70350982693212583</v>
      </c>
      <c r="F7" s="42">
        <v>4.9296749345189744E-5</v>
      </c>
      <c r="G7" s="43">
        <v>70.072581018752217</v>
      </c>
      <c r="H7" s="43">
        <v>36</v>
      </c>
      <c r="I7" s="42">
        <v>0.70347899999999997</v>
      </c>
      <c r="J7" s="42">
        <v>2.0000000000000002E-5</v>
      </c>
      <c r="K7" s="43">
        <f>J7/I7*1000000</f>
        <v>28.430130821246976</v>
      </c>
      <c r="L7" s="40"/>
      <c r="M7" s="38"/>
    </row>
    <row r="8" spans="2:17" ht="16" x14ac:dyDescent="0.2">
      <c r="B8" s="54" t="s">
        <v>171</v>
      </c>
      <c r="E8" s="39"/>
      <c r="F8" s="39"/>
      <c r="G8" s="39"/>
      <c r="H8" s="39"/>
    </row>
    <row r="9" spans="2:17" x14ac:dyDescent="0.15">
      <c r="E9" s="36" t="s">
        <v>109</v>
      </c>
      <c r="H9" s="36" t="s">
        <v>110</v>
      </c>
    </row>
    <row r="10" spans="2:17" x14ac:dyDescent="0.15">
      <c r="B10" s="35" t="s">
        <v>111</v>
      </c>
      <c r="C10" s="36" t="s">
        <v>112</v>
      </c>
      <c r="E10" s="36" t="s">
        <v>113</v>
      </c>
      <c r="F10" s="36" t="s">
        <v>114</v>
      </c>
      <c r="G10" s="36" t="s">
        <v>115</v>
      </c>
      <c r="H10" s="36" t="s">
        <v>113</v>
      </c>
      <c r="I10" s="36" t="s">
        <v>101</v>
      </c>
      <c r="J10" s="36" t="s">
        <v>115</v>
      </c>
      <c r="K10" s="36" t="s">
        <v>24</v>
      </c>
    </row>
    <row r="11" spans="2:17" x14ac:dyDescent="0.15">
      <c r="B11" s="45" t="s">
        <v>116</v>
      </c>
      <c r="C11" s="46" t="s">
        <v>117</v>
      </c>
      <c r="D11" s="47">
        <v>68132</v>
      </c>
      <c r="E11" s="48">
        <v>0.71024979987253234</v>
      </c>
      <c r="F11" s="48">
        <v>8.3999999999999992E-6</v>
      </c>
      <c r="G11" s="47">
        <v>11.826824874160524</v>
      </c>
      <c r="H11" s="48">
        <f>AVERAGE(E11:E18)</f>
        <v>0.71024896866475695</v>
      </c>
      <c r="I11" s="48">
        <f>2*STDEV(E11:E18)</f>
        <v>7.6812569878728221E-6</v>
      </c>
      <c r="J11" s="47">
        <f>I11/H11*1000000</f>
        <v>10.814879467284994</v>
      </c>
      <c r="K11" s="36">
        <f>COUNTA(E11:E18)</f>
        <v>8</v>
      </c>
      <c r="L11" s="49"/>
      <c r="M11" s="50">
        <f>(H11-I3)/I3</f>
        <v>1.3638401754905033E-6</v>
      </c>
      <c r="N11" s="51"/>
      <c r="O11" s="48"/>
      <c r="P11" s="48"/>
      <c r="Q11" s="47"/>
    </row>
    <row r="12" spans="2:17" x14ac:dyDescent="0.15">
      <c r="B12" s="52" t="s">
        <v>116</v>
      </c>
      <c r="C12" s="46" t="s">
        <v>118</v>
      </c>
      <c r="D12" s="47">
        <v>68133</v>
      </c>
      <c r="E12" s="48">
        <v>0.71024934987788824</v>
      </c>
      <c r="F12" s="48">
        <v>7.6000000000000001E-6</v>
      </c>
      <c r="G12" s="47">
        <v>10.700467379951355</v>
      </c>
      <c r="H12" s="48"/>
      <c r="I12" s="48"/>
      <c r="J12" s="47"/>
      <c r="K12" s="36"/>
      <c r="L12" s="49"/>
      <c r="M12" s="49"/>
      <c r="N12" s="51"/>
      <c r="O12" s="48"/>
      <c r="P12" s="48"/>
      <c r="Q12" s="47"/>
    </row>
    <row r="13" spans="2:17" x14ac:dyDescent="0.15">
      <c r="B13" s="45" t="s">
        <v>116</v>
      </c>
      <c r="C13" s="46" t="s">
        <v>119</v>
      </c>
      <c r="D13" s="47">
        <v>68134</v>
      </c>
      <c r="E13" s="48">
        <v>0.71025369943266303</v>
      </c>
      <c r="F13" s="48">
        <v>6.6000000000000003E-6</v>
      </c>
      <c r="G13" s="47">
        <v>9.2924542389176601</v>
      </c>
      <c r="H13" s="48"/>
      <c r="I13" s="48"/>
      <c r="J13" s="47"/>
      <c r="K13" s="36"/>
      <c r="L13" s="49"/>
      <c r="M13" s="49"/>
      <c r="N13" s="51"/>
      <c r="O13" s="48"/>
      <c r="P13" s="48"/>
      <c r="Q13" s="47"/>
    </row>
    <row r="14" spans="2:17" x14ac:dyDescent="0.15">
      <c r="B14" s="45" t="s">
        <v>116</v>
      </c>
      <c r="C14" s="46" t="s">
        <v>120</v>
      </c>
      <c r="D14" s="47">
        <v>68135</v>
      </c>
      <c r="E14" s="48">
        <v>0.71024974981756517</v>
      </c>
      <c r="F14" s="48">
        <v>5.8000000000000004E-6</v>
      </c>
      <c r="G14" s="47">
        <v>8.16614156004953</v>
      </c>
      <c r="H14" s="48"/>
      <c r="I14" s="48"/>
      <c r="J14" s="47"/>
      <c r="K14" s="36"/>
      <c r="L14" s="49"/>
      <c r="M14" s="49"/>
      <c r="N14" s="51"/>
      <c r="O14" s="48"/>
      <c r="P14" s="48"/>
      <c r="Q14" s="47"/>
    </row>
    <row r="15" spans="2:17" x14ac:dyDescent="0.15">
      <c r="B15" s="45" t="s">
        <v>116</v>
      </c>
      <c r="C15" s="46" t="s">
        <v>121</v>
      </c>
      <c r="D15" s="47">
        <v>68136</v>
      </c>
      <c r="E15" s="48">
        <v>0.71024595021284376</v>
      </c>
      <c r="F15" s="48">
        <v>5.4E-6</v>
      </c>
      <c r="G15" s="47">
        <v>7.6030000570672014</v>
      </c>
      <c r="H15" s="48"/>
      <c r="I15" s="48"/>
      <c r="J15" s="47"/>
      <c r="K15" s="36"/>
      <c r="L15" s="49"/>
      <c r="M15" s="49"/>
      <c r="N15" s="51"/>
      <c r="O15" s="48"/>
      <c r="P15" s="48"/>
      <c r="Q15" s="47"/>
    </row>
    <row r="16" spans="2:17" x14ac:dyDescent="0.15">
      <c r="B16" s="45" t="s">
        <v>116</v>
      </c>
      <c r="C16" s="46" t="s">
        <v>121</v>
      </c>
      <c r="D16" s="47">
        <v>68136</v>
      </c>
      <c r="E16" s="48">
        <v>0.7102427505687362</v>
      </c>
      <c r="F16" s="48">
        <v>5.4E-6</v>
      </c>
      <c r="G16" s="47">
        <v>7.6030343085879855</v>
      </c>
      <c r="H16" s="48"/>
      <c r="I16" s="48"/>
      <c r="J16" s="47"/>
      <c r="K16" s="36"/>
      <c r="L16" s="49"/>
      <c r="M16" s="49"/>
      <c r="N16" s="51"/>
      <c r="O16" s="48"/>
      <c r="P16" s="48"/>
      <c r="Q16" s="47"/>
    </row>
    <row r="17" spans="1:17" x14ac:dyDescent="0.15">
      <c r="B17" s="45" t="s">
        <v>116</v>
      </c>
      <c r="C17" s="46" t="s">
        <v>122</v>
      </c>
      <c r="D17" s="47">
        <v>68137</v>
      </c>
      <c r="E17" s="48">
        <v>0.71025399935635025</v>
      </c>
      <c r="F17" s="48">
        <v>6.0000000000000002E-6</v>
      </c>
      <c r="G17" s="47">
        <v>8.4476821044828316</v>
      </c>
      <c r="H17" s="48"/>
      <c r="I17" s="48"/>
      <c r="J17" s="47"/>
      <c r="K17" s="36"/>
      <c r="L17" s="49"/>
      <c r="M17" s="49"/>
      <c r="N17" s="51"/>
      <c r="O17" s="48"/>
      <c r="P17" s="48"/>
      <c r="Q17" s="47"/>
    </row>
    <row r="18" spans="1:17" x14ac:dyDescent="0.15">
      <c r="B18" s="45" t="s">
        <v>116</v>
      </c>
      <c r="C18" s="46" t="s">
        <v>123</v>
      </c>
      <c r="D18" s="47">
        <v>68138</v>
      </c>
      <c r="E18" s="48">
        <v>0.71024645017947641</v>
      </c>
      <c r="F18" s="48">
        <v>6.0000000000000002E-6</v>
      </c>
      <c r="G18" s="47">
        <v>8.4477718945076372</v>
      </c>
      <c r="H18" s="48"/>
      <c r="I18" s="48"/>
      <c r="J18" s="47"/>
      <c r="K18" s="36"/>
      <c r="L18" s="49"/>
      <c r="M18" s="49"/>
      <c r="N18" s="51"/>
      <c r="O18" s="48"/>
      <c r="P18" s="48"/>
      <c r="Q18" s="47"/>
    </row>
    <row r="19" spans="1:17" x14ac:dyDescent="0.15">
      <c r="B19" s="45"/>
      <c r="C19" s="46"/>
      <c r="D19" s="47"/>
      <c r="E19" s="48"/>
      <c r="F19" s="48"/>
      <c r="G19" s="47"/>
      <c r="L19" s="49"/>
      <c r="M19" s="49"/>
      <c r="N19" s="51"/>
      <c r="O19" s="48"/>
      <c r="P19" s="48"/>
      <c r="Q19" s="47"/>
    </row>
    <row r="20" spans="1:17" x14ac:dyDescent="0.15">
      <c r="B20" s="45" t="s">
        <v>124</v>
      </c>
      <c r="C20" s="46" t="s">
        <v>125</v>
      </c>
      <c r="D20" s="47">
        <v>68140</v>
      </c>
      <c r="E20" s="48">
        <v>0.70842597454447298</v>
      </c>
      <c r="F20" s="48">
        <v>6.6000000000000003E-6</v>
      </c>
      <c r="G20" s="47">
        <v>9.3164285855609492</v>
      </c>
      <c r="H20" s="48">
        <f>AVERAGE(E20:E25)</f>
        <v>0.70841262715656672</v>
      </c>
      <c r="I20" s="48">
        <f>2*STDEV(E20:E25)</f>
        <v>1.7224171631686334E-5</v>
      </c>
      <c r="J20" s="47">
        <f>I20/H20*1000000</f>
        <v>24.313755813219871</v>
      </c>
      <c r="K20" s="36">
        <f>COUNTA(E20:E25)</f>
        <v>6</v>
      </c>
      <c r="L20" s="49"/>
      <c r="M20" s="53">
        <f>(H20-E5)/E5</f>
        <v>1.034459663314707E-5</v>
      </c>
      <c r="N20" s="51"/>
      <c r="O20" s="48"/>
      <c r="P20" s="48"/>
      <c r="Q20" s="47"/>
    </row>
    <row r="21" spans="1:17" x14ac:dyDescent="0.15">
      <c r="B21" s="45" t="s">
        <v>124</v>
      </c>
      <c r="C21" s="46" t="s">
        <v>126</v>
      </c>
      <c r="D21" s="47">
        <v>68141</v>
      </c>
      <c r="E21" s="48">
        <v>0.70841173956041814</v>
      </c>
      <c r="F21" s="48">
        <v>6.0000000000000002E-6</v>
      </c>
      <c r="G21" s="47">
        <v>8.4696507199656317</v>
      </c>
      <c r="H21" s="48"/>
      <c r="I21" s="48"/>
      <c r="J21" s="47"/>
      <c r="K21" s="36"/>
      <c r="L21" s="49"/>
      <c r="M21" s="49"/>
      <c r="N21" s="51"/>
      <c r="O21" s="48"/>
      <c r="P21" s="48"/>
      <c r="Q21" s="47"/>
    </row>
    <row r="22" spans="1:17" x14ac:dyDescent="0.15">
      <c r="B22" s="45" t="s">
        <v>124</v>
      </c>
      <c r="C22" s="46" t="s">
        <v>127</v>
      </c>
      <c r="D22" s="47">
        <v>68161</v>
      </c>
      <c r="E22" s="48">
        <v>0.70841739459878439</v>
      </c>
      <c r="F22" s="48">
        <v>7.9999999999999996E-6</v>
      </c>
      <c r="G22" s="47">
        <v>11.292777479766485</v>
      </c>
      <c r="H22" s="48"/>
      <c r="I22" s="48"/>
      <c r="J22" s="47"/>
      <c r="K22" s="36"/>
      <c r="L22" s="49"/>
      <c r="M22" s="49"/>
      <c r="N22" s="51"/>
      <c r="O22" s="48"/>
      <c r="P22" s="48"/>
      <c r="Q22" s="47"/>
    </row>
    <row r="23" spans="1:17" x14ac:dyDescent="0.15">
      <c r="B23" s="45" t="s">
        <v>124</v>
      </c>
      <c r="C23" s="46" t="s">
        <v>128</v>
      </c>
      <c r="D23" s="47">
        <v>68162</v>
      </c>
      <c r="E23" s="48">
        <v>0.70840010388577812</v>
      </c>
      <c r="F23" s="48">
        <v>7.1999999999999997E-6</v>
      </c>
      <c r="G23" s="47">
        <v>10.163747803685983</v>
      </c>
      <c r="H23" s="48"/>
      <c r="I23" s="48"/>
      <c r="J23" s="47"/>
      <c r="K23" s="36"/>
      <c r="L23" s="49"/>
      <c r="M23" s="49"/>
      <c r="N23" s="51"/>
      <c r="O23" s="48"/>
      <c r="P23" s="48"/>
      <c r="Q23" s="47"/>
    </row>
    <row r="24" spans="1:17" x14ac:dyDescent="0.15">
      <c r="B24" s="45" t="s">
        <v>124</v>
      </c>
      <c r="C24" s="46" t="s">
        <v>129</v>
      </c>
      <c r="D24" s="47">
        <v>68182</v>
      </c>
      <c r="E24" s="48">
        <v>0.70841107363232247</v>
      </c>
      <c r="F24" s="48">
        <v>8.1999999999999994E-6</v>
      </c>
      <c r="G24" s="47">
        <v>11.575200198318667</v>
      </c>
      <c r="H24" s="48"/>
      <c r="I24" s="48"/>
      <c r="J24" s="47"/>
      <c r="K24" s="36"/>
      <c r="L24" s="49"/>
      <c r="M24" s="49"/>
      <c r="N24" s="51"/>
      <c r="O24" s="48"/>
      <c r="P24" s="48"/>
      <c r="Q24" s="47"/>
    </row>
    <row r="25" spans="1:17" x14ac:dyDescent="0.15">
      <c r="B25" s="45" t="s">
        <v>124</v>
      </c>
      <c r="C25" s="46" t="s">
        <v>130</v>
      </c>
      <c r="D25" s="47">
        <v>68183</v>
      </c>
      <c r="E25" s="48">
        <v>0.70840947671762378</v>
      </c>
      <c r="F25" s="48">
        <v>6.8000000000000001E-6</v>
      </c>
      <c r="G25" s="47">
        <v>9.5989681441126748</v>
      </c>
      <c r="H25" s="48"/>
      <c r="I25" s="48"/>
      <c r="J25" s="47"/>
      <c r="K25" s="36"/>
      <c r="L25" s="49"/>
      <c r="M25" s="49"/>
      <c r="N25" s="51"/>
      <c r="O25" s="48"/>
      <c r="P25" s="48"/>
      <c r="Q25" s="47"/>
    </row>
    <row r="27" spans="1:17" s="55" customFormat="1" x14ac:dyDescent="0.15">
      <c r="A27" s="55" t="s">
        <v>131</v>
      </c>
      <c r="B27" s="56" t="s">
        <v>132</v>
      </c>
      <c r="C27" s="57" t="s">
        <v>133</v>
      </c>
      <c r="D27" s="58">
        <v>68146</v>
      </c>
      <c r="E27" s="59">
        <v>0.70622458689501311</v>
      </c>
      <c r="F27" s="59">
        <v>5.2000000000000002E-6</v>
      </c>
      <c r="G27" s="58">
        <v>7.3630968058791604</v>
      </c>
      <c r="H27" s="59">
        <f>AVERAGE(E27:E28)</f>
        <v>0.70622322402793625</v>
      </c>
      <c r="I27" s="59">
        <f>2*STDEV(E27:E28)</f>
        <v>3.8547702077699936E-6</v>
      </c>
      <c r="J27" s="58">
        <f>I27/H27*1000000</f>
        <v>5.4582886495637384</v>
      </c>
      <c r="K27" s="60">
        <f>COUNTA(E27:E28)</f>
        <v>2</v>
      </c>
    </row>
    <row r="28" spans="1:17" s="55" customFormat="1" ht="16" x14ac:dyDescent="0.2">
      <c r="A28" s="61" t="s">
        <v>131</v>
      </c>
      <c r="B28" s="56" t="s">
        <v>132</v>
      </c>
      <c r="C28" s="57" t="s">
        <v>134</v>
      </c>
      <c r="D28" s="58">
        <v>68147</v>
      </c>
      <c r="E28" s="59">
        <v>0.70622186116085928</v>
      </c>
      <c r="F28" s="59">
        <v>6.3999999999999997E-6</v>
      </c>
      <c r="G28" s="58">
        <v>9.0623079686034291</v>
      </c>
      <c r="H28" s="60"/>
      <c r="I28" s="60"/>
      <c r="J28" s="60"/>
    </row>
    <row r="29" spans="1:17" s="55" customFormat="1" ht="16" x14ac:dyDescent="0.2">
      <c r="A29" s="62" t="s">
        <v>71</v>
      </c>
      <c r="B29" s="56" t="s">
        <v>135</v>
      </c>
      <c r="C29" s="57" t="s">
        <v>136</v>
      </c>
      <c r="D29" s="58">
        <v>68149</v>
      </c>
      <c r="E29" s="59">
        <v>0.70496714946775485</v>
      </c>
      <c r="F29" s="59">
        <v>6.9999999999999999E-6</v>
      </c>
      <c r="G29" s="58">
        <v>9.9295406960238513</v>
      </c>
      <c r="H29" s="59">
        <f>AVERAGE(E29:E30)</f>
        <v>0.70497187266559225</v>
      </c>
      <c r="I29" s="59">
        <f>2*STDEV(E29:E30)</f>
        <v>1.3359220878994321E-5</v>
      </c>
      <c r="J29" s="58">
        <f>I29/H29*1000000</f>
        <v>18.950005520761181</v>
      </c>
      <c r="K29" s="60">
        <f>COUNTA(E29:E30)</f>
        <v>2</v>
      </c>
    </row>
    <row r="30" spans="1:17" s="55" customFormat="1" ht="16" x14ac:dyDescent="0.2">
      <c r="A30" s="62" t="s">
        <v>71</v>
      </c>
      <c r="B30" s="56" t="s">
        <v>135</v>
      </c>
      <c r="C30" s="57" t="s">
        <v>137</v>
      </c>
      <c r="D30" s="58">
        <v>68150</v>
      </c>
      <c r="E30" s="59">
        <v>0.70497659586342976</v>
      </c>
      <c r="F30" s="59">
        <v>6.0000000000000002E-6</v>
      </c>
      <c r="G30" s="58">
        <v>8.5109208379484116</v>
      </c>
      <c r="H30" s="60"/>
      <c r="I30" s="60"/>
      <c r="J30" s="60"/>
    </row>
    <row r="31" spans="1:17" s="55" customFormat="1" ht="16" x14ac:dyDescent="0.2">
      <c r="A31" s="62" t="s">
        <v>99</v>
      </c>
      <c r="B31" s="56" t="s">
        <v>138</v>
      </c>
      <c r="C31" s="57" t="s">
        <v>139</v>
      </c>
      <c r="D31" s="58">
        <v>68152</v>
      </c>
      <c r="E31" s="59">
        <v>0.70432139823774453</v>
      </c>
      <c r="F31" s="59">
        <v>5.0000000000000004E-6</v>
      </c>
      <c r="G31" s="58">
        <v>7.0990317950161783</v>
      </c>
      <c r="H31" s="59">
        <f>AVERAGE(E31:E32)</f>
        <v>0.7043238852879895</v>
      </c>
      <c r="I31" s="59">
        <f>2*STDEV(E31:E32)</f>
        <v>7.0344403734806884E-6</v>
      </c>
      <c r="J31" s="58">
        <f>I31/H31*1000000</f>
        <v>9.987507907110647</v>
      </c>
      <c r="K31" s="60">
        <f>COUNTA(E31:E32)</f>
        <v>2</v>
      </c>
    </row>
    <row r="32" spans="1:17" s="55" customFormat="1" ht="16" x14ac:dyDescent="0.2">
      <c r="A32" s="62" t="s">
        <v>99</v>
      </c>
      <c r="B32" s="56" t="s">
        <v>138</v>
      </c>
      <c r="C32" s="57" t="s">
        <v>140</v>
      </c>
      <c r="D32" s="58">
        <v>68153</v>
      </c>
      <c r="E32" s="59">
        <v>0.70432637233823447</v>
      </c>
      <c r="F32" s="59">
        <v>6.8000000000000001E-6</v>
      </c>
      <c r="G32" s="58">
        <v>9.6546150578250334</v>
      </c>
      <c r="H32" s="60"/>
      <c r="I32" s="60"/>
      <c r="J32" s="60"/>
    </row>
    <row r="33" spans="1:11" s="55" customFormat="1" ht="16" x14ac:dyDescent="0.2">
      <c r="A33" s="62" t="s">
        <v>141</v>
      </c>
      <c r="B33" s="56" t="s">
        <v>142</v>
      </c>
      <c r="C33" s="57" t="s">
        <v>143</v>
      </c>
      <c r="D33" s="58">
        <v>68155</v>
      </c>
      <c r="E33" s="59">
        <v>0.70504324295503773</v>
      </c>
      <c r="F33" s="59">
        <v>5.5999999999999997E-6</v>
      </c>
      <c r="G33" s="58">
        <v>7.9427752211748013</v>
      </c>
      <c r="H33" s="59">
        <f>AVERAGE(E33:E34)</f>
        <v>0.70502859444008226</v>
      </c>
      <c r="I33" s="59">
        <f>2*STDEV(E33:E34)</f>
        <v>4.1432257037467488E-5</v>
      </c>
      <c r="J33" s="58">
        <f>I33/H33*1000000</f>
        <v>58.766775367986384</v>
      </c>
      <c r="K33" s="60">
        <f>COUNTA(E33:E34)</f>
        <v>2</v>
      </c>
    </row>
    <row r="34" spans="1:11" s="55" customFormat="1" ht="16" x14ac:dyDescent="0.2">
      <c r="A34" s="62" t="s">
        <v>141</v>
      </c>
      <c r="B34" s="56" t="s">
        <v>142</v>
      </c>
      <c r="C34" s="57" t="s">
        <v>144</v>
      </c>
      <c r="D34" s="58">
        <v>68156</v>
      </c>
      <c r="E34" s="59">
        <v>0.70501394592512667</v>
      </c>
      <c r="F34" s="59">
        <v>6.0000000000000002E-6</v>
      </c>
      <c r="G34" s="58">
        <v>8.5104699484018536</v>
      </c>
      <c r="H34" s="60"/>
      <c r="I34" s="60"/>
      <c r="J34" s="60"/>
    </row>
    <row r="35" spans="1:11" s="55" customFormat="1" ht="15" x14ac:dyDescent="0.2">
      <c r="A35" s="63" t="s">
        <v>145</v>
      </c>
      <c r="B35" s="56" t="s">
        <v>146</v>
      </c>
      <c r="C35" s="57" t="s">
        <v>147</v>
      </c>
      <c r="D35" s="58">
        <v>68158</v>
      </c>
      <c r="E35" s="59">
        <v>0.70518504359873035</v>
      </c>
      <c r="F35" s="59">
        <v>6.6000000000000003E-6</v>
      </c>
      <c r="G35" s="58">
        <v>9.3592455766200011</v>
      </c>
      <c r="H35" s="59">
        <f>AVERAGE(E35:E36)</f>
        <v>0.70518425706363608</v>
      </c>
      <c r="I35" s="59">
        <f>2*STDEV(E35:E36)</f>
        <v>2.2246571952180478E-6</v>
      </c>
      <c r="J35" s="58">
        <f>I35/H35*1000000</f>
        <v>3.154717611651523</v>
      </c>
      <c r="K35" s="60">
        <f>COUNTA(E35:E36)</f>
        <v>2</v>
      </c>
    </row>
    <row r="36" spans="1:11" s="55" customFormat="1" ht="15" x14ac:dyDescent="0.2">
      <c r="A36" s="63" t="s">
        <v>145</v>
      </c>
      <c r="B36" s="56" t="s">
        <v>146</v>
      </c>
      <c r="C36" s="57" t="s">
        <v>148</v>
      </c>
      <c r="D36" s="58">
        <v>68159</v>
      </c>
      <c r="E36" s="59">
        <v>0.7051834705285418</v>
      </c>
      <c r="F36" s="59">
        <v>6.3999999999999997E-6</v>
      </c>
      <c r="G36" s="58">
        <v>9.0756523195348553</v>
      </c>
      <c r="H36" s="60"/>
      <c r="I36" s="60"/>
      <c r="J36" s="60"/>
    </row>
    <row r="37" spans="1:11" s="55" customFormat="1" ht="16" x14ac:dyDescent="0.2">
      <c r="A37" s="62" t="s">
        <v>149</v>
      </c>
      <c r="B37" s="56" t="s">
        <v>150</v>
      </c>
      <c r="C37" s="57" t="s">
        <v>151</v>
      </c>
      <c r="D37" s="58">
        <v>68164</v>
      </c>
      <c r="E37" s="59">
        <v>0.70592777639594173</v>
      </c>
      <c r="F37" s="59">
        <v>6.8000000000000001E-6</v>
      </c>
      <c r="G37" s="58">
        <v>9.6327134692402403</v>
      </c>
      <c r="H37" s="59">
        <f>AVERAGE(E37:E38)</f>
        <v>0.70592130270074283</v>
      </c>
      <c r="I37" s="59">
        <f>2*STDEV(E37:E38)</f>
        <v>1.8310375097922885E-5</v>
      </c>
      <c r="J37" s="58">
        <f>I37/H37*1000000</f>
        <v>25.938266812278222</v>
      </c>
      <c r="K37" s="60">
        <f>COUNTA(E37:E38)</f>
        <v>2</v>
      </c>
    </row>
    <row r="38" spans="1:11" s="55" customFormat="1" ht="16" x14ac:dyDescent="0.2">
      <c r="A38" s="62" t="s">
        <v>149</v>
      </c>
      <c r="B38" s="56" t="s">
        <v>150</v>
      </c>
      <c r="C38" s="57" t="s">
        <v>152</v>
      </c>
      <c r="D38" s="58">
        <v>68165</v>
      </c>
      <c r="E38" s="59">
        <v>0.70591482900554392</v>
      </c>
      <c r="F38" s="59">
        <v>7.1999999999999997E-6</v>
      </c>
      <c r="G38" s="58">
        <v>10.199530742459377</v>
      </c>
      <c r="H38" s="60"/>
      <c r="I38" s="60"/>
      <c r="J38" s="60"/>
    </row>
    <row r="39" spans="1:11" s="55" customFormat="1" ht="16" x14ac:dyDescent="0.2">
      <c r="A39" s="62" t="s">
        <v>153</v>
      </c>
      <c r="B39" s="64">
        <v>37</v>
      </c>
      <c r="C39" s="57" t="s">
        <v>154</v>
      </c>
      <c r="D39" s="58">
        <v>68167</v>
      </c>
      <c r="E39" s="59">
        <v>0.70446908058599089</v>
      </c>
      <c r="F39" s="59">
        <v>6.6000000000000003E-6</v>
      </c>
      <c r="G39" s="58">
        <v>9.3687575251847726</v>
      </c>
      <c r="H39" s="59">
        <f>AVERAGE(E39:E40)</f>
        <v>0.70447363372259142</v>
      </c>
      <c r="I39" s="59">
        <f>2*STDEV(E39:E40)</f>
        <v>1.2878215063604997E-5</v>
      </c>
      <c r="J39" s="58">
        <f>I39/H39*1000000</f>
        <v>18.280620376881554</v>
      </c>
      <c r="K39" s="60">
        <f>COUNTA(E39:E40)</f>
        <v>2</v>
      </c>
    </row>
    <row r="40" spans="1:11" s="55" customFormat="1" ht="16" x14ac:dyDescent="0.2">
      <c r="A40" s="62" t="s">
        <v>153</v>
      </c>
      <c r="B40" s="64">
        <v>37</v>
      </c>
      <c r="C40" s="57" t="s">
        <v>155</v>
      </c>
      <c r="D40" s="58">
        <v>68168</v>
      </c>
      <c r="E40" s="59">
        <v>0.70447818685919195</v>
      </c>
      <c r="F40" s="59">
        <v>6.1999999999999999E-6</v>
      </c>
      <c r="G40" s="58">
        <v>8.8008402753274027</v>
      </c>
      <c r="H40" s="60"/>
      <c r="I40" s="60"/>
      <c r="J40" s="60"/>
    </row>
    <row r="41" spans="1:11" s="55" customFormat="1" ht="16" x14ac:dyDescent="0.2">
      <c r="A41" s="62" t="s">
        <v>156</v>
      </c>
      <c r="B41" s="56" t="s">
        <v>157</v>
      </c>
      <c r="C41" s="57" t="s">
        <v>158</v>
      </c>
      <c r="D41" s="58">
        <v>68170</v>
      </c>
      <c r="E41" s="59">
        <v>0.70447742921984724</v>
      </c>
      <c r="F41" s="59">
        <v>6.6000000000000003E-6</v>
      </c>
      <c r="G41" s="58">
        <v>9.3686464977436898</v>
      </c>
      <c r="H41" s="59">
        <f>AVERAGE(E41:E42)</f>
        <v>0.70448654514617925</v>
      </c>
      <c r="I41" s="59">
        <f>2*STDEV(E41:E42)</f>
        <v>2.5783733304659491E-5</v>
      </c>
      <c r="J41" s="58">
        <f>I41/H41*1000000</f>
        <v>36.599326817958499</v>
      </c>
      <c r="K41" s="60">
        <f>COUNTA(E41:E42)</f>
        <v>2</v>
      </c>
    </row>
    <row r="42" spans="1:11" s="55" customFormat="1" ht="16" x14ac:dyDescent="0.2">
      <c r="A42" s="62" t="s">
        <v>156</v>
      </c>
      <c r="B42" s="56" t="s">
        <v>157</v>
      </c>
      <c r="C42" s="57" t="s">
        <v>159</v>
      </c>
      <c r="D42" s="58">
        <v>68171</v>
      </c>
      <c r="E42" s="59">
        <v>0.70449566107251127</v>
      </c>
      <c r="F42" s="59">
        <v>5.4E-6</v>
      </c>
      <c r="G42" s="58">
        <v>7.6650578539818666</v>
      </c>
      <c r="H42" s="60"/>
      <c r="I42" s="60"/>
      <c r="J42" s="60"/>
    </row>
    <row r="43" spans="1:11" s="55" customFormat="1" ht="16" x14ac:dyDescent="0.2">
      <c r="A43" s="62" t="s">
        <v>160</v>
      </c>
      <c r="B43" s="56" t="s">
        <v>161</v>
      </c>
      <c r="C43" s="57" t="s">
        <v>162</v>
      </c>
      <c r="D43" s="58">
        <v>68173</v>
      </c>
      <c r="E43" s="59">
        <v>0.70450499259693333</v>
      </c>
      <c r="F43" s="59">
        <v>6.6000000000000003E-6</v>
      </c>
      <c r="G43" s="58">
        <v>9.3682799545127455</v>
      </c>
      <c r="H43" s="59">
        <f>AVERAGE(E43:E44)</f>
        <v>0.7045067914859372</v>
      </c>
      <c r="I43" s="59">
        <f>2*STDEV(E43:E44)</f>
        <v>5.0880264529473979E-6</v>
      </c>
      <c r="J43" s="58">
        <f>I43/H43*1000000</f>
        <v>7.2221112903905356</v>
      </c>
      <c r="K43" s="60">
        <f>COUNTA(E43:E44)</f>
        <v>2</v>
      </c>
    </row>
    <row r="44" spans="1:11" s="55" customFormat="1" ht="16" x14ac:dyDescent="0.2">
      <c r="A44" s="62" t="s">
        <v>160</v>
      </c>
      <c r="B44" s="56" t="s">
        <v>161</v>
      </c>
      <c r="C44" s="57" t="s">
        <v>163</v>
      </c>
      <c r="D44" s="58">
        <v>68174</v>
      </c>
      <c r="E44" s="59">
        <v>0.70450859037494107</v>
      </c>
      <c r="F44" s="59">
        <v>6.1999999999999999E-6</v>
      </c>
      <c r="G44" s="58">
        <v>8.8004604694746806</v>
      </c>
      <c r="H44" s="60"/>
      <c r="I44" s="60"/>
      <c r="J44" s="60"/>
    </row>
    <row r="45" spans="1:11" s="55" customFormat="1" ht="16" x14ac:dyDescent="0.2">
      <c r="A45" s="62" t="s">
        <v>164</v>
      </c>
      <c r="B45" s="56" t="s">
        <v>165</v>
      </c>
      <c r="C45" s="57" t="s">
        <v>166</v>
      </c>
      <c r="D45" s="58">
        <v>68176</v>
      </c>
      <c r="E45" s="59">
        <v>0.70503381137810672</v>
      </c>
      <c r="F45" s="59">
        <v>7.1999999999999997E-6</v>
      </c>
      <c r="G45" s="58">
        <v>10.212276182792415</v>
      </c>
      <c r="H45" s="59">
        <f>AVERAGE(E45:E46)</f>
        <v>0.70503055924911617</v>
      </c>
      <c r="I45" s="59">
        <f>2*STDEV(E45:E46)</f>
        <v>9.1984098498869463E-6</v>
      </c>
      <c r="J45" s="58">
        <f>I45/H45*1000000</f>
        <v>13.046824324442895</v>
      </c>
      <c r="K45" s="60">
        <f>COUNTA(E45:E46)</f>
        <v>2</v>
      </c>
    </row>
    <row r="46" spans="1:11" s="55" customFormat="1" ht="16" x14ac:dyDescent="0.2">
      <c r="A46" s="62" t="s">
        <v>164</v>
      </c>
      <c r="B46" s="56" t="s">
        <v>165</v>
      </c>
      <c r="C46" s="57" t="s">
        <v>167</v>
      </c>
      <c r="D46" s="58">
        <v>68177</v>
      </c>
      <c r="E46" s="59">
        <v>0.70502730712012573</v>
      </c>
      <c r="F46" s="59">
        <v>7.9999999999999996E-6</v>
      </c>
      <c r="G46" s="58">
        <v>11.347078218400018</v>
      </c>
      <c r="H46" s="60"/>
      <c r="I46" s="60"/>
      <c r="J46" s="60"/>
    </row>
    <row r="47" spans="1:11" s="55" customFormat="1" ht="16" x14ac:dyDescent="0.2">
      <c r="A47" s="62" t="s">
        <v>164</v>
      </c>
      <c r="B47" s="56" t="s">
        <v>168</v>
      </c>
      <c r="C47" s="57" t="s">
        <v>169</v>
      </c>
      <c r="D47" s="58">
        <v>68179</v>
      </c>
      <c r="E47" s="59">
        <v>0.70503055739862575</v>
      </c>
      <c r="F47" s="59">
        <v>5.5999999999999997E-6</v>
      </c>
      <c r="G47" s="58">
        <v>7.9429181348713493</v>
      </c>
      <c r="H47" s="59">
        <f>AVERAGE(E47:E48)</f>
        <v>0.70502713581868726</v>
      </c>
      <c r="I47" s="59">
        <f>2*STDEV(E47:E48)</f>
        <v>9.6776895073542959E-6</v>
      </c>
      <c r="J47" s="58">
        <f>I47/H47*1000000</f>
        <v>13.726690811859928</v>
      </c>
      <c r="K47" s="60">
        <f>COUNTA(E47:E48)</f>
        <v>2</v>
      </c>
    </row>
    <row r="48" spans="1:11" s="55" customFormat="1" ht="16" x14ac:dyDescent="0.2">
      <c r="A48" s="62" t="s">
        <v>164</v>
      </c>
      <c r="B48" s="56" t="s">
        <v>168</v>
      </c>
      <c r="C48" s="57" t="s">
        <v>170</v>
      </c>
      <c r="D48" s="58">
        <v>68180</v>
      </c>
      <c r="E48" s="59">
        <v>0.70502371423874888</v>
      </c>
      <c r="F48" s="59">
        <v>6.6000000000000003E-6</v>
      </c>
      <c r="G48" s="58">
        <v>9.3613872366355331</v>
      </c>
      <c r="H48" s="60"/>
      <c r="I48" s="60"/>
      <c r="J48" s="6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Overview</vt:lpstr>
      <vt:lpstr>NCW_H Glass and Minerals</vt:lpstr>
      <vt:lpstr>NCW_H T and H2O Calc</vt:lpstr>
      <vt:lpstr>NCW_F Glass and Minerals</vt:lpstr>
      <vt:lpstr>NCW_F T and H2O Calc</vt:lpstr>
      <vt:lpstr>NCW_F Enclave T and P Calc</vt:lpstr>
      <vt:lpstr>87_86Sr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Colby</dc:creator>
  <cp:lastModifiedBy>David Colby</cp:lastModifiedBy>
  <dcterms:created xsi:type="dcterms:W3CDTF">2023-12-03T22:08:28Z</dcterms:created>
  <dcterms:modified xsi:type="dcterms:W3CDTF">2023-12-05T22:19:02Z</dcterms:modified>
</cp:coreProperties>
</file>