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pemb5525_ox_ac_uk/Documents/DPhil/Corbetti/Field Report/"/>
    </mc:Choice>
  </mc:AlternateContent>
  <xr:revisionPtr revIDLastSave="138" documentId="8_{8D21E5F6-C365-424B-9B02-0C373C6CA319}" xr6:coauthVersionLast="47" xr6:coauthVersionMax="47" xr10:uidLastSave="{4BA0CE92-B290-8447-B5D8-A3E599949158}"/>
  <bookViews>
    <workbookView xWindow="0" yWindow="740" windowWidth="23260" windowHeight="12580" xr2:uid="{3F81234B-052B-4D6E-96B6-239CEFF0CB76}"/>
  </bookViews>
  <sheets>
    <sheet name="Results" sheetId="1" r:id="rId1"/>
    <sheet name="QC" sheetId="2" r:id="rId2"/>
  </sheets>
  <definedNames>
    <definedName name="_xlnm._FilterDatabase" localSheetId="0" hidden="1">Results!$B$11:$R$113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79" i="2" l="1"/>
  <c r="BF80" i="2" s="1"/>
  <c r="AF79" i="2"/>
  <c r="AF80" i="2" s="1"/>
  <c r="AE79" i="2"/>
  <c r="AE80" i="2" s="1"/>
  <c r="BF78" i="2"/>
  <c r="BE78" i="2"/>
  <c r="BE79" i="2" s="1"/>
  <c r="BE80" i="2" s="1"/>
  <c r="BC78" i="2"/>
  <c r="BB78" i="2"/>
  <c r="BA78" i="2"/>
  <c r="AZ78" i="2"/>
  <c r="AY78" i="2"/>
  <c r="AY79" i="2" s="1"/>
  <c r="AY80" i="2" s="1"/>
  <c r="AX78" i="2"/>
  <c r="AX79" i="2" s="1"/>
  <c r="AX80" i="2" s="1"/>
  <c r="AW78" i="2"/>
  <c r="AW79" i="2" s="1"/>
  <c r="AW80" i="2" s="1"/>
  <c r="AV78" i="2"/>
  <c r="AV79" i="2" s="1"/>
  <c r="AV80" i="2" s="1"/>
  <c r="AU78" i="2"/>
  <c r="AT78" i="2"/>
  <c r="AT79" i="2" s="1"/>
  <c r="AT80" i="2" s="1"/>
  <c r="AS78" i="2"/>
  <c r="AS79" i="2" s="1"/>
  <c r="AS80" i="2" s="1"/>
  <c r="AR78" i="2"/>
  <c r="AR79" i="2" s="1"/>
  <c r="AR80" i="2" s="1"/>
  <c r="AQ78" i="2"/>
  <c r="AP78" i="2"/>
  <c r="AO78" i="2"/>
  <c r="AN78" i="2"/>
  <c r="AM78" i="2"/>
  <c r="AM79" i="2" s="1"/>
  <c r="AM80" i="2" s="1"/>
  <c r="AL78" i="2"/>
  <c r="AL79" i="2" s="1"/>
  <c r="AL80" i="2" s="1"/>
  <c r="AK78" i="2"/>
  <c r="AK79" i="2" s="1"/>
  <c r="AK80" i="2" s="1"/>
  <c r="AJ78" i="2"/>
  <c r="AJ79" i="2" s="1"/>
  <c r="AJ80" i="2" s="1"/>
  <c r="AI78" i="2"/>
  <c r="AG78" i="2"/>
  <c r="AF78" i="2"/>
  <c r="AE78" i="2"/>
  <c r="AD78" i="2"/>
  <c r="AC78" i="2"/>
  <c r="AB78" i="2"/>
  <c r="AA78" i="2"/>
  <c r="Z78" i="2"/>
  <c r="Z79" i="2" s="1"/>
  <c r="Z80" i="2" s="1"/>
  <c r="Y78" i="2"/>
  <c r="Y79" i="2" s="1"/>
  <c r="Y80" i="2" s="1"/>
  <c r="W78" i="2"/>
  <c r="W79" i="2" s="1"/>
  <c r="W80" i="2" s="1"/>
  <c r="V78" i="2"/>
  <c r="V79" i="2" s="1"/>
  <c r="V80" i="2" s="1"/>
  <c r="U78" i="2"/>
  <c r="O78" i="2"/>
  <c r="M78" i="2"/>
  <c r="M79" i="2" s="1"/>
  <c r="M80" i="2" s="1"/>
  <c r="L78" i="2"/>
  <c r="L79" i="2" s="1"/>
  <c r="L80" i="2" s="1"/>
  <c r="K78" i="2"/>
  <c r="J78" i="2"/>
  <c r="I78" i="2"/>
  <c r="H78" i="2"/>
  <c r="F78" i="2"/>
  <c r="F79" i="2" s="1"/>
  <c r="F80" i="2" s="1"/>
  <c r="E78" i="2"/>
  <c r="E79" i="2" s="1"/>
  <c r="E80" i="2" s="1"/>
  <c r="D78" i="2"/>
  <c r="D79" i="2" s="1"/>
  <c r="D80" i="2" s="1"/>
  <c r="C78" i="2"/>
  <c r="C79" i="2" s="1"/>
  <c r="C80" i="2" s="1"/>
  <c r="BF77" i="2"/>
  <c r="BE77" i="2"/>
  <c r="BC77" i="2"/>
  <c r="BB77" i="2"/>
  <c r="BA77" i="2"/>
  <c r="AZ77" i="2"/>
  <c r="AZ79" i="2" s="1"/>
  <c r="AZ80" i="2" s="1"/>
  <c r="AY77" i="2"/>
  <c r="AX77" i="2"/>
  <c r="AW77" i="2"/>
  <c r="AV77" i="2"/>
  <c r="AU77" i="2"/>
  <c r="AU79" i="2" s="1"/>
  <c r="AU80" i="2" s="1"/>
  <c r="AT77" i="2"/>
  <c r="AS77" i="2"/>
  <c r="AR77" i="2"/>
  <c r="AQ77" i="2"/>
  <c r="AP77" i="2"/>
  <c r="AO77" i="2"/>
  <c r="AN77" i="2"/>
  <c r="AN79" i="2" s="1"/>
  <c r="AN80" i="2" s="1"/>
  <c r="AM77" i="2"/>
  <c r="AL77" i="2"/>
  <c r="AK77" i="2"/>
  <c r="AJ77" i="2"/>
  <c r="AI77" i="2"/>
  <c r="AI79" i="2" s="1"/>
  <c r="AI80" i="2" s="1"/>
  <c r="AG77" i="2"/>
  <c r="AG79" i="2" s="1"/>
  <c r="AG80" i="2" s="1"/>
  <c r="AF77" i="2"/>
  <c r="AE77" i="2"/>
  <c r="AD77" i="2"/>
  <c r="AC77" i="2"/>
  <c r="AB77" i="2"/>
  <c r="AA77" i="2"/>
  <c r="AA79" i="2" s="1"/>
  <c r="AA80" i="2" s="1"/>
  <c r="Z77" i="2"/>
  <c r="Y77" i="2"/>
  <c r="W77" i="2"/>
  <c r="V77" i="2"/>
  <c r="U77" i="2"/>
  <c r="U79" i="2" s="1"/>
  <c r="U80" i="2" s="1"/>
  <c r="O77" i="2"/>
  <c r="O79" i="2" s="1"/>
  <c r="O80" i="2" s="1"/>
  <c r="M77" i="2"/>
  <c r="L77" i="2"/>
  <c r="K77" i="2"/>
  <c r="J77" i="2"/>
  <c r="I77" i="2"/>
  <c r="H77" i="2"/>
  <c r="H79" i="2" s="1"/>
  <c r="H80" i="2" s="1"/>
  <c r="F77" i="2"/>
  <c r="E77" i="2"/>
  <c r="D77" i="2"/>
  <c r="C77" i="2"/>
  <c r="AN73" i="2"/>
  <c r="AN72" i="2"/>
  <c r="AK72" i="2"/>
  <c r="AK73" i="2" s="1"/>
  <c r="BF71" i="2"/>
  <c r="BE71" i="2"/>
  <c r="BD71" i="2"/>
  <c r="BC71" i="2"/>
  <c r="BB71" i="2"/>
  <c r="BB72" i="2" s="1"/>
  <c r="BB73" i="2" s="1"/>
  <c r="BA71" i="2"/>
  <c r="BA72" i="2" s="1"/>
  <c r="BA73" i="2" s="1"/>
  <c r="AZ71" i="2"/>
  <c r="AZ72" i="2" s="1"/>
  <c r="AZ73" i="2" s="1"/>
  <c r="AY71" i="2"/>
  <c r="AX71" i="2"/>
  <c r="AW71" i="2"/>
  <c r="AW72" i="2" s="1"/>
  <c r="AW73" i="2" s="1"/>
  <c r="AV71" i="2"/>
  <c r="AU71" i="2"/>
  <c r="AU72" i="2" s="1"/>
  <c r="AU73" i="2" s="1"/>
  <c r="AT71" i="2"/>
  <c r="AS71" i="2"/>
  <c r="AR71" i="2"/>
  <c r="AQ71" i="2"/>
  <c r="AP71" i="2"/>
  <c r="AP72" i="2" s="1"/>
  <c r="AP73" i="2" s="1"/>
  <c r="AO71" i="2"/>
  <c r="AO72" i="2" s="1"/>
  <c r="AO73" i="2" s="1"/>
  <c r="AN71" i="2"/>
  <c r="AM71" i="2"/>
  <c r="AL71" i="2"/>
  <c r="AK71" i="2"/>
  <c r="AJ71" i="2"/>
  <c r="AI71" i="2"/>
  <c r="AI72" i="2" s="1"/>
  <c r="AI73" i="2" s="1"/>
  <c r="AG71" i="2"/>
  <c r="AF71" i="2"/>
  <c r="AE71" i="2"/>
  <c r="AD71" i="2"/>
  <c r="AC71" i="2"/>
  <c r="AC72" i="2" s="1"/>
  <c r="AC73" i="2" s="1"/>
  <c r="AB71" i="2"/>
  <c r="AB72" i="2" s="1"/>
  <c r="AB73" i="2" s="1"/>
  <c r="AA71" i="2"/>
  <c r="AA72" i="2" s="1"/>
  <c r="AA73" i="2" s="1"/>
  <c r="Z71" i="2"/>
  <c r="Y71" i="2"/>
  <c r="W71" i="2"/>
  <c r="W72" i="2" s="1"/>
  <c r="W73" i="2" s="1"/>
  <c r="V71" i="2"/>
  <c r="U71" i="2"/>
  <c r="U72" i="2" s="1"/>
  <c r="U73" i="2" s="1"/>
  <c r="R71" i="2"/>
  <c r="O71" i="2"/>
  <c r="N71" i="2"/>
  <c r="M71" i="2"/>
  <c r="L71" i="2"/>
  <c r="L72" i="2" s="1"/>
  <c r="L73" i="2" s="1"/>
  <c r="K71" i="2"/>
  <c r="K72" i="2" s="1"/>
  <c r="K73" i="2" s="1"/>
  <c r="J71" i="2"/>
  <c r="J72" i="2" s="1"/>
  <c r="J73" i="2" s="1"/>
  <c r="I71" i="2"/>
  <c r="H71" i="2"/>
  <c r="G71" i="2"/>
  <c r="G72" i="2" s="1"/>
  <c r="G73" i="2" s="1"/>
  <c r="F71" i="2"/>
  <c r="E71" i="2"/>
  <c r="E72" i="2" s="1"/>
  <c r="E73" i="2" s="1"/>
  <c r="D71" i="2"/>
  <c r="C71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G70" i="2"/>
  <c r="AF70" i="2"/>
  <c r="AE70" i="2"/>
  <c r="AD70" i="2"/>
  <c r="AC70" i="2"/>
  <c r="AB70" i="2"/>
  <c r="AA70" i="2"/>
  <c r="Z70" i="2"/>
  <c r="Y70" i="2"/>
  <c r="W70" i="2"/>
  <c r="V70" i="2"/>
  <c r="U70" i="2"/>
  <c r="R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F64" i="2"/>
  <c r="BE64" i="2"/>
  <c r="BC64" i="2"/>
  <c r="BB64" i="2"/>
  <c r="BA64" i="2"/>
  <c r="AZ64" i="2"/>
  <c r="AY64" i="2"/>
  <c r="AX64" i="2"/>
  <c r="AW64" i="2"/>
  <c r="AV64" i="2"/>
  <c r="AU64" i="2"/>
  <c r="AT64" i="2"/>
  <c r="AS64" i="2"/>
  <c r="AS65" i="2" s="1"/>
  <c r="AS66" i="2" s="1"/>
  <c r="AR64" i="2"/>
  <c r="AQ64" i="2"/>
  <c r="AP64" i="2"/>
  <c r="AO64" i="2"/>
  <c r="AN64" i="2"/>
  <c r="AM64" i="2"/>
  <c r="AL64" i="2"/>
  <c r="AK64" i="2"/>
  <c r="AJ64" i="2"/>
  <c r="AI64" i="2"/>
  <c r="AH64" i="2"/>
  <c r="AG64" i="2"/>
  <c r="AG65" i="2" s="1"/>
  <c r="AG66" i="2" s="1"/>
  <c r="AF64" i="2"/>
  <c r="AE64" i="2"/>
  <c r="AD64" i="2"/>
  <c r="AC64" i="2"/>
  <c r="AB64" i="2"/>
  <c r="AA64" i="2"/>
  <c r="Z64" i="2"/>
  <c r="Y64" i="2"/>
  <c r="W64" i="2"/>
  <c r="V64" i="2"/>
  <c r="U64" i="2"/>
  <c r="O64" i="2"/>
  <c r="O65" i="2" s="1"/>
  <c r="O66" i="2" s="1"/>
  <c r="N64" i="2"/>
  <c r="N65" i="2" s="1"/>
  <c r="N66" i="2" s="1"/>
  <c r="M64" i="2"/>
  <c r="K64" i="2"/>
  <c r="J64" i="2"/>
  <c r="I64" i="2"/>
  <c r="H64" i="2"/>
  <c r="G64" i="2"/>
  <c r="F64" i="2"/>
  <c r="E64" i="2"/>
  <c r="D64" i="2"/>
  <c r="C64" i="2"/>
  <c r="BF63" i="2"/>
  <c r="BE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W63" i="2"/>
  <c r="V63" i="2"/>
  <c r="U63" i="2"/>
  <c r="O63" i="2"/>
  <c r="N63" i="2"/>
  <c r="M63" i="2"/>
  <c r="K63" i="2"/>
  <c r="J63" i="2"/>
  <c r="I63" i="2"/>
  <c r="H63" i="2"/>
  <c r="G63" i="2"/>
  <c r="F63" i="2"/>
  <c r="E63" i="2"/>
  <c r="D63" i="2"/>
  <c r="C63" i="2"/>
  <c r="AU58" i="2"/>
  <c r="AU59" i="2" s="1"/>
  <c r="V58" i="2"/>
  <c r="V59" i="2" s="1"/>
  <c r="U58" i="2"/>
  <c r="U59" i="2" s="1"/>
  <c r="N58" i="2"/>
  <c r="N59" i="2" s="1"/>
  <c r="BF57" i="2"/>
  <c r="BE57" i="2"/>
  <c r="BE58" i="2" s="1"/>
  <c r="BE59" i="2" s="1"/>
  <c r="BC57" i="2"/>
  <c r="BC58" i="2" s="1"/>
  <c r="BC59" i="2" s="1"/>
  <c r="BB57" i="2"/>
  <c r="BB58" i="2" s="1"/>
  <c r="BB59" i="2" s="1"/>
  <c r="BA57" i="2"/>
  <c r="AZ57" i="2"/>
  <c r="AY57" i="2"/>
  <c r="AX57" i="2"/>
  <c r="AW57" i="2"/>
  <c r="AV57" i="2"/>
  <c r="AV58" i="2" s="1"/>
  <c r="AV59" i="2" s="1"/>
  <c r="AU57" i="2"/>
  <c r="AT57" i="2"/>
  <c r="AT58" i="2" s="1"/>
  <c r="AT59" i="2" s="1"/>
  <c r="AS57" i="2"/>
  <c r="AR57" i="2"/>
  <c r="AR58" i="2" s="1"/>
  <c r="AR59" i="2" s="1"/>
  <c r="AQ57" i="2"/>
  <c r="AP57" i="2"/>
  <c r="AP58" i="2" s="1"/>
  <c r="AP59" i="2" s="1"/>
  <c r="AO57" i="2"/>
  <c r="AN57" i="2"/>
  <c r="AM57" i="2"/>
  <c r="AL57" i="2"/>
  <c r="AK57" i="2"/>
  <c r="AJ57" i="2"/>
  <c r="AJ58" i="2" s="1"/>
  <c r="AJ59" i="2" s="1"/>
  <c r="AI57" i="2"/>
  <c r="AI58" i="2" s="1"/>
  <c r="AI59" i="2" s="1"/>
  <c r="AH57" i="2"/>
  <c r="AH58" i="2" s="1"/>
  <c r="AH59" i="2" s="1"/>
  <c r="AG57" i="2"/>
  <c r="AF57" i="2"/>
  <c r="AF58" i="2" s="1"/>
  <c r="AF59" i="2" s="1"/>
  <c r="AE57" i="2"/>
  <c r="AD57" i="2"/>
  <c r="AD58" i="2" s="1"/>
  <c r="AD59" i="2" s="1"/>
  <c r="AC57" i="2"/>
  <c r="AB57" i="2"/>
  <c r="AA57" i="2"/>
  <c r="Z57" i="2"/>
  <c r="Y57" i="2"/>
  <c r="W57" i="2"/>
  <c r="W58" i="2" s="1"/>
  <c r="W59" i="2" s="1"/>
  <c r="V57" i="2"/>
  <c r="U57" i="2"/>
  <c r="P57" i="2"/>
  <c r="O57" i="2"/>
  <c r="O58" i="2" s="1"/>
  <c r="O59" i="2" s="1"/>
  <c r="N57" i="2"/>
  <c r="M57" i="2"/>
  <c r="M58" i="2" s="1"/>
  <c r="M59" i="2" s="1"/>
  <c r="K57" i="2"/>
  <c r="J57" i="2"/>
  <c r="I57" i="2"/>
  <c r="H57" i="2"/>
  <c r="G57" i="2"/>
  <c r="F57" i="2"/>
  <c r="F58" i="2" s="1"/>
  <c r="F59" i="2" s="1"/>
  <c r="E57" i="2"/>
  <c r="E58" i="2" s="1"/>
  <c r="E59" i="2" s="1"/>
  <c r="D57" i="2"/>
  <c r="D58" i="2" s="1"/>
  <c r="D59" i="2" s="1"/>
  <c r="C57" i="2"/>
  <c r="BF56" i="2"/>
  <c r="BE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Q58" i="2" s="1"/>
  <c r="AQ59" i="2" s="1"/>
  <c r="AP56" i="2"/>
  <c r="AO56" i="2"/>
  <c r="AN56" i="2"/>
  <c r="AM56" i="2"/>
  <c r="AL56" i="2"/>
  <c r="AK56" i="2"/>
  <c r="AJ56" i="2"/>
  <c r="AI56" i="2"/>
  <c r="AH56" i="2"/>
  <c r="AG56" i="2"/>
  <c r="AF56" i="2"/>
  <c r="AE56" i="2"/>
  <c r="AE58" i="2" s="1"/>
  <c r="AE59" i="2" s="1"/>
  <c r="AD56" i="2"/>
  <c r="AC56" i="2"/>
  <c r="AB56" i="2"/>
  <c r="AA56" i="2"/>
  <c r="Z56" i="2"/>
  <c r="Y56" i="2"/>
  <c r="W56" i="2"/>
  <c r="V56" i="2"/>
  <c r="U56" i="2"/>
  <c r="P56" i="2"/>
  <c r="O56" i="2"/>
  <c r="N56" i="2"/>
  <c r="M56" i="2"/>
  <c r="K56" i="2"/>
  <c r="J56" i="2"/>
  <c r="I56" i="2"/>
  <c r="H56" i="2"/>
  <c r="G56" i="2"/>
  <c r="F56" i="2"/>
  <c r="E56" i="2"/>
  <c r="D56" i="2"/>
  <c r="C56" i="2"/>
  <c r="AX51" i="2"/>
  <c r="AX52" i="2" s="1"/>
  <c r="AU51" i="2"/>
  <c r="AU52" i="2" s="1"/>
  <c r="AM51" i="2"/>
  <c r="AM52" i="2" s="1"/>
  <c r="BF50" i="2"/>
  <c r="BE50" i="2"/>
  <c r="BC50" i="2"/>
  <c r="BB50" i="2"/>
  <c r="BB51" i="2" s="1"/>
  <c r="BB52" i="2" s="1"/>
  <c r="BA50" i="2"/>
  <c r="AZ50" i="2"/>
  <c r="AY50" i="2"/>
  <c r="AX50" i="2"/>
  <c r="AW50" i="2"/>
  <c r="AV50" i="2"/>
  <c r="AV51" i="2" s="1"/>
  <c r="AV52" i="2" s="1"/>
  <c r="AU50" i="2"/>
  <c r="AT50" i="2"/>
  <c r="AS50" i="2"/>
  <c r="AR50" i="2"/>
  <c r="AQ50" i="2"/>
  <c r="AP50" i="2"/>
  <c r="AP51" i="2" s="1"/>
  <c r="AP52" i="2" s="1"/>
  <c r="AO50" i="2"/>
  <c r="AN50" i="2"/>
  <c r="AM50" i="2"/>
  <c r="AL50" i="2"/>
  <c r="AL51" i="2" s="1"/>
  <c r="AL52" i="2" s="1"/>
  <c r="AK50" i="2"/>
  <c r="AJ50" i="2"/>
  <c r="AJ51" i="2" s="1"/>
  <c r="AJ52" i="2" s="1"/>
  <c r="AI50" i="2"/>
  <c r="AI51" i="2" s="1"/>
  <c r="AI52" i="2" s="1"/>
  <c r="AG50" i="2"/>
  <c r="AF50" i="2"/>
  <c r="AE50" i="2"/>
  <c r="AD50" i="2"/>
  <c r="AC50" i="2"/>
  <c r="AC51" i="2" s="1"/>
  <c r="AC52" i="2" s="1"/>
  <c r="AB50" i="2"/>
  <c r="AA50" i="2"/>
  <c r="Z50" i="2"/>
  <c r="Z51" i="2" s="1"/>
  <c r="Z52" i="2" s="1"/>
  <c r="Y50" i="2"/>
  <c r="Y51" i="2" s="1"/>
  <c r="Y52" i="2" s="1"/>
  <c r="W50" i="2"/>
  <c r="V50" i="2"/>
  <c r="V51" i="2" s="1"/>
  <c r="V52" i="2" s="1"/>
  <c r="U50" i="2"/>
  <c r="U51" i="2" s="1"/>
  <c r="U52" i="2" s="1"/>
  <c r="P50" i="2"/>
  <c r="O50" i="2"/>
  <c r="N50" i="2"/>
  <c r="M50" i="2"/>
  <c r="L50" i="2"/>
  <c r="L51" i="2" s="1"/>
  <c r="L52" i="2" s="1"/>
  <c r="K50" i="2"/>
  <c r="J50" i="2"/>
  <c r="I50" i="2"/>
  <c r="H50" i="2"/>
  <c r="H51" i="2" s="1"/>
  <c r="H52" i="2" s="1"/>
  <c r="G50" i="2"/>
  <c r="F50" i="2"/>
  <c r="F51" i="2" s="1"/>
  <c r="F52" i="2" s="1"/>
  <c r="E50" i="2"/>
  <c r="E51" i="2" s="1"/>
  <c r="E52" i="2" s="1"/>
  <c r="D50" i="2"/>
  <c r="C50" i="2"/>
  <c r="BF49" i="2"/>
  <c r="BE49" i="2"/>
  <c r="BC49" i="2"/>
  <c r="BB49" i="2"/>
  <c r="BA49" i="2"/>
  <c r="AZ49" i="2"/>
  <c r="AY49" i="2"/>
  <c r="AY51" i="2" s="1"/>
  <c r="AY52" i="2" s="1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G49" i="2"/>
  <c r="AF49" i="2"/>
  <c r="AE49" i="2"/>
  <c r="AD49" i="2"/>
  <c r="AC49" i="2"/>
  <c r="AB49" i="2"/>
  <c r="AA49" i="2"/>
  <c r="Z49" i="2"/>
  <c r="Y49" i="2"/>
  <c r="W49" i="2"/>
  <c r="V49" i="2"/>
  <c r="U49" i="2"/>
  <c r="P49" i="2"/>
  <c r="O49" i="2"/>
  <c r="N49" i="2"/>
  <c r="M49" i="2"/>
  <c r="L49" i="2"/>
  <c r="K49" i="2"/>
  <c r="J49" i="2"/>
  <c r="I49" i="2"/>
  <c r="I51" i="2" s="1"/>
  <c r="I52" i="2" s="1"/>
  <c r="H49" i="2"/>
  <c r="G49" i="2"/>
  <c r="F49" i="2"/>
  <c r="E49" i="2"/>
  <c r="D49" i="2"/>
  <c r="C49" i="2"/>
  <c r="AO41" i="2"/>
  <c r="P41" i="2"/>
  <c r="C41" i="2"/>
  <c r="AQ39" i="2"/>
  <c r="AQ40" i="2" s="1"/>
  <c r="U39" i="2"/>
  <c r="U40" i="2" s="1"/>
  <c r="AY38" i="2"/>
  <c r="AY39" i="2" s="1"/>
  <c r="AX38" i="2"/>
  <c r="AX39" i="2" s="1"/>
  <c r="AX40" i="2" s="1"/>
  <c r="AW38" i="2"/>
  <c r="AW39" i="2" s="1"/>
  <c r="AW40" i="2" s="1"/>
  <c r="AQ38" i="2"/>
  <c r="AP38" i="2"/>
  <c r="AP39" i="2" s="1"/>
  <c r="AP42" i="2" s="1"/>
  <c r="AO38" i="2"/>
  <c r="AN38" i="2"/>
  <c r="AL38" i="2"/>
  <c r="AK38" i="2"/>
  <c r="AK39" i="2" s="1"/>
  <c r="AJ38" i="2"/>
  <c r="AH38" i="2"/>
  <c r="AB38" i="2"/>
  <c r="AB39" i="2" s="1"/>
  <c r="AA38" i="2"/>
  <c r="AA39" i="2" s="1"/>
  <c r="Z38" i="2"/>
  <c r="Z39" i="2" s="1"/>
  <c r="Z40" i="2" s="1"/>
  <c r="V38" i="2"/>
  <c r="V39" i="2" s="1"/>
  <c r="V40" i="2" s="1"/>
  <c r="U38" i="2"/>
  <c r="T38" i="2"/>
  <c r="T39" i="2" s="1"/>
  <c r="T42" i="2" s="1"/>
  <c r="S38" i="2"/>
  <c r="R38" i="2"/>
  <c r="Q38" i="2"/>
  <c r="P38" i="2"/>
  <c r="P39" i="2" s="1"/>
  <c r="N38" i="2"/>
  <c r="L38" i="2"/>
  <c r="K38" i="2"/>
  <c r="K39" i="2" s="1"/>
  <c r="J38" i="2"/>
  <c r="J39" i="2" s="1"/>
  <c r="I38" i="2"/>
  <c r="I39" i="2" s="1"/>
  <c r="I42" i="2" s="1"/>
  <c r="H38" i="2"/>
  <c r="H39" i="2" s="1"/>
  <c r="H40" i="2" s="1"/>
  <c r="G38" i="2"/>
  <c r="F38" i="2"/>
  <c r="E38" i="2"/>
  <c r="D38" i="2"/>
  <c r="C38" i="2"/>
  <c r="AY37" i="2"/>
  <c r="AY41" i="2" s="1"/>
  <c r="AX37" i="2"/>
  <c r="AX41" i="2" s="1"/>
  <c r="AW37" i="2"/>
  <c r="AW41" i="2" s="1"/>
  <c r="AQ37" i="2"/>
  <c r="AQ41" i="2" s="1"/>
  <c r="AP37" i="2"/>
  <c r="AP41" i="2" s="1"/>
  <c r="AO37" i="2"/>
  <c r="AN37" i="2"/>
  <c r="AN41" i="2" s="1"/>
  <c r="AL37" i="2"/>
  <c r="AL41" i="2" s="1"/>
  <c r="AK37" i="2"/>
  <c r="AK41" i="2" s="1"/>
  <c r="AJ37" i="2"/>
  <c r="AJ41" i="2" s="1"/>
  <c r="AH37" i="2"/>
  <c r="AH41" i="2" s="1"/>
  <c r="AB37" i="2"/>
  <c r="AB41" i="2" s="1"/>
  <c r="AA37" i="2"/>
  <c r="AA41" i="2" s="1"/>
  <c r="Z37" i="2"/>
  <c r="Z41" i="2" s="1"/>
  <c r="V37" i="2"/>
  <c r="V41" i="2" s="1"/>
  <c r="U37" i="2"/>
  <c r="U41" i="2" s="1"/>
  <c r="T37" i="2"/>
  <c r="T41" i="2" s="1"/>
  <c r="S37" i="2"/>
  <c r="S41" i="2" s="1"/>
  <c r="R37" i="2"/>
  <c r="R41" i="2" s="1"/>
  <c r="Q37" i="2"/>
  <c r="Q41" i="2" s="1"/>
  <c r="P37" i="2"/>
  <c r="N37" i="2"/>
  <c r="N41" i="2" s="1"/>
  <c r="L37" i="2"/>
  <c r="L41" i="2" s="1"/>
  <c r="K37" i="2"/>
  <c r="K41" i="2" s="1"/>
  <c r="J37" i="2"/>
  <c r="J41" i="2" s="1"/>
  <c r="I37" i="2"/>
  <c r="I41" i="2" s="1"/>
  <c r="H37" i="2"/>
  <c r="H41" i="2" s="1"/>
  <c r="G37" i="2"/>
  <c r="G41" i="2" s="1"/>
  <c r="F37" i="2"/>
  <c r="F41" i="2" s="1"/>
  <c r="E37" i="2"/>
  <c r="E41" i="2" s="1"/>
  <c r="D37" i="2"/>
  <c r="D41" i="2" s="1"/>
  <c r="C37" i="2"/>
  <c r="U31" i="2"/>
  <c r="P31" i="2"/>
  <c r="O31" i="2"/>
  <c r="AV29" i="2"/>
  <c r="AV30" i="2" s="1"/>
  <c r="AJ29" i="2"/>
  <c r="AJ30" i="2" s="1"/>
  <c r="L29" i="2"/>
  <c r="L30" i="2" s="1"/>
  <c r="BF28" i="2"/>
  <c r="BE28" i="2"/>
  <c r="BC28" i="2"/>
  <c r="AZ28" i="2"/>
  <c r="AZ29" i="2" s="1"/>
  <c r="AZ30" i="2" s="1"/>
  <c r="AY28" i="2"/>
  <c r="AX28" i="2"/>
  <c r="AW28" i="2"/>
  <c r="AW29" i="2" s="1"/>
  <c r="AW30" i="2" s="1"/>
  <c r="AV28" i="2"/>
  <c r="AU28" i="2"/>
  <c r="AT28" i="2"/>
  <c r="AT29" i="2" s="1"/>
  <c r="AT30" i="2" s="1"/>
  <c r="AS28" i="2"/>
  <c r="AS29" i="2" s="1"/>
  <c r="AS30" i="2" s="1"/>
  <c r="AR28" i="2"/>
  <c r="AQ28" i="2"/>
  <c r="AP28" i="2"/>
  <c r="AO28" i="2"/>
  <c r="AN28" i="2"/>
  <c r="AN29" i="2" s="1"/>
  <c r="AN30" i="2" s="1"/>
  <c r="AM28" i="2"/>
  <c r="AL28" i="2"/>
  <c r="AL29" i="2" s="1"/>
  <c r="AL30" i="2" s="1"/>
  <c r="AK28" i="2"/>
  <c r="AK29" i="2" s="1"/>
  <c r="AK30" i="2" s="1"/>
  <c r="AJ28" i="2"/>
  <c r="AI28" i="2"/>
  <c r="AC28" i="2"/>
  <c r="AC29" i="2" s="1"/>
  <c r="AC30" i="2" s="1"/>
  <c r="AB28" i="2"/>
  <c r="AB29" i="2" s="1"/>
  <c r="AB30" i="2" s="1"/>
  <c r="AA28" i="2"/>
  <c r="Z28" i="2"/>
  <c r="Y28" i="2"/>
  <c r="V28" i="2"/>
  <c r="U28" i="2"/>
  <c r="U29" i="2" s="1"/>
  <c r="U30" i="2" s="1"/>
  <c r="P28" i="2"/>
  <c r="O28" i="2"/>
  <c r="N28" i="2"/>
  <c r="L28" i="2"/>
  <c r="K28" i="2"/>
  <c r="J28" i="2"/>
  <c r="J29" i="2" s="1"/>
  <c r="I28" i="2"/>
  <c r="I29" i="2" s="1"/>
  <c r="H28" i="2"/>
  <c r="G28" i="2"/>
  <c r="F28" i="2"/>
  <c r="E28" i="2"/>
  <c r="D28" i="2"/>
  <c r="D29" i="2" s="1"/>
  <c r="C28" i="2"/>
  <c r="BF27" i="2"/>
  <c r="BF31" i="2" s="1"/>
  <c r="BE27" i="2"/>
  <c r="BE31" i="2" s="1"/>
  <c r="BC27" i="2"/>
  <c r="BC31" i="2" s="1"/>
  <c r="AZ27" i="2"/>
  <c r="AZ31" i="2" s="1"/>
  <c r="AY27" i="2"/>
  <c r="AY31" i="2" s="1"/>
  <c r="AX27" i="2"/>
  <c r="AX31" i="2" s="1"/>
  <c r="AW27" i="2"/>
  <c r="AW31" i="2" s="1"/>
  <c r="AV27" i="2"/>
  <c r="AV31" i="2" s="1"/>
  <c r="AU27" i="2"/>
  <c r="AT27" i="2"/>
  <c r="AT31" i="2" s="1"/>
  <c r="AS27" i="2"/>
  <c r="AS31" i="2" s="1"/>
  <c r="AR27" i="2"/>
  <c r="AQ27" i="2"/>
  <c r="AQ31" i="2" s="1"/>
  <c r="AP27" i="2"/>
  <c r="AP31" i="2" s="1"/>
  <c r="AO27" i="2"/>
  <c r="AO31" i="2" s="1"/>
  <c r="AN27" i="2"/>
  <c r="AN31" i="2" s="1"/>
  <c r="AM27" i="2"/>
  <c r="AM31" i="2" s="1"/>
  <c r="AL27" i="2"/>
  <c r="AL31" i="2" s="1"/>
  <c r="AK27" i="2"/>
  <c r="AK31" i="2" s="1"/>
  <c r="AJ27" i="2"/>
  <c r="AJ31" i="2" s="1"/>
  <c r="AI27" i="2"/>
  <c r="AC27" i="2"/>
  <c r="AC31" i="2" s="1"/>
  <c r="AB27" i="2"/>
  <c r="AB31" i="2" s="1"/>
  <c r="AA27" i="2"/>
  <c r="Z27" i="2"/>
  <c r="Z31" i="2" s="1"/>
  <c r="Y27" i="2"/>
  <c r="Y31" i="2" s="1"/>
  <c r="V27" i="2"/>
  <c r="V31" i="2" s="1"/>
  <c r="U27" i="2"/>
  <c r="P27" i="2"/>
  <c r="O27" i="2"/>
  <c r="O29" i="2" s="1"/>
  <c r="O30" i="2" s="1"/>
  <c r="N27" i="2"/>
  <c r="N31" i="2" s="1"/>
  <c r="L27" i="2"/>
  <c r="L31" i="2" s="1"/>
  <c r="K27" i="2"/>
  <c r="J27" i="2"/>
  <c r="J31" i="2" s="1"/>
  <c r="I27" i="2"/>
  <c r="I31" i="2" s="1"/>
  <c r="H27" i="2"/>
  <c r="G27" i="2"/>
  <c r="G31" i="2" s="1"/>
  <c r="F27" i="2"/>
  <c r="F31" i="2" s="1"/>
  <c r="E27" i="2"/>
  <c r="E31" i="2" s="1"/>
  <c r="D27" i="2"/>
  <c r="D31" i="2" s="1"/>
  <c r="C27" i="2"/>
  <c r="C31" i="2" s="1"/>
  <c r="L22" i="2"/>
  <c r="K22" i="2"/>
  <c r="J22" i="2"/>
  <c r="I22" i="2"/>
  <c r="H22" i="2"/>
  <c r="G22" i="2"/>
  <c r="F22" i="2"/>
  <c r="E22" i="2"/>
  <c r="D22" i="2"/>
  <c r="C22" i="2"/>
  <c r="L18" i="2"/>
  <c r="K18" i="2"/>
  <c r="J18" i="2"/>
  <c r="I18" i="2"/>
  <c r="H18" i="2"/>
  <c r="G18" i="2"/>
  <c r="F18" i="2"/>
  <c r="E18" i="2"/>
  <c r="D18" i="2"/>
  <c r="C18" i="2"/>
  <c r="L14" i="2"/>
  <c r="K14" i="2"/>
  <c r="J14" i="2"/>
  <c r="I14" i="2"/>
  <c r="H14" i="2"/>
  <c r="G14" i="2"/>
  <c r="F14" i="2"/>
  <c r="E14" i="2"/>
  <c r="D14" i="2"/>
  <c r="C14" i="2"/>
  <c r="P9" i="2"/>
  <c r="L9" i="2"/>
  <c r="K9" i="2"/>
  <c r="J9" i="2"/>
  <c r="I9" i="2"/>
  <c r="H9" i="2"/>
  <c r="G9" i="2"/>
  <c r="F9" i="2"/>
  <c r="E9" i="2"/>
  <c r="D9" i="2"/>
  <c r="C9" i="2"/>
  <c r="BE65" i="2" l="1"/>
  <c r="BE66" i="2" s="1"/>
  <c r="BC51" i="2"/>
  <c r="BC52" i="2" s="1"/>
  <c r="N51" i="2"/>
  <c r="N52" i="2" s="1"/>
  <c r="H58" i="2"/>
  <c r="H59" i="2" s="1"/>
  <c r="Z58" i="2"/>
  <c r="Z59" i="2" s="1"/>
  <c r="AL58" i="2"/>
  <c r="AL59" i="2" s="1"/>
  <c r="AX58" i="2"/>
  <c r="AX59" i="2" s="1"/>
  <c r="C65" i="2"/>
  <c r="C66" i="2" s="1"/>
  <c r="U65" i="2"/>
  <c r="U66" i="2" s="1"/>
  <c r="AH65" i="2"/>
  <c r="AH66" i="2" s="1"/>
  <c r="AT65" i="2"/>
  <c r="AT66" i="2" s="1"/>
  <c r="M72" i="2"/>
  <c r="M73" i="2" s="1"/>
  <c r="AD72" i="2"/>
  <c r="AD73" i="2" s="1"/>
  <c r="AQ72" i="2"/>
  <c r="AQ73" i="2" s="1"/>
  <c r="BC72" i="2"/>
  <c r="BC73" i="2" s="1"/>
  <c r="BE51" i="2"/>
  <c r="BE52" i="2" s="1"/>
  <c r="F39" i="2"/>
  <c r="F42" i="2" s="1"/>
  <c r="C51" i="2"/>
  <c r="C52" i="2" s="1"/>
  <c r="O51" i="2"/>
  <c r="O52" i="2" s="1"/>
  <c r="AF51" i="2"/>
  <c r="AF52" i="2" s="1"/>
  <c r="AS51" i="2"/>
  <c r="AS52" i="2" s="1"/>
  <c r="BF51" i="2"/>
  <c r="BF52" i="2" s="1"/>
  <c r="I58" i="2"/>
  <c r="I59" i="2" s="1"/>
  <c r="AA58" i="2"/>
  <c r="AA59" i="2" s="1"/>
  <c r="AM58" i="2"/>
  <c r="AM59" i="2" s="1"/>
  <c r="AY58" i="2"/>
  <c r="AY59" i="2" s="1"/>
  <c r="D65" i="2"/>
  <c r="D66" i="2" s="1"/>
  <c r="V65" i="2"/>
  <c r="V66" i="2" s="1"/>
  <c r="AI65" i="2"/>
  <c r="AI66" i="2" s="1"/>
  <c r="AU65" i="2"/>
  <c r="AU66" i="2" s="1"/>
  <c r="N72" i="2"/>
  <c r="N73" i="2" s="1"/>
  <c r="AE72" i="2"/>
  <c r="AE73" i="2" s="1"/>
  <c r="AR72" i="2"/>
  <c r="AR73" i="2" s="1"/>
  <c r="BD72" i="2"/>
  <c r="BD73" i="2" s="1"/>
  <c r="N29" i="2"/>
  <c r="N30" i="2" s="1"/>
  <c r="AK58" i="2"/>
  <c r="AK59" i="2" s="1"/>
  <c r="AR51" i="2"/>
  <c r="AR52" i="2" s="1"/>
  <c r="L39" i="2"/>
  <c r="L40" i="2" s="1"/>
  <c r="AH39" i="2"/>
  <c r="AH40" i="2" s="1"/>
  <c r="G39" i="2"/>
  <c r="G42" i="2" s="1"/>
  <c r="D51" i="2"/>
  <c r="D52" i="2" s="1"/>
  <c r="P51" i="2"/>
  <c r="P52" i="2" s="1"/>
  <c r="AG51" i="2"/>
  <c r="AG52" i="2" s="1"/>
  <c r="AT51" i="2"/>
  <c r="AT52" i="2" s="1"/>
  <c r="J58" i="2"/>
  <c r="J59" i="2" s="1"/>
  <c r="AB58" i="2"/>
  <c r="AB59" i="2" s="1"/>
  <c r="AN58" i="2"/>
  <c r="AN59" i="2" s="1"/>
  <c r="AZ58" i="2"/>
  <c r="AZ59" i="2" s="1"/>
  <c r="E65" i="2"/>
  <c r="E66" i="2" s="1"/>
  <c r="W65" i="2"/>
  <c r="W66" i="2" s="1"/>
  <c r="AJ65" i="2"/>
  <c r="AJ66" i="2" s="1"/>
  <c r="AV65" i="2"/>
  <c r="AV66" i="2" s="1"/>
  <c r="C72" i="2"/>
  <c r="C73" i="2" s="1"/>
  <c r="O72" i="2"/>
  <c r="O73" i="2" s="1"/>
  <c r="AF72" i="2"/>
  <c r="AF73" i="2" s="1"/>
  <c r="AS72" i="2"/>
  <c r="AS73" i="2" s="1"/>
  <c r="BE72" i="2"/>
  <c r="BE73" i="2" s="1"/>
  <c r="AE51" i="2"/>
  <c r="AE52" i="2" s="1"/>
  <c r="N39" i="2"/>
  <c r="AJ39" i="2"/>
  <c r="K58" i="2"/>
  <c r="K59" i="2" s="1"/>
  <c r="AC58" i="2"/>
  <c r="AC59" i="2" s="1"/>
  <c r="AO58" i="2"/>
  <c r="AO59" i="2" s="1"/>
  <c r="BA58" i="2"/>
  <c r="BA59" i="2" s="1"/>
  <c r="F65" i="2"/>
  <c r="F66" i="2" s="1"/>
  <c r="Y65" i="2"/>
  <c r="Y66" i="2" s="1"/>
  <c r="AK65" i="2"/>
  <c r="AK66" i="2" s="1"/>
  <c r="AW65" i="2"/>
  <c r="AW66" i="2" s="1"/>
  <c r="D72" i="2"/>
  <c r="D73" i="2" s="1"/>
  <c r="R72" i="2"/>
  <c r="R73" i="2" s="1"/>
  <c r="AG72" i="2"/>
  <c r="AG73" i="2" s="1"/>
  <c r="AT72" i="2"/>
  <c r="AT73" i="2" s="1"/>
  <c r="BF72" i="2"/>
  <c r="BF73" i="2" s="1"/>
  <c r="I79" i="2"/>
  <c r="I80" i="2" s="1"/>
  <c r="AB79" i="2"/>
  <c r="AB80" i="2" s="1"/>
  <c r="AO79" i="2"/>
  <c r="AO80" i="2" s="1"/>
  <c r="BA79" i="2"/>
  <c r="BA80" i="2" s="1"/>
  <c r="G65" i="2"/>
  <c r="G66" i="2" s="1"/>
  <c r="Z65" i="2"/>
  <c r="Z66" i="2" s="1"/>
  <c r="AL65" i="2"/>
  <c r="AL66" i="2" s="1"/>
  <c r="AX65" i="2"/>
  <c r="AX66" i="2" s="1"/>
  <c r="J79" i="2"/>
  <c r="J80" i="2" s="1"/>
  <c r="AC79" i="2"/>
  <c r="AC80" i="2" s="1"/>
  <c r="AP79" i="2"/>
  <c r="AP80" i="2" s="1"/>
  <c r="BB79" i="2"/>
  <c r="BB80" i="2" s="1"/>
  <c r="AR65" i="2"/>
  <c r="AR66" i="2" s="1"/>
  <c r="H29" i="2"/>
  <c r="H30" i="2" s="1"/>
  <c r="AA29" i="2"/>
  <c r="AA30" i="2" s="1"/>
  <c r="AR29" i="2"/>
  <c r="AR30" i="2" s="1"/>
  <c r="C29" i="2"/>
  <c r="P29" i="2"/>
  <c r="P30" i="2" s="1"/>
  <c r="AM29" i="2"/>
  <c r="AM30" i="2" s="1"/>
  <c r="AY29" i="2"/>
  <c r="AY30" i="2" s="1"/>
  <c r="C39" i="2"/>
  <c r="Q39" i="2"/>
  <c r="AL39" i="2"/>
  <c r="AL42" i="2" s="1"/>
  <c r="G51" i="2"/>
  <c r="G52" i="2" s="1"/>
  <c r="W51" i="2"/>
  <c r="W52" i="2" s="1"/>
  <c r="AK51" i="2"/>
  <c r="AK52" i="2" s="1"/>
  <c r="AW51" i="2"/>
  <c r="AW52" i="2" s="1"/>
  <c r="H65" i="2"/>
  <c r="H66" i="2" s="1"/>
  <c r="AA65" i="2"/>
  <c r="AA66" i="2" s="1"/>
  <c r="AM65" i="2"/>
  <c r="AM66" i="2" s="1"/>
  <c r="AY65" i="2"/>
  <c r="AY66" i="2" s="1"/>
  <c r="F72" i="2"/>
  <c r="F73" i="2" s="1"/>
  <c r="V72" i="2"/>
  <c r="V73" i="2" s="1"/>
  <c r="AJ72" i="2"/>
  <c r="AJ73" i="2" s="1"/>
  <c r="AV72" i="2"/>
  <c r="AV73" i="2" s="1"/>
  <c r="K79" i="2"/>
  <c r="K80" i="2" s="1"/>
  <c r="AD79" i="2"/>
  <c r="AD80" i="2" s="1"/>
  <c r="AQ79" i="2"/>
  <c r="AQ80" i="2" s="1"/>
  <c r="BC79" i="2"/>
  <c r="BC80" i="2" s="1"/>
  <c r="G58" i="2"/>
  <c r="G59" i="2" s="1"/>
  <c r="BF65" i="2"/>
  <c r="BF66" i="2" s="1"/>
  <c r="AX29" i="2"/>
  <c r="AX30" i="2" s="1"/>
  <c r="D39" i="2"/>
  <c r="D42" i="2" s="1"/>
  <c r="R39" i="2"/>
  <c r="AN39" i="2"/>
  <c r="I65" i="2"/>
  <c r="I66" i="2" s="1"/>
  <c r="AB65" i="2"/>
  <c r="AB66" i="2" s="1"/>
  <c r="AN65" i="2"/>
  <c r="AN66" i="2" s="1"/>
  <c r="AZ65" i="2"/>
  <c r="AZ66" i="2" s="1"/>
  <c r="AQ51" i="2"/>
  <c r="AQ52" i="2" s="1"/>
  <c r="AW58" i="2"/>
  <c r="AW59" i="2" s="1"/>
  <c r="E29" i="2"/>
  <c r="E30" i="2" s="1"/>
  <c r="V29" i="2"/>
  <c r="V30" i="2" s="1"/>
  <c r="AO29" i="2"/>
  <c r="AO30" i="2" s="1"/>
  <c r="BC29" i="2"/>
  <c r="BC30" i="2" s="1"/>
  <c r="E39" i="2"/>
  <c r="S39" i="2"/>
  <c r="AO39" i="2"/>
  <c r="C58" i="2"/>
  <c r="C59" i="2" s="1"/>
  <c r="P58" i="2"/>
  <c r="P59" i="2" s="1"/>
  <c r="AG58" i="2"/>
  <c r="AG59" i="2" s="1"/>
  <c r="AS58" i="2"/>
  <c r="AS59" i="2" s="1"/>
  <c r="BF58" i="2"/>
  <c r="BF59" i="2" s="1"/>
  <c r="J65" i="2"/>
  <c r="J66" i="2" s="1"/>
  <c r="AC65" i="2"/>
  <c r="AC66" i="2" s="1"/>
  <c r="AO65" i="2"/>
  <c r="AO66" i="2" s="1"/>
  <c r="BA65" i="2"/>
  <c r="BA66" i="2" s="1"/>
  <c r="H72" i="2"/>
  <c r="H73" i="2" s="1"/>
  <c r="Y72" i="2"/>
  <c r="Y73" i="2" s="1"/>
  <c r="AL72" i="2"/>
  <c r="AL73" i="2" s="1"/>
  <c r="AX72" i="2"/>
  <c r="AX73" i="2" s="1"/>
  <c r="AF65" i="2"/>
  <c r="AF66" i="2" s="1"/>
  <c r="AD51" i="2"/>
  <c r="AD52" i="2" s="1"/>
  <c r="Y58" i="2"/>
  <c r="Y59" i="2" s="1"/>
  <c r="K29" i="2"/>
  <c r="AI29" i="2"/>
  <c r="AI30" i="2" s="1"/>
  <c r="AU29" i="2"/>
  <c r="AU30" i="2" s="1"/>
  <c r="F29" i="2"/>
  <c r="F30" i="2" s="1"/>
  <c r="Y29" i="2"/>
  <c r="Y30" i="2" s="1"/>
  <c r="AP29" i="2"/>
  <c r="AP30" i="2" s="1"/>
  <c r="BE29" i="2"/>
  <c r="BE30" i="2" s="1"/>
  <c r="J51" i="2"/>
  <c r="J52" i="2" s="1"/>
  <c r="AA51" i="2"/>
  <c r="AA52" i="2" s="1"/>
  <c r="AN51" i="2"/>
  <c r="AN52" i="2" s="1"/>
  <c r="AZ51" i="2"/>
  <c r="AZ52" i="2" s="1"/>
  <c r="K65" i="2"/>
  <c r="K66" i="2" s="1"/>
  <c r="AD65" i="2"/>
  <c r="AD66" i="2" s="1"/>
  <c r="AP65" i="2"/>
  <c r="AP66" i="2" s="1"/>
  <c r="BB65" i="2"/>
  <c r="BB66" i="2" s="1"/>
  <c r="I72" i="2"/>
  <c r="I73" i="2" s="1"/>
  <c r="Z72" i="2"/>
  <c r="Z73" i="2" s="1"/>
  <c r="AM72" i="2"/>
  <c r="AM73" i="2" s="1"/>
  <c r="AY72" i="2"/>
  <c r="AY73" i="2" s="1"/>
  <c r="M51" i="2"/>
  <c r="M52" i="2" s="1"/>
  <c r="G29" i="2"/>
  <c r="G32" i="2" s="1"/>
  <c r="Z29" i="2"/>
  <c r="Z30" i="2" s="1"/>
  <c r="AQ29" i="2"/>
  <c r="AQ30" i="2" s="1"/>
  <c r="BF29" i="2"/>
  <c r="BF30" i="2" s="1"/>
  <c r="K51" i="2"/>
  <c r="K52" i="2" s="1"/>
  <c r="AB51" i="2"/>
  <c r="AB52" i="2" s="1"/>
  <c r="AO51" i="2"/>
  <c r="AO52" i="2" s="1"/>
  <c r="BA51" i="2"/>
  <c r="BA52" i="2" s="1"/>
  <c r="M65" i="2"/>
  <c r="M66" i="2" s="1"/>
  <c r="AE65" i="2"/>
  <c r="AE66" i="2" s="1"/>
  <c r="AQ65" i="2"/>
  <c r="AQ66" i="2" s="1"/>
  <c r="BC65" i="2"/>
  <c r="BC66" i="2" s="1"/>
  <c r="I30" i="2"/>
  <c r="I32" i="2"/>
  <c r="J32" i="2"/>
  <c r="J30" i="2"/>
  <c r="K42" i="2"/>
  <c r="K40" i="2"/>
  <c r="AB40" i="2"/>
  <c r="AB42" i="2"/>
  <c r="N42" i="2"/>
  <c r="N40" i="2"/>
  <c r="AJ40" i="2"/>
  <c r="AJ42" i="2"/>
  <c r="AY40" i="2"/>
  <c r="AY42" i="2"/>
  <c r="P42" i="2"/>
  <c r="P40" i="2"/>
  <c r="AK42" i="2"/>
  <c r="AK40" i="2"/>
  <c r="C30" i="2"/>
  <c r="C32" i="2"/>
  <c r="C42" i="2"/>
  <c r="C40" i="2"/>
  <c r="Q42" i="2"/>
  <c r="Q40" i="2"/>
  <c r="D30" i="2"/>
  <c r="D32" i="2"/>
  <c r="R42" i="2"/>
  <c r="R40" i="2"/>
  <c r="AN42" i="2"/>
  <c r="AN40" i="2"/>
  <c r="AA40" i="2"/>
  <c r="AA42" i="2"/>
  <c r="E42" i="2"/>
  <c r="E40" i="2"/>
  <c r="S42" i="2"/>
  <c r="S40" i="2"/>
  <c r="AO42" i="2"/>
  <c r="AO40" i="2"/>
  <c r="J40" i="2"/>
  <c r="J42" i="2"/>
  <c r="K30" i="2"/>
  <c r="K32" i="2"/>
  <c r="F32" i="2"/>
  <c r="L32" i="2"/>
  <c r="H42" i="2"/>
  <c r="AQ42" i="2"/>
  <c r="H31" i="2"/>
  <c r="AA31" i="2"/>
  <c r="AR31" i="2"/>
  <c r="AW42" i="2"/>
  <c r="F40" i="2"/>
  <c r="T40" i="2"/>
  <c r="AP40" i="2"/>
  <c r="U42" i="2"/>
  <c r="V42" i="2"/>
  <c r="Z42" i="2"/>
  <c r="AX42" i="2"/>
  <c r="K31" i="2"/>
  <c r="AI31" i="2"/>
  <c r="AU31" i="2"/>
  <c r="I40" i="2"/>
  <c r="D40" i="2" l="1"/>
  <c r="H32" i="2"/>
  <c r="AH42" i="2"/>
  <c r="G40" i="2"/>
  <c r="G30" i="2"/>
  <c r="L42" i="2"/>
  <c r="E32" i="2"/>
  <c r="AL40" i="2"/>
</calcChain>
</file>

<file path=xl/sharedStrings.xml><?xml version="1.0" encoding="utf-8"?>
<sst xmlns="http://schemas.openxmlformats.org/spreadsheetml/2006/main" count="1522" uniqueCount="247">
  <si>
    <t>Stratigraphy and Eruptive History of Corbetti Caldera in the Main Ethiopian Rift</t>
  </si>
  <si>
    <r>
      <t>David J Colby</t>
    </r>
    <r>
      <rPr>
        <vertAlign val="superscript"/>
        <sz val="11"/>
        <color theme="1"/>
        <rFont val="Times New Roman"/>
        <family val="1"/>
      </rPr>
      <t>a*</t>
    </r>
    <r>
      <rPr>
        <sz val="11"/>
        <color theme="1"/>
        <rFont val="Times New Roman"/>
        <family val="1"/>
      </rPr>
      <t>., David M Pyle</t>
    </r>
    <r>
      <rPr>
        <vertAlign val="superscript"/>
        <sz val="11"/>
        <color theme="1"/>
        <rFont val="Times New Roman"/>
        <family val="1"/>
      </rPr>
      <t>a</t>
    </r>
    <r>
      <rPr>
        <sz val="11"/>
        <color theme="1"/>
        <rFont val="Times New Roman"/>
        <family val="1"/>
      </rPr>
      <t>., Karen Fontijn</t>
    </r>
    <r>
      <rPr>
        <vertAlign val="superscript"/>
        <sz val="11"/>
        <color theme="1"/>
        <rFont val="Times New Roman"/>
        <family val="1"/>
      </rPr>
      <t>b</t>
    </r>
    <r>
      <rPr>
        <sz val="11"/>
        <color theme="1"/>
        <rFont val="Times New Roman"/>
        <family val="1"/>
      </rPr>
      <t>., Tamsin A Mather</t>
    </r>
    <r>
      <rPr>
        <vertAlign val="superscript"/>
        <sz val="11"/>
        <color theme="1"/>
        <rFont val="Times New Roman"/>
        <family val="1"/>
      </rPr>
      <t>a</t>
    </r>
    <r>
      <rPr>
        <sz val="11"/>
        <color theme="1"/>
        <rFont val="Times New Roman"/>
        <family val="1"/>
      </rPr>
      <t>., Abate A Melaku</t>
    </r>
    <r>
      <rPr>
        <vertAlign val="superscript"/>
        <sz val="11"/>
        <color theme="1"/>
        <rFont val="Times New Roman"/>
        <family val="1"/>
      </rPr>
      <t>c</t>
    </r>
    <r>
      <rPr>
        <sz val="11"/>
        <color theme="1"/>
        <rFont val="Times New Roman"/>
        <family val="1"/>
      </rPr>
      <t>., Million A Mengesha</t>
    </r>
    <r>
      <rPr>
        <vertAlign val="superscript"/>
        <sz val="11"/>
        <color theme="1"/>
        <rFont val="Times New Roman"/>
        <family val="1"/>
      </rPr>
      <t>d</t>
    </r>
    <r>
      <rPr>
        <sz val="11"/>
        <color theme="1"/>
        <rFont val="Times New Roman"/>
        <family val="1"/>
      </rPr>
      <t>., Gezahegn Yirgu</t>
    </r>
    <r>
      <rPr>
        <vertAlign val="superscript"/>
        <sz val="11"/>
        <color theme="1"/>
        <rFont val="Times New Roman"/>
        <family val="1"/>
      </rPr>
      <t>d</t>
    </r>
  </si>
  <si>
    <r>
      <t>a)</t>
    </r>
    <r>
      <rPr>
        <i/>
        <sz val="7"/>
        <color theme="1"/>
        <rFont val="Times New Roman"/>
        <family val="1"/>
      </rPr>
      <t xml:space="preserve">   </t>
    </r>
    <r>
      <rPr>
        <i/>
        <sz val="11"/>
        <color theme="1"/>
        <rFont val="Times New Roman"/>
        <family val="1"/>
      </rPr>
      <t>Department of Earth Science, University of Oxford, United Kingdom</t>
    </r>
  </si>
  <si>
    <r>
      <t>b)</t>
    </r>
    <r>
      <rPr>
        <i/>
        <sz val="7"/>
        <color theme="1"/>
        <rFont val="Times New Roman"/>
        <family val="1"/>
      </rPr>
      <t xml:space="preserve">   </t>
    </r>
    <r>
      <rPr>
        <i/>
        <sz val="11"/>
        <color theme="1"/>
        <rFont val="Times New Roman"/>
        <family val="1"/>
      </rPr>
      <t>Laboratoire G-Time, Department of Geosciences, Environment, and Society, Universitélibre de Bruxelles, Belgium</t>
    </r>
  </si>
  <si>
    <r>
      <t>c)</t>
    </r>
    <r>
      <rPr>
        <i/>
        <sz val="7"/>
        <color theme="1"/>
        <rFont val="Times New Roman"/>
        <family val="1"/>
      </rPr>
      <t xml:space="preserve">      </t>
    </r>
    <r>
      <rPr>
        <i/>
        <sz val="11"/>
        <color theme="1"/>
        <rFont val="Times New Roman"/>
        <family val="1"/>
      </rPr>
      <t xml:space="preserve">School of Earth and Environmental Sciences, University of St. Andrews, United Kingdom </t>
    </r>
  </si>
  <si>
    <r>
      <t>d)</t>
    </r>
    <r>
      <rPr>
        <i/>
        <sz val="7"/>
        <color theme="1"/>
        <rFont val="Times New Roman"/>
        <family val="1"/>
      </rPr>
      <t xml:space="preserve">   </t>
    </r>
    <r>
      <rPr>
        <i/>
        <sz val="11"/>
        <color theme="1"/>
        <rFont val="Times New Roman"/>
        <family val="1"/>
      </rPr>
      <t>School of Earth Sciences, Addis Ababa University, Ethiopia</t>
    </r>
  </si>
  <si>
    <t>*david.colby@pmb.ox.ac.uk</t>
  </si>
  <si>
    <t>SiO2</t>
  </si>
  <si>
    <t>Al2O3</t>
  </si>
  <si>
    <t>MnO</t>
  </si>
  <si>
    <t>MgO</t>
  </si>
  <si>
    <t>CaO</t>
  </si>
  <si>
    <t>Na2O</t>
  </si>
  <si>
    <t>K2O</t>
  </si>
  <si>
    <t>TiO2</t>
  </si>
  <si>
    <t>P2O5</t>
  </si>
  <si>
    <t>LOI</t>
  </si>
  <si>
    <t>Total</t>
  </si>
  <si>
    <t>Sc</t>
  </si>
  <si>
    <t>Be</t>
  </si>
  <si>
    <t>V</t>
  </si>
  <si>
    <t>Cr</t>
  </si>
  <si>
    <t>Co</t>
  </si>
  <si>
    <t>Ni</t>
  </si>
  <si>
    <t>Cu</t>
  </si>
  <si>
    <t>Zn</t>
  </si>
  <si>
    <t>Ga</t>
  </si>
  <si>
    <t>Ge</t>
  </si>
  <si>
    <t>As</t>
  </si>
  <si>
    <t>Rb</t>
  </si>
  <si>
    <t>Sr</t>
  </si>
  <si>
    <t>Y</t>
  </si>
  <si>
    <t>Zr</t>
  </si>
  <si>
    <t>Nb</t>
  </si>
  <si>
    <t>Mo</t>
  </si>
  <si>
    <t>Ag</t>
  </si>
  <si>
    <t>In</t>
  </si>
  <si>
    <t>Sn</t>
  </si>
  <si>
    <t>Sb</t>
  </si>
  <si>
    <t>Cs</t>
  </si>
  <si>
    <t>Ba</t>
  </si>
  <si>
    <t>La</t>
  </si>
  <si>
    <t>Ce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</si>
  <si>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</si>
  <si>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</si>
  <si>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</si>
  <si>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</si>
  <si>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</si>
  <si>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</si>
  <si>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</si>
  <si>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</si>
  <si>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</si>
  <si>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</si>
  <si>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</si>
  <si>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</si>
  <si>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Hf</t>
  </si>
  <si>
    <t>Ta</t>
  </si>
  <si>
    <t>W</t>
  </si>
  <si>
    <t>Tl</t>
  </si>
  <si>
    <t>Pb</t>
  </si>
  <si>
    <t>Bi</t>
  </si>
  <si>
    <t>Th</t>
  </si>
  <si>
    <t>U</t>
  </si>
  <si>
    <t>Site 10A</t>
  </si>
  <si>
    <t>Site 12E2</t>
  </si>
  <si>
    <t>Site 12SL</t>
  </si>
  <si>
    <t>Site 13A</t>
  </si>
  <si>
    <t>Site 13C</t>
  </si>
  <si>
    <t>Site 13I</t>
  </si>
  <si>
    <t>Site 13J</t>
  </si>
  <si>
    <t>Site 15A2</t>
  </si>
  <si>
    <t>Site 15H</t>
  </si>
  <si>
    <t>Site 15I</t>
  </si>
  <si>
    <t>Site 15J</t>
  </si>
  <si>
    <t>Site 15L</t>
  </si>
  <si>
    <t>Site 16A1</t>
  </si>
  <si>
    <t>Site 16A1 Dup</t>
  </si>
  <si>
    <t>&lt; 0.01</t>
  </si>
  <si>
    <t>&lt; 5</t>
  </si>
  <si>
    <t>&lt; 20</t>
  </si>
  <si>
    <t>&lt; 1</t>
  </si>
  <si>
    <t>&lt; 10</t>
  </si>
  <si>
    <t>&lt; 0.2</t>
  </si>
  <si>
    <t>Site 17A2L1</t>
  </si>
  <si>
    <t>Site 17A3L1</t>
  </si>
  <si>
    <t>Site 17A3L2</t>
  </si>
  <si>
    <t>Site 17A3L3</t>
  </si>
  <si>
    <t>Site 17A3L4</t>
  </si>
  <si>
    <t>Site 17A4L1</t>
  </si>
  <si>
    <t>Site 17A4L2</t>
  </si>
  <si>
    <t>Site 17A4L3</t>
  </si>
  <si>
    <t>Site 17A4L4</t>
  </si>
  <si>
    <t>Site 18C</t>
  </si>
  <si>
    <t>Site 18D</t>
  </si>
  <si>
    <t>Site 19B</t>
  </si>
  <si>
    <t>Site 1A</t>
  </si>
  <si>
    <t>Site 20B</t>
  </si>
  <si>
    <t>Site 25A</t>
  </si>
  <si>
    <t>uc</t>
  </si>
  <si>
    <t>Site 25B</t>
  </si>
  <si>
    <t>Site 27A</t>
  </si>
  <si>
    <t>Site 29A1</t>
  </si>
  <si>
    <t>Site 29B</t>
  </si>
  <si>
    <t>Site 29B Dup</t>
  </si>
  <si>
    <t>&lt; 0.1</t>
  </si>
  <si>
    <t>Site 2A1</t>
  </si>
  <si>
    <t>Site 2B</t>
  </si>
  <si>
    <t>Site 33A2</t>
  </si>
  <si>
    <t>Site 34B</t>
  </si>
  <si>
    <t>Site 35 ULP</t>
  </si>
  <si>
    <t>Site 35AB2</t>
  </si>
  <si>
    <t>Site 35B3</t>
  </si>
  <si>
    <t>Site 36A2</t>
  </si>
  <si>
    <t>Site 36A2 Dup</t>
  </si>
  <si>
    <t>Site 37</t>
  </si>
  <si>
    <t>Site 38A</t>
  </si>
  <si>
    <t>Site 38B</t>
  </si>
  <si>
    <t>Site 38C</t>
  </si>
  <si>
    <t>Site 38D1</t>
  </si>
  <si>
    <t>Site 38E</t>
  </si>
  <si>
    <t>Site 39D</t>
  </si>
  <si>
    <t>Site 39F4</t>
  </si>
  <si>
    <t>Site 3B</t>
  </si>
  <si>
    <t>Site 40A</t>
  </si>
  <si>
    <t>Site 40B</t>
  </si>
  <si>
    <t>Site 40C1</t>
  </si>
  <si>
    <t>Site 41C3</t>
  </si>
  <si>
    <t>Site 42A</t>
  </si>
  <si>
    <t>Site 45A1</t>
  </si>
  <si>
    <t>Site 46A</t>
  </si>
  <si>
    <t>Site 49A1</t>
  </si>
  <si>
    <t>Site 49A2</t>
  </si>
  <si>
    <t>Site 4A1</t>
  </si>
  <si>
    <t>Site 51A</t>
  </si>
  <si>
    <t>Site 52A1</t>
  </si>
  <si>
    <t>Site 53A2</t>
  </si>
  <si>
    <t>Site 54</t>
  </si>
  <si>
    <t>Site 55</t>
  </si>
  <si>
    <t>Site 56A1</t>
  </si>
  <si>
    <t>Site 58A</t>
  </si>
  <si>
    <t>Site 59</t>
  </si>
  <si>
    <t>Site 60</t>
  </si>
  <si>
    <t>Site 62</t>
  </si>
  <si>
    <t>Site 62 Dup</t>
  </si>
  <si>
    <t>Site 63</t>
  </si>
  <si>
    <t>Site 64A</t>
  </si>
  <si>
    <t>Site 65</t>
  </si>
  <si>
    <t>Site 66B</t>
  </si>
  <si>
    <t>Site 6A1</t>
  </si>
  <si>
    <t>Site 6A2</t>
  </si>
  <si>
    <t>Site 6B</t>
  </si>
  <si>
    <t>Site 6C4</t>
  </si>
  <si>
    <t>Site 6C5</t>
  </si>
  <si>
    <t>Site 6G</t>
  </si>
  <si>
    <t>Site 6I2</t>
  </si>
  <si>
    <t>Site 7A</t>
  </si>
  <si>
    <t>Site 7B</t>
  </si>
  <si>
    <t>Site 8G</t>
  </si>
  <si>
    <t>Site 8H</t>
  </si>
  <si>
    <t>Site 8Z</t>
  </si>
  <si>
    <t>Site 9B</t>
  </si>
  <si>
    <t>Site 9C</t>
  </si>
  <si>
    <t>Site 9D</t>
  </si>
  <si>
    <t>Site 9E</t>
  </si>
  <si>
    <t>Site 9F</t>
  </si>
  <si>
    <t>Site 9G</t>
  </si>
  <si>
    <t>Site12D2</t>
  </si>
  <si>
    <t>Site12D2 Dup</t>
  </si>
  <si>
    <t>Fe2O3(T)</t>
  </si>
  <si>
    <t>Unit Symbol</t>
  </si>
  <si>
    <t>%</t>
  </si>
  <si>
    <t>ppm</t>
  </si>
  <si>
    <t>Detection Limit</t>
  </si>
  <si>
    <t>Analysis Method</t>
  </si>
  <si>
    <t>FUS-ICP</t>
  </si>
  <si>
    <t>GRAV</t>
  </si>
  <si>
    <t>FUS-MS</t>
  </si>
  <si>
    <t>&lt; 2</t>
  </si>
  <si>
    <t>&lt; 0.05</t>
  </si>
  <si>
    <t>&lt; 0.5</t>
  </si>
  <si>
    <t>&lt; 0.0`</t>
  </si>
  <si>
    <t>Correlation</t>
  </si>
  <si>
    <t>BiftuPDC</t>
  </si>
  <si>
    <t>Site12E</t>
  </si>
  <si>
    <t>BeddedPumice</t>
  </si>
  <si>
    <t>WKYP</t>
  </si>
  <si>
    <t>CC_C</t>
  </si>
  <si>
    <t>CC_B</t>
  </si>
  <si>
    <t>CO5</t>
  </si>
  <si>
    <t>CC_C_Lithic</t>
  </si>
  <si>
    <t>NCW_A</t>
  </si>
  <si>
    <t>SCW_A1</t>
  </si>
  <si>
    <t>NCW_E</t>
  </si>
  <si>
    <t>US_C</t>
  </si>
  <si>
    <t>UrjiLava</t>
  </si>
  <si>
    <t>US_B</t>
  </si>
  <si>
    <t>NCW_F</t>
  </si>
  <si>
    <t>CG_A</t>
  </si>
  <si>
    <t>CG_E</t>
  </si>
  <si>
    <t>NCW_H</t>
  </si>
  <si>
    <t>CO6</t>
  </si>
  <si>
    <t>OlderObsidian</t>
  </si>
  <si>
    <t>OldPumice</t>
  </si>
  <si>
    <t>US_A</t>
  </si>
  <si>
    <t>SCW_B</t>
  </si>
  <si>
    <t>SCW_C</t>
  </si>
  <si>
    <t>SCW_D</t>
  </si>
  <si>
    <t>SCW_J</t>
  </si>
  <si>
    <t>SCW_K</t>
  </si>
  <si>
    <t>SCW_A2</t>
  </si>
  <si>
    <t>Site8</t>
  </si>
  <si>
    <t>Easting</t>
  </si>
  <si>
    <t xml:space="preserve">Northing </t>
  </si>
  <si>
    <t>Site 6C4_2</t>
  </si>
  <si>
    <t>Sample Name</t>
  </si>
  <si>
    <t>See Paper</t>
  </si>
  <si>
    <t>Analysis Date</t>
  </si>
  <si>
    <t>Analyte Symbol</t>
  </si>
  <si>
    <t>DNC-1 Meas</t>
  </si>
  <si>
    <t>DNC-1 Cert</t>
  </si>
  <si>
    <t>SY-4 Meas</t>
  </si>
  <si>
    <t>SY-4 Cert</t>
  </si>
  <si>
    <t>BIR-1a Meas</t>
  </si>
  <si>
    <t>BIR-1a Cert</t>
  </si>
  <si>
    <t>Site12D2 Orig</t>
  </si>
  <si>
    <t>Site 29B Orig</t>
  </si>
  <si>
    <t>Site 62 Orig</t>
  </si>
  <si>
    <t>Date</t>
  </si>
  <si>
    <t>Standards</t>
  </si>
  <si>
    <t>NIST 694 Meas</t>
  </si>
  <si>
    <t>NIST 694 Cert</t>
  </si>
  <si>
    <t>Accuracy%</t>
  </si>
  <si>
    <t>Accuracy %</t>
  </si>
  <si>
    <t>GBW 07113 Meas</t>
  </si>
  <si>
    <t>GBW 07113 Cert</t>
  </si>
  <si>
    <t>W-2a Meas</t>
  </si>
  <si>
    <t>W-2a Cert</t>
  </si>
  <si>
    <t>Average</t>
  </si>
  <si>
    <t>SD</t>
  </si>
  <si>
    <t>RSD%</t>
  </si>
  <si>
    <t>2*RSD%</t>
  </si>
  <si>
    <t>error(wt%)</t>
  </si>
  <si>
    <t>Duplicate Samples</t>
  </si>
  <si>
    <t>Site 16A1 Orig</t>
  </si>
  <si>
    <t>S.Dev</t>
  </si>
  <si>
    <t>Site 36A2 Orig</t>
  </si>
  <si>
    <t>Whole rock major and trace element analysis was carried out by Activation Laboratories in two batches. The analysis date given here corresponds to the standards given in the second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</si>
</sst>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i/>
      <sz val="7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4">
    <xf numFmtId="0" fontId="0" fillId="0" borderId="0" xfId="0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2" fontId="9" fillId="0" borderId="0" xfId="0" applyNumberFormat="1" applyFont="1" applyAlignment="1">
      <alignment horizontal="left"/>
    </xf>
    <xf numFmtId="2" fontId="9" fillId="0" borderId="0" xfId="0" applyNumberFormat="1" applyFont="1" applyAlignment="1">
      <alignment horizontal="right"/>
    </xf>
    <xf numFmtId="2" fontId="0" fillId="0" borderId="0" xfId="0" applyNumberFormat="1"/>
    <xf numFmtId="0" fontId="9" fillId="0" borderId="4" xfId="0" applyFont="1" applyBorder="1" applyAlignment="1">
      <alignment horizontal="left"/>
    </xf>
    <xf numFmtId="14" fontId="9" fillId="0" borderId="4" xfId="0" applyNumberFormat="1" applyFont="1" applyBorder="1" applyAlignment="1">
      <alignment horizontal="left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left"/>
    </xf>
    <xf numFmtId="0" fontId="9" fillId="0" borderId="5" xfId="0" applyFont="1" applyBorder="1" applyAlignment="1">
      <alignment horizontal="right"/>
    </xf>
    <xf numFmtId="0" fontId="16" fillId="0" borderId="0" xfId="0" applyFont="1" applyAlignment="1">
      <alignment horizontal="left"/>
    </xf>
    <xf numFmtId="2" fontId="16" fillId="0" borderId="0" xfId="1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7" fillId="0" borderId="0" xfId="0" applyFont="1"/>
    <xf numFmtId="14" fontId="9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left"/>
    </xf>
    <xf numFmtId="14" fontId="9" fillId="0" borderId="5" xfId="0" applyNumberFormat="1" applyFont="1" applyBorder="1" applyAlignment="1">
      <alignment horizontal="left"/>
    </xf>
    <xf numFmtId="9" fontId="16" fillId="0" borderId="0" xfId="1" applyFont="1" applyAlignment="1">
      <alignment horizontal="right"/>
    </xf>
    <xf numFmtId="0" fontId="0" fillId="0" borderId="5" xfId="0" applyBorder="1"/>
    <xf numFmtId="0" fontId="16" fillId="2" borderId="0" xfId="0" applyFont="1" applyFill="1" applyAlignment="1">
      <alignment horizontal="left"/>
    </xf>
    <xf numFmtId="0" fontId="0" fillId="2" borderId="0" xfId="0" applyFill="1"/>
    <xf numFmtId="2" fontId="9" fillId="2" borderId="0" xfId="0" applyNumberFormat="1" applyFont="1" applyFill="1" applyAlignment="1">
      <alignment horizontal="right"/>
    </xf>
    <xf numFmtId="2" fontId="9" fillId="0" borderId="5" xfId="0" applyNumberFormat="1" applyFont="1" applyBorder="1" applyAlignment="1">
      <alignment horizontal="right"/>
    </xf>
    <xf numFmtId="2" fontId="16" fillId="0" borderId="0" xfId="0" applyNumberFormat="1" applyFont="1" applyAlignment="1">
      <alignment horizontal="right"/>
    </xf>
    <xf numFmtId="0" fontId="17" fillId="2" borderId="0" xfId="0" applyFont="1" applyFill="1"/>
    <xf numFmtId="14" fontId="0" fillId="0" borderId="0" xfId="0" applyNumberFormat="1"/>
    <xf numFmtId="0" fontId="0" fillId="0" borderId="0" xfId="0" applyAlignment="1">
      <alignment horizontal="right"/>
    </xf>
    <xf numFmtId="0" fontId="8" fillId="0" borderId="0" xfId="0" applyFont="1" applyAlignment="1">
      <alignment horizontal="right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0623A-32B7-44E5-B135-4FCD66E1997D}">
  <sheetPr filterMode="1"/>
  <dimension ref="A1:BM122"/>
  <sheetViews>
    <sheetView tabSelected="1" topLeftCell="A7" zoomScale="85" zoomScaleNormal="85" workbookViewId="0">
      <selection activeCell="G101" sqref="G101:P102"/>
    </sheetView>
  </sheetViews>
  <sheetFormatPr baseColWidth="10" defaultColWidth="8.83203125" defaultRowHeight="15" x14ac:dyDescent="0.2"/>
  <cols>
    <col min="1" max="1" width="15.83203125" bestFit="1" customWidth="1"/>
    <col min="2" max="2" width="15.83203125" customWidth="1"/>
    <col min="3" max="3" width="16.83203125" bestFit="1" customWidth="1"/>
    <col min="4" max="4" width="14.1640625" bestFit="1" customWidth="1"/>
    <col min="5" max="5" width="10" bestFit="1" customWidth="1"/>
    <col min="6" max="6" width="11.1640625" bestFit="1" customWidth="1"/>
    <col min="7" max="7" width="14.83203125" customWidth="1"/>
    <col min="8" max="8" width="7.83203125" bestFit="1" customWidth="1"/>
    <col min="9" max="9" width="9" bestFit="1" customWidth="1"/>
  </cols>
  <sheetData>
    <row r="1" spans="1:65" ht="18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65" x14ac:dyDescent="0.2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65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65" x14ac:dyDescent="0.2">
      <c r="A4" s="47" t="s">
        <v>3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65" x14ac:dyDescent="0.2">
      <c r="A5" s="47" t="s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6" spans="1:65" x14ac:dyDescent="0.2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65" ht="16" x14ac:dyDescent="0.2">
      <c r="A7" s="48" t="s">
        <v>6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</row>
    <row r="8" spans="1:65" ht="16" x14ac:dyDescent="0.2">
      <c r="A8" s="1" t="s">
        <v>246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65" ht="1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65" x14ac:dyDescent="0.2">
      <c r="BI10" s="2"/>
      <c r="BJ10" s="2"/>
      <c r="BK10" s="2"/>
      <c r="BL10" s="2"/>
      <c r="BM10" s="2"/>
    </row>
    <row r="11" spans="1:65" s="14" customFormat="1" ht="16" thickBot="1" x14ac:dyDescent="0.25">
      <c r="A11" s="10"/>
      <c r="B11" s="10" t="s">
        <v>216</v>
      </c>
      <c r="C11" s="10" t="s">
        <v>214</v>
      </c>
      <c r="D11" s="10" t="s">
        <v>181</v>
      </c>
      <c r="E11" s="10" t="s">
        <v>212</v>
      </c>
      <c r="F11" s="10" t="s">
        <v>211</v>
      </c>
      <c r="G11" s="11" t="s">
        <v>7</v>
      </c>
      <c r="H11" s="11" t="s">
        <v>8</v>
      </c>
      <c r="I11" s="11" t="s">
        <v>168</v>
      </c>
      <c r="J11" s="11" t="s">
        <v>9</v>
      </c>
      <c r="K11" s="11" t="s">
        <v>10</v>
      </c>
      <c r="L11" s="11" t="s">
        <v>11</v>
      </c>
      <c r="M11" s="11" t="s">
        <v>12</v>
      </c>
      <c r="N11" s="11" t="s">
        <v>13</v>
      </c>
      <c r="O11" s="11" t="s">
        <v>14</v>
      </c>
      <c r="P11" s="11" t="s">
        <v>15</v>
      </c>
      <c r="Q11" s="11" t="s">
        <v>16</v>
      </c>
      <c r="R11" s="11" t="s">
        <v>17</v>
      </c>
      <c r="S11" s="11"/>
      <c r="T11" s="11" t="s">
        <v>18</v>
      </c>
      <c r="U11" s="11" t="s">
        <v>19</v>
      </c>
      <c r="V11" s="11" t="s">
        <v>20</v>
      </c>
      <c r="W11" s="11" t="s">
        <v>21</v>
      </c>
      <c r="X11" s="11" t="s">
        <v>22</v>
      </c>
      <c r="Y11" s="11" t="s">
        <v>23</v>
      </c>
      <c r="Z11" s="11" t="s">
        <v>24</v>
      </c>
      <c r="AA11" s="11" t="s">
        <v>25</v>
      </c>
      <c r="AB11" s="11" t="s">
        <v>26</v>
      </c>
      <c r="AC11" s="11" t="s">
        <v>27</v>
      </c>
      <c r="AD11" s="11" t="s">
        <v>28</v>
      </c>
      <c r="AE11" s="11" t="s">
        <v>29</v>
      </c>
      <c r="AF11" s="11" t="s">
        <v>30</v>
      </c>
      <c r="AG11" s="11" t="s">
        <v>31</v>
      </c>
      <c r="AH11" s="11" t="s">
        <v>32</v>
      </c>
      <c r="AI11" s="11" t="s">
        <v>33</v>
      </c>
      <c r="AJ11" s="11" t="s">
        <v>34</v>
      </c>
      <c r="AK11" s="11" t="s">
        <v>35</v>
      </c>
      <c r="AL11" s="11" t="s">
        <v>36</v>
      </c>
      <c r="AM11" s="11" t="s">
        <v>37</v>
      </c>
      <c r="AN11" s="11" t="s">
        <v>38</v>
      </c>
      <c r="AO11" s="11" t="s">
        <v>39</v>
      </c>
      <c r="AP11" s="11" t="s">
        <v>40</v>
      </c>
      <c r="AQ11" s="11" t="s">
        <v>41</v>
      </c>
      <c r="AR11" s="11" t="s">
        <v>42</v>
      </c>
      <c r="AS11" s="11" t="s">
        <v>43</v>
      </c>
      <c r="AT11" s="11" t="s">
        <v>44</v>
      </c>
      <c r="AU11" s="11" t="s">
        <v>45</v>
      </c>
      <c r="AV11" s="11" t="s">
        <v>46</v>
      </c>
      <c r="AW11" s="11" t="s">
        <v>47</v>
      </c>
      <c r="AX11" s="11" t="s">
        <v>48</v>
      </c>
      <c r="AY11" s="11" t="s">
        <v>49</v>
      </c>
      <c r="AZ11" s="11" t="s">
        <v>50</v>
      </c>
      <c r="BA11" s="11" t="s">
        <v>51</v>
      </c>
      <c r="BB11" s="11" t="s">
        <v>52</v>
      </c>
      <c r="BC11" s="11" t="s">
        <v>53</v>
      </c>
      <c r="BD11" s="11" t="s">
        <v>54</v>
      </c>
      <c r="BE11" s="11" t="s">
        <v>55</v>
      </c>
      <c r="BF11" s="11" t="s">
        <v>56</v>
      </c>
      <c r="BG11" s="11" t="s">
        <v>57</v>
      </c>
      <c r="BH11" s="11" t="s">
        <v>58</v>
      </c>
      <c r="BI11" s="11" t="s">
        <v>59</v>
      </c>
      <c r="BJ11" s="11" t="s">
        <v>60</v>
      </c>
      <c r="BK11" s="11" t="s">
        <v>61</v>
      </c>
      <c r="BL11" s="11" t="s">
        <v>62</v>
      </c>
    </row>
    <row r="12" spans="1:65" s="4" customFormat="1" ht="16" hidden="1" thickTop="1" x14ac:dyDescent="0.2">
      <c r="A12" s="5" t="s">
        <v>169</v>
      </c>
      <c r="B12" s="5"/>
      <c r="D12" s="15" t="s">
        <v>215</v>
      </c>
      <c r="G12" s="5" t="s">
        <v>170</v>
      </c>
      <c r="H12" s="5" t="s">
        <v>170</v>
      </c>
      <c r="I12" s="5" t="s">
        <v>170</v>
      </c>
      <c r="J12" s="5" t="s">
        <v>170</v>
      </c>
      <c r="K12" s="5" t="s">
        <v>170</v>
      </c>
      <c r="L12" s="5" t="s">
        <v>170</v>
      </c>
      <c r="M12" s="5" t="s">
        <v>170</v>
      </c>
      <c r="N12" s="5" t="s">
        <v>170</v>
      </c>
      <c r="O12" s="5" t="s">
        <v>170</v>
      </c>
      <c r="P12" s="5" t="s">
        <v>170</v>
      </c>
      <c r="Q12" s="5" t="s">
        <v>170</v>
      </c>
      <c r="R12" s="5" t="s">
        <v>170</v>
      </c>
      <c r="S12" s="5"/>
      <c r="T12" s="5" t="s">
        <v>171</v>
      </c>
      <c r="U12" s="5" t="s">
        <v>171</v>
      </c>
      <c r="V12" s="5" t="s">
        <v>171</v>
      </c>
      <c r="W12" s="5" t="s">
        <v>171</v>
      </c>
      <c r="X12" s="5" t="s">
        <v>171</v>
      </c>
      <c r="Y12" s="5" t="s">
        <v>171</v>
      </c>
      <c r="Z12" s="5" t="s">
        <v>171</v>
      </c>
      <c r="AA12" s="5" t="s">
        <v>171</v>
      </c>
      <c r="AB12" s="5" t="s">
        <v>171</v>
      </c>
      <c r="AC12" s="5" t="s">
        <v>171</v>
      </c>
      <c r="AD12" s="5" t="s">
        <v>171</v>
      </c>
      <c r="AE12" s="5" t="s">
        <v>171</v>
      </c>
      <c r="AF12" s="5" t="s">
        <v>171</v>
      </c>
      <c r="AG12" s="5" t="s">
        <v>171</v>
      </c>
      <c r="AH12" s="5" t="s">
        <v>171</v>
      </c>
      <c r="AI12" s="5" t="s">
        <v>171</v>
      </c>
      <c r="AJ12" s="5" t="s">
        <v>171</v>
      </c>
      <c r="AK12" s="5" t="s">
        <v>171</v>
      </c>
      <c r="AL12" s="5" t="s">
        <v>171</v>
      </c>
      <c r="AM12" s="5" t="s">
        <v>171</v>
      </c>
      <c r="AN12" s="5" t="s">
        <v>171</v>
      </c>
      <c r="AO12" s="5" t="s">
        <v>171</v>
      </c>
      <c r="AP12" s="5" t="s">
        <v>171</v>
      </c>
      <c r="AQ12" s="5" t="s">
        <v>171</v>
      </c>
      <c r="AR12" s="5" t="s">
        <v>171</v>
      </c>
      <c r="AS12" s="5" t="s">
        <v>171</v>
      </c>
      <c r="AT12" s="5" t="s">
        <v>171</v>
      </c>
      <c r="AU12" s="5" t="s">
        <v>171</v>
      </c>
      <c r="AV12" s="5" t="s">
        <v>171</v>
      </c>
      <c r="AW12" s="5" t="s">
        <v>171</v>
      </c>
      <c r="AX12" s="5" t="s">
        <v>171</v>
      </c>
      <c r="AY12" s="5" t="s">
        <v>171</v>
      </c>
      <c r="AZ12" s="5" t="s">
        <v>171</v>
      </c>
      <c r="BA12" s="5" t="s">
        <v>171</v>
      </c>
      <c r="BB12" s="5" t="s">
        <v>171</v>
      </c>
      <c r="BC12" s="5" t="s">
        <v>171</v>
      </c>
      <c r="BD12" s="5" t="s">
        <v>171</v>
      </c>
      <c r="BE12" s="5" t="s">
        <v>171</v>
      </c>
      <c r="BF12" s="5" t="s">
        <v>171</v>
      </c>
      <c r="BG12" s="5" t="s">
        <v>171</v>
      </c>
      <c r="BH12" s="5" t="s">
        <v>171</v>
      </c>
      <c r="BI12" s="5" t="s">
        <v>171</v>
      </c>
      <c r="BJ12" s="5" t="s">
        <v>171</v>
      </c>
      <c r="BK12" s="5" t="s">
        <v>171</v>
      </c>
      <c r="BL12" s="5" t="s">
        <v>171</v>
      </c>
    </row>
    <row r="13" spans="1:65" s="4" customFormat="1" ht="16" hidden="1" thickTop="1" x14ac:dyDescent="0.2">
      <c r="A13" s="5" t="s">
        <v>172</v>
      </c>
      <c r="B13" s="5"/>
      <c r="G13" s="5">
        <v>0.01</v>
      </c>
      <c r="H13" s="5">
        <v>0.01</v>
      </c>
      <c r="I13" s="5">
        <v>0.01</v>
      </c>
      <c r="J13" s="5">
        <v>1E-3</v>
      </c>
      <c r="K13" s="5">
        <v>0.01</v>
      </c>
      <c r="L13" s="5">
        <v>0.01</v>
      </c>
      <c r="M13" s="5">
        <v>0.01</v>
      </c>
      <c r="N13" s="5">
        <v>0.01</v>
      </c>
      <c r="O13" s="5">
        <v>1E-3</v>
      </c>
      <c r="P13" s="5">
        <v>0.01</v>
      </c>
      <c r="Q13" s="5"/>
      <c r="R13" s="5">
        <v>0.01</v>
      </c>
      <c r="S13" s="5"/>
      <c r="T13" s="5">
        <v>1</v>
      </c>
      <c r="U13" s="5">
        <v>1</v>
      </c>
      <c r="V13" s="5">
        <v>5</v>
      </c>
      <c r="W13" s="5">
        <v>20</v>
      </c>
      <c r="X13" s="5">
        <v>1</v>
      </c>
      <c r="Y13" s="5">
        <v>20</v>
      </c>
      <c r="Z13" s="5">
        <v>10</v>
      </c>
      <c r="AA13" s="5">
        <v>30</v>
      </c>
      <c r="AB13" s="5">
        <v>1</v>
      </c>
      <c r="AC13" s="5">
        <v>0.5</v>
      </c>
      <c r="AD13" s="5">
        <v>5</v>
      </c>
      <c r="AE13" s="5">
        <v>1</v>
      </c>
      <c r="AF13" s="5">
        <v>2</v>
      </c>
      <c r="AG13" s="5">
        <v>0.5</v>
      </c>
      <c r="AH13" s="5">
        <v>1</v>
      </c>
      <c r="AI13" s="5">
        <v>0.2</v>
      </c>
      <c r="AJ13" s="5">
        <v>2</v>
      </c>
      <c r="AK13" s="5">
        <v>0.5</v>
      </c>
      <c r="AL13" s="5">
        <v>0.1</v>
      </c>
      <c r="AM13" s="5">
        <v>1</v>
      </c>
      <c r="AN13" s="5">
        <v>0.2</v>
      </c>
      <c r="AO13" s="5">
        <v>0.1</v>
      </c>
      <c r="AP13" s="5">
        <v>2</v>
      </c>
      <c r="AQ13" s="5">
        <v>0.05</v>
      </c>
      <c r="AR13" s="5">
        <v>0.05</v>
      </c>
      <c r="AS13" s="5">
        <v>0.01</v>
      </c>
      <c r="AT13" s="5">
        <v>0.05</v>
      </c>
      <c r="AU13" s="5">
        <v>0.01</v>
      </c>
      <c r="AV13" s="5">
        <v>5.0000000000000001E-3</v>
      </c>
      <c r="AW13" s="5">
        <v>0.01</v>
      </c>
      <c r="AX13" s="5">
        <v>0.01</v>
      </c>
      <c r="AY13" s="5">
        <v>0.01</v>
      </c>
      <c r="AZ13" s="5">
        <v>0.01</v>
      </c>
      <c r="BA13" s="5">
        <v>0.01</v>
      </c>
      <c r="BB13" s="5">
        <v>5.0000000000000001E-3</v>
      </c>
      <c r="BC13" s="5">
        <v>0.01</v>
      </c>
      <c r="BD13" s="5">
        <v>2E-3</v>
      </c>
      <c r="BE13" s="5">
        <v>0.1</v>
      </c>
      <c r="BF13" s="5">
        <v>0.01</v>
      </c>
      <c r="BG13" s="5">
        <v>0.5</v>
      </c>
      <c r="BH13" s="5">
        <v>0.05</v>
      </c>
      <c r="BI13" s="5">
        <v>5</v>
      </c>
      <c r="BJ13" s="5">
        <v>0.1</v>
      </c>
      <c r="BK13" s="5">
        <v>0.05</v>
      </c>
      <c r="BL13" s="5">
        <v>0.01</v>
      </c>
    </row>
    <row r="14" spans="1:65" s="4" customFormat="1" ht="17" hidden="1" thickTop="1" thickBot="1" x14ac:dyDescent="0.25">
      <c r="A14" s="13" t="s">
        <v>173</v>
      </c>
      <c r="B14" s="13"/>
      <c r="C14" s="12"/>
      <c r="D14" s="12"/>
      <c r="E14" s="12"/>
      <c r="F14" s="12"/>
      <c r="G14" s="6" t="s">
        <v>174</v>
      </c>
      <c r="H14" s="6" t="s">
        <v>174</v>
      </c>
      <c r="I14" s="6" t="s">
        <v>174</v>
      </c>
      <c r="J14" s="6" t="s">
        <v>174</v>
      </c>
      <c r="K14" s="6" t="s">
        <v>174</v>
      </c>
      <c r="L14" s="6" t="s">
        <v>174</v>
      </c>
      <c r="M14" s="6" t="s">
        <v>174</v>
      </c>
      <c r="N14" s="6" t="s">
        <v>174</v>
      </c>
      <c r="O14" s="6" t="s">
        <v>174</v>
      </c>
      <c r="P14" s="6" t="s">
        <v>174</v>
      </c>
      <c r="Q14" s="6" t="s">
        <v>175</v>
      </c>
      <c r="R14" s="6" t="s">
        <v>174</v>
      </c>
      <c r="S14" s="6"/>
      <c r="T14" s="6" t="s">
        <v>174</v>
      </c>
      <c r="U14" s="6" t="s">
        <v>174</v>
      </c>
      <c r="V14" s="6" t="s">
        <v>174</v>
      </c>
      <c r="W14" s="6" t="s">
        <v>176</v>
      </c>
      <c r="X14" s="6" t="s">
        <v>176</v>
      </c>
      <c r="Y14" s="6" t="s">
        <v>176</v>
      </c>
      <c r="Z14" s="6" t="s">
        <v>176</v>
      </c>
      <c r="AA14" s="6" t="s">
        <v>176</v>
      </c>
      <c r="AB14" s="6" t="s">
        <v>176</v>
      </c>
      <c r="AC14" s="6" t="s">
        <v>176</v>
      </c>
      <c r="AD14" s="6" t="s">
        <v>176</v>
      </c>
      <c r="AE14" s="6" t="s">
        <v>176</v>
      </c>
      <c r="AF14" s="6" t="s">
        <v>174</v>
      </c>
      <c r="AG14" s="6" t="s">
        <v>176</v>
      </c>
      <c r="AH14" s="6" t="s">
        <v>174</v>
      </c>
      <c r="AI14" s="6" t="s">
        <v>176</v>
      </c>
      <c r="AJ14" s="6" t="s">
        <v>176</v>
      </c>
      <c r="AK14" s="6" t="s">
        <v>176</v>
      </c>
      <c r="AL14" s="6" t="s">
        <v>176</v>
      </c>
      <c r="AM14" s="6" t="s">
        <v>176</v>
      </c>
      <c r="AN14" s="6" t="s">
        <v>176</v>
      </c>
      <c r="AO14" s="6" t="s">
        <v>176</v>
      </c>
      <c r="AP14" s="6" t="s">
        <v>174</v>
      </c>
      <c r="AQ14" s="6" t="s">
        <v>176</v>
      </c>
      <c r="AR14" s="6" t="s">
        <v>176</v>
      </c>
      <c r="AS14" s="6" t="s">
        <v>176</v>
      </c>
      <c r="AT14" s="6" t="s">
        <v>176</v>
      </c>
      <c r="AU14" s="6" t="s">
        <v>176</v>
      </c>
      <c r="AV14" s="6" t="s">
        <v>176</v>
      </c>
      <c r="AW14" s="6" t="s">
        <v>176</v>
      </c>
      <c r="AX14" s="6" t="s">
        <v>176</v>
      </c>
      <c r="AY14" s="6" t="s">
        <v>176</v>
      </c>
      <c r="AZ14" s="6" t="s">
        <v>176</v>
      </c>
      <c r="BA14" s="6" t="s">
        <v>176</v>
      </c>
      <c r="BB14" s="6" t="s">
        <v>176</v>
      </c>
      <c r="BC14" s="6" t="s">
        <v>176</v>
      </c>
      <c r="BD14" s="6" t="s">
        <v>176</v>
      </c>
      <c r="BE14" s="6" t="s">
        <v>176</v>
      </c>
      <c r="BF14" s="6" t="s">
        <v>176</v>
      </c>
      <c r="BG14" s="6" t="s">
        <v>176</v>
      </c>
      <c r="BH14" s="6" t="s">
        <v>176</v>
      </c>
      <c r="BI14" s="6" t="s">
        <v>176</v>
      </c>
      <c r="BJ14" s="6" t="s">
        <v>176</v>
      </c>
      <c r="BK14" s="6" t="s">
        <v>176</v>
      </c>
      <c r="BL14" s="6" t="s">
        <v>176</v>
      </c>
    </row>
    <row r="15" spans="1:65" s="4" customFormat="1" ht="16" hidden="1" thickTop="1" x14ac:dyDescent="0.2">
      <c r="A15" s="17"/>
      <c r="B15" s="43">
        <v>44243</v>
      </c>
      <c r="C15" s="5" t="s">
        <v>99</v>
      </c>
      <c r="D15" s="9" t="s">
        <v>98</v>
      </c>
      <c r="E15" s="46">
        <v>7.2511210000000004</v>
      </c>
      <c r="F15" s="46">
        <v>38.369273</v>
      </c>
      <c r="G15" s="5">
        <v>73.63</v>
      </c>
      <c r="H15" s="5">
        <v>9</v>
      </c>
      <c r="I15" s="5">
        <v>6.2</v>
      </c>
      <c r="J15" s="5">
        <v>0.26900000000000002</v>
      </c>
      <c r="K15" s="5">
        <v>0.02</v>
      </c>
      <c r="L15" s="5">
        <v>0.21</v>
      </c>
      <c r="M15" s="5">
        <v>5.28</v>
      </c>
      <c r="N15" s="5">
        <v>4.43</v>
      </c>
      <c r="O15" s="5">
        <v>0.34</v>
      </c>
      <c r="P15" s="5">
        <v>0.02</v>
      </c>
      <c r="Q15" s="5">
        <v>0.33</v>
      </c>
      <c r="R15" s="5">
        <v>99.74</v>
      </c>
      <c r="S15" s="5"/>
      <c r="T15" s="5">
        <v>3</v>
      </c>
      <c r="U15" s="5">
        <v>8</v>
      </c>
      <c r="V15" s="5" t="s">
        <v>78</v>
      </c>
      <c r="W15" s="5" t="s">
        <v>79</v>
      </c>
      <c r="X15" s="5" t="s">
        <v>80</v>
      </c>
      <c r="Y15" s="5" t="s">
        <v>79</v>
      </c>
      <c r="Z15" s="5" t="s">
        <v>81</v>
      </c>
      <c r="AA15" s="5">
        <v>310</v>
      </c>
      <c r="AB15" s="5">
        <v>32</v>
      </c>
      <c r="AC15" s="5">
        <v>2.9</v>
      </c>
      <c r="AD15" s="5" t="s">
        <v>78</v>
      </c>
      <c r="AE15" s="5">
        <v>109</v>
      </c>
      <c r="AF15" s="5" t="s">
        <v>177</v>
      </c>
      <c r="AG15" s="5">
        <v>139</v>
      </c>
      <c r="AH15" s="5">
        <v>1165</v>
      </c>
      <c r="AI15" s="5">
        <v>112</v>
      </c>
      <c r="AJ15" s="5">
        <v>7</v>
      </c>
      <c r="AL15" s="5">
        <v>0.3</v>
      </c>
      <c r="AM15" s="5">
        <v>8</v>
      </c>
      <c r="AN15" s="5">
        <v>0.2</v>
      </c>
      <c r="AO15" s="5">
        <v>1.6</v>
      </c>
      <c r="AP15" s="5">
        <v>87</v>
      </c>
      <c r="AQ15" s="5">
        <v>187</v>
      </c>
      <c r="AR15" s="5">
        <v>384</v>
      </c>
      <c r="AS15" s="5">
        <v>46.5</v>
      </c>
      <c r="AT15" s="5">
        <v>182</v>
      </c>
      <c r="AU15" s="5">
        <v>37.1</v>
      </c>
      <c r="AV15" s="5">
        <v>5.55</v>
      </c>
      <c r="AW15" s="5">
        <v>31.9</v>
      </c>
      <c r="AX15" s="5">
        <v>5.55</v>
      </c>
      <c r="AY15" s="5">
        <v>33.5</v>
      </c>
      <c r="AZ15" s="5">
        <v>6.68</v>
      </c>
      <c r="BA15" s="5">
        <v>19.3</v>
      </c>
      <c r="BB15" s="5">
        <v>2.85</v>
      </c>
      <c r="BC15" s="5">
        <v>18.399999999999999</v>
      </c>
      <c r="BD15" s="5">
        <v>2.73</v>
      </c>
      <c r="BE15" s="5">
        <v>28.1</v>
      </c>
      <c r="BF15" s="5">
        <v>11.2</v>
      </c>
      <c r="BG15" s="5">
        <v>2.5</v>
      </c>
      <c r="BH15" s="5">
        <v>0.28000000000000003</v>
      </c>
      <c r="BI15" s="5">
        <v>19</v>
      </c>
      <c r="BJ15" s="5" t="s">
        <v>104</v>
      </c>
      <c r="BK15" s="5">
        <v>19.3</v>
      </c>
      <c r="BL15" s="5">
        <v>5.31</v>
      </c>
    </row>
    <row r="16" spans="1:65" s="4" customFormat="1" ht="16" hidden="1" thickTop="1" x14ac:dyDescent="0.2">
      <c r="A16" s="17"/>
      <c r="B16" s="43">
        <v>44281</v>
      </c>
      <c r="C16" s="5" t="s">
        <v>130</v>
      </c>
      <c r="D16" s="7" t="s">
        <v>98</v>
      </c>
      <c r="E16" s="46">
        <v>7.1373949999999997</v>
      </c>
      <c r="F16" s="46">
        <v>38.450305999999998</v>
      </c>
      <c r="G16" s="5">
        <v>72.59</v>
      </c>
      <c r="H16" s="5">
        <v>9.2100000000000009</v>
      </c>
      <c r="I16" s="5">
        <v>4.9000000000000004</v>
      </c>
      <c r="J16" s="5">
        <v>0.19400000000000001</v>
      </c>
      <c r="K16" s="5">
        <v>0.01</v>
      </c>
      <c r="L16" s="5">
        <v>0.23</v>
      </c>
      <c r="M16" s="5">
        <v>5.1100000000000003</v>
      </c>
      <c r="N16" s="5">
        <v>4.3499999999999996</v>
      </c>
      <c r="O16" s="5">
        <v>0.24399999999999999</v>
      </c>
      <c r="P16" s="5" t="s">
        <v>77</v>
      </c>
      <c r="Q16" s="5">
        <v>2.91</v>
      </c>
      <c r="R16" s="5">
        <v>99.75</v>
      </c>
      <c r="S16" s="5"/>
      <c r="T16" s="5">
        <v>2</v>
      </c>
      <c r="U16" s="5">
        <v>8</v>
      </c>
      <c r="V16" s="5">
        <v>62</v>
      </c>
      <c r="W16" s="5" t="s">
        <v>79</v>
      </c>
      <c r="X16" s="5" t="s">
        <v>80</v>
      </c>
      <c r="Y16" s="5" t="s">
        <v>79</v>
      </c>
      <c r="Z16" s="5" t="s">
        <v>81</v>
      </c>
      <c r="AA16" s="5">
        <v>330</v>
      </c>
      <c r="AB16" s="5">
        <v>33</v>
      </c>
      <c r="AC16" s="5">
        <v>2.8</v>
      </c>
      <c r="AD16" s="5" t="s">
        <v>78</v>
      </c>
      <c r="AE16" s="5">
        <v>119</v>
      </c>
      <c r="AF16" s="5">
        <v>4</v>
      </c>
      <c r="AG16" s="5">
        <v>167</v>
      </c>
      <c r="AH16" s="5">
        <v>1371</v>
      </c>
      <c r="AI16" s="5">
        <v>139</v>
      </c>
      <c r="AJ16" s="5">
        <v>10</v>
      </c>
      <c r="AL16" s="5">
        <v>0.3</v>
      </c>
      <c r="AM16" s="5">
        <v>7</v>
      </c>
      <c r="AN16" s="5" t="s">
        <v>82</v>
      </c>
      <c r="AO16" s="5">
        <v>1.4</v>
      </c>
      <c r="AP16" s="5">
        <v>55</v>
      </c>
      <c r="AQ16" s="5">
        <v>181</v>
      </c>
      <c r="AR16" s="5">
        <v>373</v>
      </c>
      <c r="AS16" s="5">
        <v>45.5</v>
      </c>
      <c r="AT16" s="5">
        <v>178</v>
      </c>
      <c r="AU16" s="5">
        <v>36.6</v>
      </c>
      <c r="AV16" s="5">
        <v>5.39</v>
      </c>
      <c r="AW16" s="5">
        <v>31.7</v>
      </c>
      <c r="AX16" s="5">
        <v>5.49</v>
      </c>
      <c r="AY16" s="5">
        <v>32.799999999999997</v>
      </c>
      <c r="AZ16" s="5">
        <v>6.49</v>
      </c>
      <c r="BA16" s="5">
        <v>18.600000000000001</v>
      </c>
      <c r="BB16" s="5">
        <v>2.78</v>
      </c>
      <c r="BC16" s="5">
        <v>17.600000000000001</v>
      </c>
      <c r="BD16" s="5">
        <v>2.67</v>
      </c>
      <c r="BE16" s="5">
        <v>23.7</v>
      </c>
      <c r="BF16" s="5">
        <v>9.8800000000000008</v>
      </c>
      <c r="BG16" s="5">
        <v>1.8</v>
      </c>
      <c r="BH16" s="5" t="s">
        <v>178</v>
      </c>
      <c r="BI16" s="5" t="s">
        <v>78</v>
      </c>
      <c r="BJ16" s="5" t="s">
        <v>104</v>
      </c>
      <c r="BK16" s="5" t="s">
        <v>178</v>
      </c>
      <c r="BL16" s="5" t="s">
        <v>180</v>
      </c>
    </row>
    <row r="17" spans="1:64" s="4" customFormat="1" ht="16" hidden="1" thickTop="1" x14ac:dyDescent="0.2">
      <c r="A17" s="44"/>
      <c r="B17" s="43">
        <v>44281</v>
      </c>
      <c r="C17" s="5" t="s">
        <v>131</v>
      </c>
      <c r="D17" s="7" t="s">
        <v>98</v>
      </c>
      <c r="E17" s="46">
        <v>7.1373949999999997</v>
      </c>
      <c r="F17" s="46">
        <v>38.450305999999998</v>
      </c>
      <c r="G17" s="5">
        <v>73.010000000000005</v>
      </c>
      <c r="H17" s="5">
        <v>9.27</v>
      </c>
      <c r="I17" s="5">
        <v>4.8600000000000003</v>
      </c>
      <c r="J17" s="5">
        <v>0.19500000000000001</v>
      </c>
      <c r="K17" s="5">
        <v>0.03</v>
      </c>
      <c r="L17" s="5">
        <v>0.25</v>
      </c>
      <c r="M17" s="5">
        <v>5.13</v>
      </c>
      <c r="N17" s="5">
        <v>4.43</v>
      </c>
      <c r="O17" s="5">
        <v>0.247</v>
      </c>
      <c r="P17" s="5" t="s">
        <v>77</v>
      </c>
      <c r="Q17" s="5">
        <v>3.06</v>
      </c>
      <c r="R17" s="5">
        <v>100.5</v>
      </c>
      <c r="S17" s="5"/>
      <c r="T17" s="5">
        <v>2</v>
      </c>
      <c r="U17" s="5">
        <v>8</v>
      </c>
      <c r="V17" s="5">
        <v>26</v>
      </c>
      <c r="W17" s="5" t="s">
        <v>79</v>
      </c>
      <c r="X17" s="5" t="s">
        <v>80</v>
      </c>
      <c r="Y17" s="5" t="s">
        <v>79</v>
      </c>
      <c r="Z17" s="5" t="s">
        <v>81</v>
      </c>
      <c r="AA17" s="5">
        <v>340</v>
      </c>
      <c r="AB17" s="5">
        <v>34</v>
      </c>
      <c r="AC17" s="5">
        <v>2.6</v>
      </c>
      <c r="AD17" s="5" t="s">
        <v>78</v>
      </c>
      <c r="AE17" s="5">
        <v>119</v>
      </c>
      <c r="AF17" s="5">
        <v>5</v>
      </c>
      <c r="AG17" s="5">
        <v>170</v>
      </c>
      <c r="AH17" s="5">
        <v>1398</v>
      </c>
      <c r="AI17" s="5">
        <v>151</v>
      </c>
      <c r="AJ17" s="5">
        <v>9</v>
      </c>
      <c r="AL17" s="5">
        <v>0.3</v>
      </c>
      <c r="AM17" s="5">
        <v>7</v>
      </c>
      <c r="AN17" s="5">
        <v>0.2</v>
      </c>
      <c r="AO17" s="5">
        <v>1.6</v>
      </c>
      <c r="AP17" s="5">
        <v>60</v>
      </c>
      <c r="AQ17" s="5">
        <v>186</v>
      </c>
      <c r="AR17" s="5">
        <v>378</v>
      </c>
      <c r="AS17" s="5">
        <v>45.7</v>
      </c>
      <c r="AT17" s="5">
        <v>177</v>
      </c>
      <c r="AU17" s="5">
        <v>36.700000000000003</v>
      </c>
      <c r="AV17" s="5">
        <v>5.34</v>
      </c>
      <c r="AW17" s="5">
        <v>32.200000000000003</v>
      </c>
      <c r="AX17" s="5">
        <v>5.53</v>
      </c>
      <c r="AY17" s="5">
        <v>33.5</v>
      </c>
      <c r="AZ17" s="5">
        <v>6.49</v>
      </c>
      <c r="BA17" s="5">
        <v>18.7</v>
      </c>
      <c r="BB17" s="5">
        <v>2.74</v>
      </c>
      <c r="BC17" s="5">
        <v>17.3</v>
      </c>
      <c r="BD17" s="5">
        <v>2.64</v>
      </c>
      <c r="BE17" s="5">
        <v>24.7</v>
      </c>
      <c r="BF17" s="5">
        <v>10.4</v>
      </c>
      <c r="BG17" s="5">
        <v>9.4</v>
      </c>
      <c r="BH17" s="5">
        <v>0.24</v>
      </c>
      <c r="BI17" s="5">
        <v>21</v>
      </c>
      <c r="BJ17" s="5" t="s">
        <v>104</v>
      </c>
      <c r="BK17" s="5">
        <v>19.8</v>
      </c>
      <c r="BL17" s="5">
        <v>5.25</v>
      </c>
    </row>
    <row r="18" spans="1:64" s="4" customFormat="1" ht="16" hidden="1" thickTop="1" x14ac:dyDescent="0.2">
      <c r="A18" s="44"/>
      <c r="B18" s="43">
        <v>44243</v>
      </c>
      <c r="C18" s="5" t="s">
        <v>134</v>
      </c>
      <c r="D18" s="4" t="s">
        <v>98</v>
      </c>
      <c r="E18" s="46">
        <v>7.1398159999999997</v>
      </c>
      <c r="F18" s="46">
        <v>38.449717999999997</v>
      </c>
      <c r="G18" s="5">
        <v>72.53</v>
      </c>
      <c r="H18" s="5">
        <v>9.34</v>
      </c>
      <c r="I18" s="5">
        <v>4.9800000000000004</v>
      </c>
      <c r="J18" s="5">
        <v>0.2</v>
      </c>
      <c r="K18" s="5">
        <v>0.02</v>
      </c>
      <c r="L18" s="5">
        <v>0.2</v>
      </c>
      <c r="M18" s="5">
        <v>5.2</v>
      </c>
      <c r="N18" s="5">
        <v>4.29</v>
      </c>
      <c r="O18" s="5">
        <v>0.24099999999999999</v>
      </c>
      <c r="P18" s="5">
        <v>0.01</v>
      </c>
      <c r="Q18" s="5">
        <v>2.89</v>
      </c>
      <c r="R18" s="5">
        <v>99.91</v>
      </c>
      <c r="S18" s="5"/>
      <c r="T18" s="5">
        <v>2</v>
      </c>
      <c r="U18" s="5">
        <v>8</v>
      </c>
      <c r="V18" s="5" t="s">
        <v>78</v>
      </c>
      <c r="W18" s="5" t="s">
        <v>79</v>
      </c>
      <c r="X18" s="5" t="s">
        <v>80</v>
      </c>
      <c r="Y18" s="5" t="s">
        <v>79</v>
      </c>
      <c r="Z18" s="5" t="s">
        <v>81</v>
      </c>
      <c r="AA18" s="5">
        <v>370</v>
      </c>
      <c r="AB18" s="5">
        <v>34</v>
      </c>
      <c r="AC18" s="5">
        <v>3.4</v>
      </c>
      <c r="AD18" s="5" t="s">
        <v>78</v>
      </c>
      <c r="AE18" s="5">
        <v>124</v>
      </c>
      <c r="AF18" s="5">
        <v>3</v>
      </c>
      <c r="AG18" s="5">
        <v>167</v>
      </c>
      <c r="AH18" s="5">
        <v>1335</v>
      </c>
      <c r="AI18" s="5">
        <v>140</v>
      </c>
      <c r="AJ18" s="5">
        <v>8</v>
      </c>
      <c r="AL18" s="5">
        <v>0.3</v>
      </c>
      <c r="AM18" s="5">
        <v>7</v>
      </c>
      <c r="AN18" s="5" t="s">
        <v>82</v>
      </c>
      <c r="AO18" s="5">
        <v>1.2</v>
      </c>
      <c r="AP18" s="5">
        <v>87</v>
      </c>
      <c r="AQ18" s="5">
        <v>179</v>
      </c>
      <c r="AR18" s="5">
        <v>375</v>
      </c>
      <c r="AS18" s="5">
        <v>44.9</v>
      </c>
      <c r="AT18" s="5">
        <v>176</v>
      </c>
      <c r="AU18" s="5">
        <v>35.4</v>
      </c>
      <c r="AV18" s="5">
        <v>5.26</v>
      </c>
      <c r="AW18" s="5">
        <v>30.7</v>
      </c>
      <c r="AX18" s="5">
        <v>5.21</v>
      </c>
      <c r="AY18" s="5">
        <v>31.9</v>
      </c>
      <c r="AZ18" s="5">
        <v>6.22</v>
      </c>
      <c r="BA18" s="5">
        <v>17.899999999999999</v>
      </c>
      <c r="BB18" s="5">
        <v>2.68</v>
      </c>
      <c r="BC18" s="5">
        <v>16.899999999999999</v>
      </c>
      <c r="BD18" s="5">
        <v>2.58</v>
      </c>
      <c r="BE18" s="5">
        <v>23.2</v>
      </c>
      <c r="BF18" s="5">
        <v>9.6</v>
      </c>
      <c r="BG18" s="5">
        <v>2.4</v>
      </c>
      <c r="BH18" s="5">
        <v>0.25</v>
      </c>
      <c r="BI18" s="5">
        <v>20</v>
      </c>
      <c r="BJ18" s="5" t="s">
        <v>104</v>
      </c>
      <c r="BK18" s="5">
        <v>18.7</v>
      </c>
      <c r="BL18" s="5">
        <v>5.16</v>
      </c>
    </row>
    <row r="19" spans="1:64" s="4" customFormat="1" ht="16" hidden="1" thickTop="1" x14ac:dyDescent="0.2">
      <c r="A19" s="17"/>
      <c r="B19" s="43">
        <v>44281</v>
      </c>
      <c r="C19" s="5" t="s">
        <v>135</v>
      </c>
      <c r="D19" s="7" t="s">
        <v>98</v>
      </c>
      <c r="E19" s="46">
        <v>7.1396730000000002</v>
      </c>
      <c r="F19" s="46">
        <v>38.447159999999997</v>
      </c>
      <c r="G19" s="5">
        <v>72.81</v>
      </c>
      <c r="H19" s="5">
        <v>9.4700000000000006</v>
      </c>
      <c r="I19" s="5">
        <v>4.82</v>
      </c>
      <c r="J19" s="5">
        <v>0.19600000000000001</v>
      </c>
      <c r="K19" s="5">
        <v>0.02</v>
      </c>
      <c r="L19" s="5">
        <v>0.2</v>
      </c>
      <c r="M19" s="5">
        <v>5</v>
      </c>
      <c r="N19" s="5">
        <v>4.38</v>
      </c>
      <c r="O19" s="5">
        <v>0.252</v>
      </c>
      <c r="P19" s="5" t="s">
        <v>77</v>
      </c>
      <c r="Q19" s="5">
        <v>3.35</v>
      </c>
      <c r="R19" s="5">
        <v>100.5</v>
      </c>
      <c r="S19" s="5"/>
      <c r="T19" s="5">
        <v>1</v>
      </c>
      <c r="U19" s="5">
        <v>8</v>
      </c>
      <c r="V19" s="5" t="s">
        <v>78</v>
      </c>
      <c r="W19" s="5" t="s">
        <v>79</v>
      </c>
      <c r="X19" s="5" t="s">
        <v>80</v>
      </c>
      <c r="Y19" s="5" t="s">
        <v>79</v>
      </c>
      <c r="Z19" s="5" t="s">
        <v>81</v>
      </c>
      <c r="AA19" s="5">
        <v>350</v>
      </c>
      <c r="AB19" s="5">
        <v>33</v>
      </c>
      <c r="AC19" s="5">
        <v>2.7</v>
      </c>
      <c r="AD19" s="5" t="s">
        <v>78</v>
      </c>
      <c r="AE19" s="5">
        <v>115</v>
      </c>
      <c r="AF19" s="5">
        <v>4</v>
      </c>
      <c r="AG19" s="5">
        <v>165</v>
      </c>
      <c r="AH19" s="5">
        <v>1421</v>
      </c>
      <c r="AI19" s="5">
        <v>158</v>
      </c>
      <c r="AJ19" s="5">
        <v>7</v>
      </c>
      <c r="AL19" s="5">
        <v>0.3</v>
      </c>
      <c r="AM19" s="5">
        <v>6</v>
      </c>
      <c r="AN19" s="5" t="s">
        <v>82</v>
      </c>
      <c r="AO19" s="5">
        <v>1.2</v>
      </c>
      <c r="AP19" s="5">
        <v>88</v>
      </c>
      <c r="AQ19" s="5">
        <v>173</v>
      </c>
      <c r="AR19" s="5">
        <v>360</v>
      </c>
      <c r="AS19" s="5">
        <v>43.8</v>
      </c>
      <c r="AT19" s="5">
        <v>171</v>
      </c>
      <c r="AU19" s="5">
        <v>34.799999999999997</v>
      </c>
      <c r="AV19" s="5">
        <v>5.13</v>
      </c>
      <c r="AW19" s="5">
        <v>29.8</v>
      </c>
      <c r="AX19" s="5">
        <v>5.2</v>
      </c>
      <c r="AY19" s="5">
        <v>31.1</v>
      </c>
      <c r="AZ19" s="5">
        <v>6.2</v>
      </c>
      <c r="BA19" s="5">
        <v>17.399999999999999</v>
      </c>
      <c r="BB19" s="5">
        <v>2.61</v>
      </c>
      <c r="BC19" s="5">
        <v>16.600000000000001</v>
      </c>
      <c r="BD19" s="5">
        <v>2.48</v>
      </c>
      <c r="BE19" s="5">
        <v>20.9</v>
      </c>
      <c r="BF19" s="5">
        <v>9.0299999999999994</v>
      </c>
      <c r="BG19" s="5">
        <v>1.6</v>
      </c>
      <c r="BH19" s="5">
        <v>0.23</v>
      </c>
      <c r="BI19" s="5">
        <v>18</v>
      </c>
      <c r="BJ19" s="5" t="s">
        <v>104</v>
      </c>
      <c r="BK19" s="5">
        <v>18.2</v>
      </c>
      <c r="BL19" s="5">
        <v>4.8</v>
      </c>
    </row>
    <row r="20" spans="1:64" s="4" customFormat="1" ht="16" hidden="1" thickTop="1" x14ac:dyDescent="0.2">
      <c r="A20" s="44"/>
      <c r="B20" s="43">
        <v>44243</v>
      </c>
      <c r="C20" s="5" t="s">
        <v>139</v>
      </c>
      <c r="D20" s="4" t="s">
        <v>200</v>
      </c>
      <c r="E20" s="46">
        <v>7.1510360000000004</v>
      </c>
      <c r="F20" s="46">
        <v>38.431863999999997</v>
      </c>
      <c r="G20" s="5">
        <v>75.08</v>
      </c>
      <c r="H20" s="5">
        <v>9.5500000000000007</v>
      </c>
      <c r="I20" s="5">
        <v>5.01</v>
      </c>
      <c r="J20" s="5">
        <v>0.19900000000000001</v>
      </c>
      <c r="K20" s="5" t="s">
        <v>77</v>
      </c>
      <c r="L20" s="5">
        <v>0.19</v>
      </c>
      <c r="M20" s="5">
        <v>5.23</v>
      </c>
      <c r="N20" s="5">
        <v>4.4400000000000004</v>
      </c>
      <c r="O20" s="5">
        <v>0.255</v>
      </c>
      <c r="P20" s="5" t="s">
        <v>77</v>
      </c>
      <c r="Q20" s="5">
        <v>0.35</v>
      </c>
      <c r="R20" s="5">
        <v>100.3</v>
      </c>
      <c r="S20" s="5"/>
      <c r="T20" s="5" t="s">
        <v>80</v>
      </c>
      <c r="U20" s="5">
        <v>9</v>
      </c>
      <c r="V20" s="5" t="s">
        <v>78</v>
      </c>
      <c r="W20" s="5" t="s">
        <v>79</v>
      </c>
      <c r="X20" s="5" t="s">
        <v>80</v>
      </c>
      <c r="Y20" s="5" t="s">
        <v>79</v>
      </c>
      <c r="Z20" s="5" t="s">
        <v>81</v>
      </c>
      <c r="AA20" s="5">
        <v>340</v>
      </c>
      <c r="AB20" s="5">
        <v>33</v>
      </c>
      <c r="AC20" s="5">
        <v>2.8</v>
      </c>
      <c r="AD20" s="5" t="s">
        <v>78</v>
      </c>
      <c r="AE20" s="5">
        <v>119</v>
      </c>
      <c r="AF20" s="5">
        <v>3</v>
      </c>
      <c r="AG20" s="5">
        <v>168</v>
      </c>
      <c r="AH20" s="5">
        <v>1405</v>
      </c>
      <c r="AI20" s="5">
        <v>143</v>
      </c>
      <c r="AJ20" s="5">
        <v>7</v>
      </c>
      <c r="AL20" s="5">
        <v>0.3</v>
      </c>
      <c r="AM20" s="5">
        <v>7</v>
      </c>
      <c r="AN20" s="5" t="s">
        <v>82</v>
      </c>
      <c r="AO20" s="5">
        <v>1.3</v>
      </c>
      <c r="AP20" s="5">
        <v>90</v>
      </c>
      <c r="AQ20" s="5">
        <v>176</v>
      </c>
      <c r="AR20" s="5">
        <v>360</v>
      </c>
      <c r="AS20" s="5">
        <v>44.3</v>
      </c>
      <c r="AT20" s="5">
        <v>173</v>
      </c>
      <c r="AU20" s="5">
        <v>34.9</v>
      </c>
      <c r="AV20" s="5">
        <v>5.09</v>
      </c>
      <c r="AW20" s="5">
        <v>30.5</v>
      </c>
      <c r="AX20" s="5">
        <v>5.24</v>
      </c>
      <c r="AY20" s="5">
        <v>31.8</v>
      </c>
      <c r="AZ20" s="5">
        <v>6.2</v>
      </c>
      <c r="BA20" s="5">
        <v>17.7</v>
      </c>
      <c r="BB20" s="5">
        <v>2.69</v>
      </c>
      <c r="BC20" s="5">
        <v>16.600000000000001</v>
      </c>
      <c r="BD20" s="5">
        <v>2.54</v>
      </c>
      <c r="BE20" s="5">
        <v>24.2</v>
      </c>
      <c r="BF20" s="5">
        <v>9.7899999999999991</v>
      </c>
      <c r="BG20" s="5">
        <v>1.7</v>
      </c>
      <c r="BH20" s="5">
        <v>0.26</v>
      </c>
      <c r="BI20" s="5">
        <v>19</v>
      </c>
      <c r="BJ20" s="5" t="s">
        <v>104</v>
      </c>
      <c r="BK20" s="5">
        <v>18.100000000000001</v>
      </c>
      <c r="BL20" s="5">
        <v>5.04</v>
      </c>
    </row>
    <row r="21" spans="1:64" s="4" customFormat="1" ht="16" hidden="1" thickTop="1" x14ac:dyDescent="0.2">
      <c r="A21" s="45"/>
      <c r="B21" s="43">
        <v>44281</v>
      </c>
      <c r="C21" s="5" t="s">
        <v>128</v>
      </c>
      <c r="D21" s="7" t="s">
        <v>198</v>
      </c>
      <c r="E21" s="46">
        <v>7.2019099999999998</v>
      </c>
      <c r="F21" s="46">
        <v>38.414230000000003</v>
      </c>
      <c r="G21" s="5">
        <v>72.650000000000006</v>
      </c>
      <c r="H21" s="5">
        <v>9.24</v>
      </c>
      <c r="I21" s="5">
        <v>4.9400000000000004</v>
      </c>
      <c r="J21" s="5">
        <v>0.19500000000000001</v>
      </c>
      <c r="K21" s="5" t="s">
        <v>77</v>
      </c>
      <c r="L21" s="5">
        <v>0.2</v>
      </c>
      <c r="M21" s="5">
        <v>4.92</v>
      </c>
      <c r="N21" s="5">
        <v>4.24</v>
      </c>
      <c r="O21" s="5">
        <v>0.247</v>
      </c>
      <c r="P21" s="5" t="s">
        <v>77</v>
      </c>
      <c r="Q21" s="5">
        <v>3.19</v>
      </c>
      <c r="R21" s="5">
        <v>99.82</v>
      </c>
      <c r="S21" s="5"/>
      <c r="T21" s="5">
        <v>2</v>
      </c>
      <c r="U21" s="5">
        <v>8</v>
      </c>
      <c r="V21" s="5">
        <v>39</v>
      </c>
      <c r="W21" s="5" t="s">
        <v>79</v>
      </c>
      <c r="X21" s="5" t="s">
        <v>80</v>
      </c>
      <c r="Y21" s="5" t="s">
        <v>79</v>
      </c>
      <c r="Z21" s="5" t="s">
        <v>81</v>
      </c>
      <c r="AA21" s="5">
        <v>300</v>
      </c>
      <c r="AB21" s="5">
        <v>32</v>
      </c>
      <c r="AC21" s="5">
        <v>2.5</v>
      </c>
      <c r="AD21" s="5" t="s">
        <v>78</v>
      </c>
      <c r="AE21" s="5">
        <v>111</v>
      </c>
      <c r="AF21" s="5">
        <v>4</v>
      </c>
      <c r="AG21" s="5">
        <v>160</v>
      </c>
      <c r="AH21" s="5">
        <v>1375</v>
      </c>
      <c r="AI21" s="5">
        <v>131</v>
      </c>
      <c r="AJ21" s="5">
        <v>10</v>
      </c>
      <c r="AL21" s="5">
        <v>0.3</v>
      </c>
      <c r="AM21" s="5">
        <v>7</v>
      </c>
      <c r="AN21" s="5">
        <v>0.2</v>
      </c>
      <c r="AO21" s="5">
        <v>1.2</v>
      </c>
      <c r="AP21" s="5">
        <v>84</v>
      </c>
      <c r="AQ21" s="5">
        <v>168</v>
      </c>
      <c r="AR21" s="5">
        <v>345</v>
      </c>
      <c r="AS21" s="5">
        <v>41.5</v>
      </c>
      <c r="AT21" s="5">
        <v>163</v>
      </c>
      <c r="AU21" s="5">
        <v>33.200000000000003</v>
      </c>
      <c r="AV21" s="5">
        <v>4.8899999999999997</v>
      </c>
      <c r="AW21" s="5">
        <v>28.5</v>
      </c>
      <c r="AX21" s="5">
        <v>4.93</v>
      </c>
      <c r="AY21" s="5">
        <v>30.1</v>
      </c>
      <c r="AZ21" s="5">
        <v>5.79</v>
      </c>
      <c r="BA21" s="5">
        <v>16.899999999999999</v>
      </c>
      <c r="BB21" s="5">
        <v>2.52</v>
      </c>
      <c r="BC21" s="5">
        <v>15.9</v>
      </c>
      <c r="BD21" s="5">
        <v>2.35</v>
      </c>
      <c r="BE21" s="5">
        <v>23.1</v>
      </c>
      <c r="BF21" s="5">
        <v>9.42</v>
      </c>
      <c r="BG21" s="5">
        <v>1.4</v>
      </c>
      <c r="BH21" s="5">
        <v>0.24</v>
      </c>
      <c r="BI21" s="5">
        <v>19</v>
      </c>
      <c r="BJ21" s="5" t="s">
        <v>104</v>
      </c>
      <c r="BK21" s="5">
        <v>17.399999999999999</v>
      </c>
      <c r="BL21" s="5">
        <v>4.6900000000000004</v>
      </c>
    </row>
    <row r="22" spans="1:64" s="4" customFormat="1" ht="16" hidden="1" thickTop="1" x14ac:dyDescent="0.2">
      <c r="A22" s="44"/>
      <c r="B22" s="43">
        <v>44281</v>
      </c>
      <c r="C22" s="5" t="s">
        <v>75</v>
      </c>
      <c r="D22" s="4" t="s">
        <v>188</v>
      </c>
      <c r="E22" s="46">
        <v>7.1807249999999998</v>
      </c>
      <c r="F22" s="46">
        <v>38.409674000000003</v>
      </c>
      <c r="G22" s="5">
        <v>73.959999999999994</v>
      </c>
      <c r="H22" s="5">
        <v>9.5500000000000007</v>
      </c>
      <c r="I22" s="5">
        <v>5.03</v>
      </c>
      <c r="J22" s="5">
        <v>0.20200000000000001</v>
      </c>
      <c r="K22" s="5" t="s">
        <v>77</v>
      </c>
      <c r="L22" s="5">
        <v>0.21</v>
      </c>
      <c r="M22" s="5">
        <v>5.51</v>
      </c>
      <c r="N22" s="5">
        <v>4.42</v>
      </c>
      <c r="O22" s="5">
        <v>0.246</v>
      </c>
      <c r="P22" s="5" t="s">
        <v>77</v>
      </c>
      <c r="Q22" s="5">
        <v>0.66</v>
      </c>
      <c r="R22" s="5">
        <v>99.82</v>
      </c>
      <c r="S22" s="5"/>
      <c r="T22" s="5">
        <v>2</v>
      </c>
      <c r="U22" s="5">
        <v>9</v>
      </c>
      <c r="V22" s="5" t="s">
        <v>78</v>
      </c>
      <c r="W22" s="5" t="s">
        <v>79</v>
      </c>
      <c r="X22" s="5" t="s">
        <v>80</v>
      </c>
      <c r="Y22" s="5" t="s">
        <v>79</v>
      </c>
      <c r="Z22" s="5" t="s">
        <v>81</v>
      </c>
      <c r="AA22" s="5">
        <v>380</v>
      </c>
      <c r="AB22" s="5">
        <v>38</v>
      </c>
      <c r="AC22" s="5">
        <v>3.8</v>
      </c>
      <c r="AD22" s="5" t="s">
        <v>78</v>
      </c>
      <c r="AE22" s="5">
        <v>128</v>
      </c>
      <c r="AF22" s="5">
        <v>3</v>
      </c>
      <c r="AG22" s="5">
        <v>173</v>
      </c>
      <c r="AH22" s="5">
        <v>1354</v>
      </c>
      <c r="AI22" s="5">
        <v>131</v>
      </c>
      <c r="AJ22" s="5">
        <v>9</v>
      </c>
      <c r="AL22" s="5">
        <v>0.3</v>
      </c>
      <c r="AM22" s="5">
        <v>7</v>
      </c>
      <c r="AN22" s="5" t="s">
        <v>82</v>
      </c>
      <c r="AO22" s="5">
        <v>1.2</v>
      </c>
      <c r="AP22" s="5">
        <v>88</v>
      </c>
      <c r="AQ22" s="5">
        <v>183</v>
      </c>
      <c r="AR22" s="5">
        <v>369</v>
      </c>
      <c r="AS22" s="5">
        <v>45.1</v>
      </c>
      <c r="AT22" s="5">
        <v>175</v>
      </c>
      <c r="AU22" s="5">
        <v>35.299999999999997</v>
      </c>
      <c r="AV22" s="5">
        <v>5.25</v>
      </c>
      <c r="AW22" s="5">
        <v>30.3</v>
      </c>
      <c r="AX22" s="5">
        <v>5.26</v>
      </c>
      <c r="AY22" s="5">
        <v>31.3</v>
      </c>
      <c r="AZ22" s="5">
        <v>6.06</v>
      </c>
      <c r="BA22" s="5">
        <v>17.399999999999999</v>
      </c>
      <c r="BB22" s="5">
        <v>2.58</v>
      </c>
      <c r="BC22" s="5">
        <v>16.399999999999999</v>
      </c>
      <c r="BD22" s="5">
        <v>2.5499999999999998</v>
      </c>
      <c r="BE22" s="5">
        <v>24.5</v>
      </c>
      <c r="BF22" s="5">
        <v>10.1</v>
      </c>
      <c r="BG22" s="5">
        <v>2</v>
      </c>
      <c r="BH22" s="5">
        <v>0.23</v>
      </c>
      <c r="BI22" s="5">
        <v>17</v>
      </c>
      <c r="BJ22" s="5" t="s">
        <v>104</v>
      </c>
      <c r="BK22" s="5">
        <v>18</v>
      </c>
      <c r="BL22" s="5">
        <v>4.9400000000000004</v>
      </c>
    </row>
    <row r="23" spans="1:64" s="4" customFormat="1" ht="16" hidden="1" thickTop="1" x14ac:dyDescent="0.2">
      <c r="A23" s="44"/>
      <c r="B23" s="43">
        <v>44281</v>
      </c>
      <c r="C23" s="5" t="s">
        <v>76</v>
      </c>
      <c r="D23" s="4" t="s">
        <v>188</v>
      </c>
      <c r="E23" s="46">
        <v>7.1807249999999998</v>
      </c>
      <c r="F23" s="46">
        <v>38.409674000000003</v>
      </c>
      <c r="G23" s="8">
        <v>74.099999999999994</v>
      </c>
      <c r="H23" s="5">
        <v>9.49</v>
      </c>
      <c r="I23" s="5">
        <v>5.05</v>
      </c>
      <c r="J23" s="5">
        <v>0.20300000000000001</v>
      </c>
      <c r="K23" s="5">
        <v>0.01</v>
      </c>
      <c r="L23" s="5">
        <v>0.21</v>
      </c>
      <c r="M23" s="5">
        <v>5.46</v>
      </c>
      <c r="N23" s="5">
        <v>4.3899999999999997</v>
      </c>
      <c r="O23" s="5">
        <v>0.246</v>
      </c>
      <c r="P23" s="5" t="s">
        <v>77</v>
      </c>
      <c r="Q23" s="5">
        <v>0.66</v>
      </c>
      <c r="R23" s="5">
        <v>99.82</v>
      </c>
      <c r="S23" s="5"/>
      <c r="T23" s="5">
        <v>3</v>
      </c>
      <c r="U23" s="5">
        <v>9</v>
      </c>
      <c r="V23" s="5" t="s">
        <v>78</v>
      </c>
      <c r="W23" s="5" t="s">
        <v>79</v>
      </c>
      <c r="X23" s="5" t="s">
        <v>80</v>
      </c>
      <c r="Y23" s="5" t="s">
        <v>79</v>
      </c>
      <c r="Z23" s="5" t="s">
        <v>81</v>
      </c>
      <c r="AA23" s="5">
        <v>390</v>
      </c>
      <c r="AB23" s="5">
        <v>38</v>
      </c>
      <c r="AC23" s="5">
        <v>3.7</v>
      </c>
      <c r="AD23" s="5" t="s">
        <v>78</v>
      </c>
      <c r="AE23" s="5">
        <v>129</v>
      </c>
      <c r="AF23" s="5">
        <v>3</v>
      </c>
      <c r="AG23" s="5">
        <v>173</v>
      </c>
      <c r="AH23" s="5">
        <v>1353</v>
      </c>
      <c r="AI23" s="5">
        <v>139</v>
      </c>
      <c r="AJ23" s="5">
        <v>9</v>
      </c>
      <c r="AL23" s="5">
        <v>0.3</v>
      </c>
      <c r="AM23" s="5">
        <v>6</v>
      </c>
      <c r="AN23" s="5" t="s">
        <v>82</v>
      </c>
      <c r="AO23" s="5">
        <v>1.6</v>
      </c>
      <c r="AP23" s="5">
        <v>131</v>
      </c>
      <c r="AQ23" s="5">
        <v>164</v>
      </c>
      <c r="AR23" s="5">
        <v>339</v>
      </c>
      <c r="AS23" s="5">
        <v>40.4</v>
      </c>
      <c r="AT23" s="5">
        <v>159</v>
      </c>
      <c r="AU23" s="5">
        <v>32.5</v>
      </c>
      <c r="AV23" s="5">
        <v>4.9000000000000004</v>
      </c>
      <c r="AW23" s="5">
        <v>27.7</v>
      </c>
      <c r="AX23" s="5">
        <v>4.8600000000000003</v>
      </c>
      <c r="AY23" s="5">
        <v>29.2</v>
      </c>
      <c r="AZ23" s="5">
        <v>5.76</v>
      </c>
      <c r="BA23" s="5">
        <v>16.100000000000001</v>
      </c>
      <c r="BB23" s="5">
        <v>2.39</v>
      </c>
      <c r="BC23" s="5">
        <v>15.2</v>
      </c>
      <c r="BD23" s="5">
        <v>2.3199999999999998</v>
      </c>
      <c r="BE23" s="5">
        <v>21.3</v>
      </c>
      <c r="BF23" s="5">
        <v>9.11</v>
      </c>
      <c r="BG23" s="5">
        <v>3.1</v>
      </c>
      <c r="BH23" s="5">
        <v>0.26</v>
      </c>
      <c r="BI23" s="5">
        <v>18</v>
      </c>
      <c r="BJ23" s="5">
        <v>0.1</v>
      </c>
      <c r="BK23" s="5">
        <v>16.8</v>
      </c>
      <c r="BL23" s="5">
        <v>4.42</v>
      </c>
    </row>
    <row r="24" spans="1:64" s="4" customFormat="1" ht="16" hidden="1" thickTop="1" x14ac:dyDescent="0.2">
      <c r="A24" s="44"/>
      <c r="B24" s="43">
        <v>44243</v>
      </c>
      <c r="C24" s="5" t="s">
        <v>94</v>
      </c>
      <c r="D24" s="4" t="s">
        <v>188</v>
      </c>
      <c r="E24" s="46">
        <v>7.1924169999999998</v>
      </c>
      <c r="F24" s="46">
        <v>38.412489000000001</v>
      </c>
      <c r="G24" s="5">
        <v>74.150000000000006</v>
      </c>
      <c r="H24" s="5">
        <v>9.99</v>
      </c>
      <c r="I24" s="5">
        <v>5.0599999999999996</v>
      </c>
      <c r="J24" s="5">
        <v>0.20100000000000001</v>
      </c>
      <c r="K24" s="5" t="s">
        <v>77</v>
      </c>
      <c r="L24" s="5">
        <v>0.2</v>
      </c>
      <c r="M24" s="5">
        <v>5.23</v>
      </c>
      <c r="N24" s="5">
        <v>4.4400000000000004</v>
      </c>
      <c r="O24" s="5">
        <v>0.26600000000000001</v>
      </c>
      <c r="P24" s="5" t="s">
        <v>77</v>
      </c>
      <c r="Q24" s="5">
        <v>0.42</v>
      </c>
      <c r="R24" s="5">
        <v>99.97</v>
      </c>
      <c r="S24" s="5"/>
      <c r="T24" s="5">
        <v>1</v>
      </c>
      <c r="U24" s="5">
        <v>9</v>
      </c>
      <c r="V24" s="5" t="s">
        <v>78</v>
      </c>
      <c r="W24" s="5" t="s">
        <v>79</v>
      </c>
      <c r="X24" s="5" t="s">
        <v>80</v>
      </c>
      <c r="Y24" s="5" t="s">
        <v>79</v>
      </c>
      <c r="Z24" s="5" t="s">
        <v>81</v>
      </c>
      <c r="AA24" s="5">
        <v>340</v>
      </c>
      <c r="AB24" s="5">
        <v>33</v>
      </c>
      <c r="AC24" s="5">
        <v>3</v>
      </c>
      <c r="AD24" s="5" t="s">
        <v>78</v>
      </c>
      <c r="AE24" s="5">
        <v>117</v>
      </c>
      <c r="AF24" s="5">
        <v>3</v>
      </c>
      <c r="AG24" s="5">
        <v>162</v>
      </c>
      <c r="AH24" s="5">
        <v>1435</v>
      </c>
      <c r="AI24" s="5">
        <v>134</v>
      </c>
      <c r="AJ24" s="5">
        <v>7</v>
      </c>
      <c r="AL24" s="5">
        <v>0.3</v>
      </c>
      <c r="AM24" s="5">
        <v>7</v>
      </c>
      <c r="AN24" s="5" t="s">
        <v>82</v>
      </c>
      <c r="AO24" s="5">
        <v>1.3</v>
      </c>
      <c r="AP24" s="5">
        <v>87</v>
      </c>
      <c r="AQ24" s="5">
        <v>181</v>
      </c>
      <c r="AR24" s="5">
        <v>373</v>
      </c>
      <c r="AS24" s="5">
        <v>44.8</v>
      </c>
      <c r="AT24" s="5">
        <v>175</v>
      </c>
      <c r="AU24" s="5">
        <v>35.799999999999997</v>
      </c>
      <c r="AV24" s="5">
        <v>5.19</v>
      </c>
      <c r="AW24" s="5">
        <v>30.5</v>
      </c>
      <c r="AX24" s="5">
        <v>5.3</v>
      </c>
      <c r="AY24" s="5">
        <v>31.6</v>
      </c>
      <c r="AZ24" s="5">
        <v>6.22</v>
      </c>
      <c r="BA24" s="5">
        <v>17.8</v>
      </c>
      <c r="BB24" s="5">
        <v>2.65</v>
      </c>
      <c r="BC24" s="5">
        <v>17</v>
      </c>
      <c r="BD24" s="5">
        <v>2.63</v>
      </c>
      <c r="BE24" s="5">
        <v>24</v>
      </c>
      <c r="BF24" s="5">
        <v>9.83</v>
      </c>
      <c r="BG24" s="5">
        <v>8.9</v>
      </c>
      <c r="BH24" s="5">
        <v>0.22</v>
      </c>
      <c r="BI24" s="5">
        <v>19</v>
      </c>
      <c r="BJ24" s="5" t="s">
        <v>104</v>
      </c>
      <c r="BK24" s="5">
        <v>18.600000000000001</v>
      </c>
      <c r="BL24" s="5">
        <v>5.0599999999999996</v>
      </c>
    </row>
    <row r="25" spans="1:64" s="4" customFormat="1" ht="16" hidden="1" thickTop="1" x14ac:dyDescent="0.2">
      <c r="A25" s="44"/>
      <c r="B25" s="43">
        <v>44243</v>
      </c>
      <c r="C25" s="5" t="s">
        <v>136</v>
      </c>
      <c r="D25" s="4" t="s">
        <v>188</v>
      </c>
      <c r="E25" s="46">
        <v>7.1852229999999997</v>
      </c>
      <c r="F25" s="46">
        <v>38.410434000000002</v>
      </c>
      <c r="G25" s="5">
        <v>74.27</v>
      </c>
      <c r="H25" s="5">
        <v>9.4700000000000006</v>
      </c>
      <c r="I25" s="5">
        <v>4.96</v>
      </c>
      <c r="J25" s="5">
        <v>0.19800000000000001</v>
      </c>
      <c r="K25" s="5" t="s">
        <v>77</v>
      </c>
      <c r="L25" s="5">
        <v>0.19</v>
      </c>
      <c r="M25" s="5">
        <v>5.45</v>
      </c>
      <c r="N25" s="5">
        <v>4.51</v>
      </c>
      <c r="O25" s="5">
        <v>0.253</v>
      </c>
      <c r="P25" s="5">
        <v>0.01</v>
      </c>
      <c r="Q25" s="5">
        <v>0.37</v>
      </c>
      <c r="R25" s="5">
        <v>99.69</v>
      </c>
      <c r="S25" s="5"/>
      <c r="T25" s="5" t="s">
        <v>80</v>
      </c>
      <c r="U25" s="5">
        <v>9</v>
      </c>
      <c r="V25" s="5" t="s">
        <v>78</v>
      </c>
      <c r="W25" s="5" t="s">
        <v>79</v>
      </c>
      <c r="X25" s="5" t="s">
        <v>80</v>
      </c>
      <c r="Y25" s="5" t="s">
        <v>79</v>
      </c>
      <c r="Z25" s="5" t="s">
        <v>81</v>
      </c>
      <c r="AA25" s="5">
        <v>340</v>
      </c>
      <c r="AB25" s="5">
        <v>31</v>
      </c>
      <c r="AC25" s="5">
        <v>2.8</v>
      </c>
      <c r="AD25" s="5" t="s">
        <v>78</v>
      </c>
      <c r="AE25" s="5">
        <v>116</v>
      </c>
      <c r="AF25" s="5">
        <v>3</v>
      </c>
      <c r="AG25" s="5">
        <v>159</v>
      </c>
      <c r="AH25" s="5">
        <v>1394</v>
      </c>
      <c r="AI25" s="5">
        <v>131</v>
      </c>
      <c r="AJ25" s="5">
        <v>7</v>
      </c>
      <c r="AL25" s="5">
        <v>0.3</v>
      </c>
      <c r="AM25" s="5">
        <v>7</v>
      </c>
      <c r="AN25" s="5" t="s">
        <v>82</v>
      </c>
      <c r="AO25" s="5">
        <v>1.2</v>
      </c>
      <c r="AP25" s="5">
        <v>93</v>
      </c>
      <c r="AQ25" s="5">
        <v>178</v>
      </c>
      <c r="AR25" s="5">
        <v>363</v>
      </c>
      <c r="AS25" s="5">
        <v>44.3</v>
      </c>
      <c r="AT25" s="5">
        <v>171</v>
      </c>
      <c r="AU25" s="5">
        <v>34.799999999999997</v>
      </c>
      <c r="AV25" s="5">
        <v>5.17</v>
      </c>
      <c r="AW25" s="5">
        <v>30.7</v>
      </c>
      <c r="AX25" s="5">
        <v>5.29</v>
      </c>
      <c r="AY25" s="5">
        <v>31.5</v>
      </c>
      <c r="AZ25" s="5">
        <v>6.24</v>
      </c>
      <c r="BA25" s="5">
        <v>17.5</v>
      </c>
      <c r="BB25" s="5">
        <v>2.66</v>
      </c>
      <c r="BC25" s="5">
        <v>16.8</v>
      </c>
      <c r="BD25" s="5">
        <v>2.56</v>
      </c>
      <c r="BE25" s="5">
        <v>23.6</v>
      </c>
      <c r="BF25" s="5">
        <v>9.69</v>
      </c>
      <c r="BG25" s="5">
        <v>1.9</v>
      </c>
      <c r="BH25" s="5">
        <v>0.24</v>
      </c>
      <c r="BI25" s="5">
        <v>18</v>
      </c>
      <c r="BJ25" s="5" t="s">
        <v>104</v>
      </c>
      <c r="BK25" s="5">
        <v>18.5</v>
      </c>
      <c r="BL25" s="5">
        <v>4.93</v>
      </c>
    </row>
    <row r="26" spans="1:64" s="4" customFormat="1" ht="16" hidden="1" thickTop="1" x14ac:dyDescent="0.2">
      <c r="A26" s="44"/>
      <c r="B26" s="43">
        <v>44243</v>
      </c>
      <c r="C26" s="5" t="s">
        <v>137</v>
      </c>
      <c r="D26" s="4" t="s">
        <v>188</v>
      </c>
      <c r="E26" s="46">
        <v>7.1811129999999999</v>
      </c>
      <c r="F26" s="46">
        <v>38.409807000000001</v>
      </c>
      <c r="G26" s="5">
        <v>74.56</v>
      </c>
      <c r="H26" s="5">
        <v>9.59</v>
      </c>
      <c r="I26" s="5">
        <v>5.03</v>
      </c>
      <c r="J26" s="5">
        <v>0.2</v>
      </c>
      <c r="K26" s="5" t="s">
        <v>77</v>
      </c>
      <c r="L26" s="5">
        <v>0.2</v>
      </c>
      <c r="M26" s="5">
        <v>5.53</v>
      </c>
      <c r="N26" s="5">
        <v>4.5999999999999996</v>
      </c>
      <c r="O26" s="5">
        <v>0.25700000000000001</v>
      </c>
      <c r="P26" s="5">
        <v>0.02</v>
      </c>
      <c r="Q26" s="5">
        <v>0.46</v>
      </c>
      <c r="R26" s="5">
        <v>100.4</v>
      </c>
      <c r="S26" s="5"/>
      <c r="T26" s="5">
        <v>1</v>
      </c>
      <c r="U26" s="5">
        <v>9</v>
      </c>
      <c r="V26" s="5" t="s">
        <v>78</v>
      </c>
      <c r="W26" s="5" t="s">
        <v>79</v>
      </c>
      <c r="X26" s="5" t="s">
        <v>80</v>
      </c>
      <c r="Y26" s="5" t="s">
        <v>79</v>
      </c>
      <c r="Z26" s="5" t="s">
        <v>81</v>
      </c>
      <c r="AA26" s="5">
        <v>340</v>
      </c>
      <c r="AB26" s="5">
        <v>32</v>
      </c>
      <c r="AC26" s="5">
        <v>3</v>
      </c>
      <c r="AD26" s="5" t="s">
        <v>78</v>
      </c>
      <c r="AE26" s="5">
        <v>117</v>
      </c>
      <c r="AF26" s="5">
        <v>3</v>
      </c>
      <c r="AG26" s="5">
        <v>161</v>
      </c>
      <c r="AH26" s="5">
        <v>1439</v>
      </c>
      <c r="AI26" s="5">
        <v>144</v>
      </c>
      <c r="AJ26" s="5">
        <v>7</v>
      </c>
      <c r="AL26" s="5">
        <v>0.3</v>
      </c>
      <c r="AM26" s="5">
        <v>7</v>
      </c>
      <c r="AN26" s="5" t="s">
        <v>82</v>
      </c>
      <c r="AO26" s="5">
        <v>1.1000000000000001</v>
      </c>
      <c r="AP26" s="5">
        <v>121</v>
      </c>
      <c r="AQ26" s="5">
        <v>170</v>
      </c>
      <c r="AR26" s="5">
        <v>352</v>
      </c>
      <c r="AS26" s="5">
        <v>42.6</v>
      </c>
      <c r="AT26" s="5">
        <v>166</v>
      </c>
      <c r="AU26" s="5">
        <v>33.9</v>
      </c>
      <c r="AV26" s="5">
        <v>4.99</v>
      </c>
      <c r="AW26" s="5">
        <v>28.7</v>
      </c>
      <c r="AX26" s="5">
        <v>4.7699999999999996</v>
      </c>
      <c r="AY26" s="5">
        <v>30</v>
      </c>
      <c r="AZ26" s="5">
        <v>5.87</v>
      </c>
      <c r="BA26" s="5">
        <v>16.2</v>
      </c>
      <c r="BB26" s="5">
        <v>2.4</v>
      </c>
      <c r="BC26" s="5">
        <v>15.7</v>
      </c>
      <c r="BD26" s="5">
        <v>2.35</v>
      </c>
      <c r="BE26" s="5">
        <v>23.4</v>
      </c>
      <c r="BF26" s="5">
        <v>9.2200000000000006</v>
      </c>
      <c r="BG26" s="5">
        <v>2.5</v>
      </c>
      <c r="BH26" s="5">
        <v>0.26</v>
      </c>
      <c r="BI26" s="5">
        <v>19</v>
      </c>
      <c r="BJ26" s="5">
        <v>0.1</v>
      </c>
      <c r="BK26" s="5">
        <v>17.399999999999999</v>
      </c>
      <c r="BL26" s="5">
        <v>4.6500000000000004</v>
      </c>
    </row>
    <row r="27" spans="1:64" s="4" customFormat="1" ht="16" hidden="1" thickTop="1" x14ac:dyDescent="0.2">
      <c r="A27" s="44"/>
      <c r="B27" s="43">
        <v>44243</v>
      </c>
      <c r="C27" s="5" t="s">
        <v>138</v>
      </c>
      <c r="D27" s="4" t="s">
        <v>188</v>
      </c>
      <c r="E27" s="46">
        <v>7.1767589999999997</v>
      </c>
      <c r="F27" s="46">
        <v>38.409576000000001</v>
      </c>
      <c r="G27" s="5">
        <v>75.260000000000005</v>
      </c>
      <c r="H27" s="5">
        <v>9.5500000000000007</v>
      </c>
      <c r="I27" s="5">
        <v>5.07</v>
      </c>
      <c r="J27" s="5">
        <v>0.20100000000000001</v>
      </c>
      <c r="K27" s="5" t="s">
        <v>77</v>
      </c>
      <c r="L27" s="5">
        <v>0.2</v>
      </c>
      <c r="M27" s="5">
        <v>5.22</v>
      </c>
      <c r="N27" s="5">
        <v>4.42</v>
      </c>
      <c r="O27" s="5">
        <v>0.25700000000000001</v>
      </c>
      <c r="P27" s="5" t="s">
        <v>77</v>
      </c>
      <c r="Q27" s="5">
        <v>0.3</v>
      </c>
      <c r="R27" s="5">
        <v>100.5</v>
      </c>
      <c r="S27" s="5"/>
      <c r="T27" s="5">
        <v>1</v>
      </c>
      <c r="U27" s="5">
        <v>9</v>
      </c>
      <c r="V27" s="5" t="s">
        <v>78</v>
      </c>
      <c r="W27" s="5" t="s">
        <v>79</v>
      </c>
      <c r="X27" s="5" t="s">
        <v>80</v>
      </c>
      <c r="Y27" s="5" t="s">
        <v>79</v>
      </c>
      <c r="Z27" s="5" t="s">
        <v>81</v>
      </c>
      <c r="AA27" s="5">
        <v>310</v>
      </c>
      <c r="AB27" s="5">
        <v>30</v>
      </c>
      <c r="AC27" s="5">
        <v>2.8</v>
      </c>
      <c r="AD27" s="5" t="s">
        <v>78</v>
      </c>
      <c r="AE27" s="5">
        <v>109</v>
      </c>
      <c r="AF27" s="5">
        <v>3</v>
      </c>
      <c r="AG27" s="5">
        <v>151</v>
      </c>
      <c r="AH27" s="5">
        <v>1417</v>
      </c>
      <c r="AI27" s="5">
        <v>132</v>
      </c>
      <c r="AJ27" s="5">
        <v>6</v>
      </c>
      <c r="AK27" s="5"/>
      <c r="AL27" s="5">
        <v>0.3</v>
      </c>
      <c r="AM27" s="5">
        <v>10</v>
      </c>
      <c r="AN27" s="5" t="s">
        <v>82</v>
      </c>
      <c r="AO27" s="5">
        <v>1.5</v>
      </c>
      <c r="AP27" s="5">
        <v>89</v>
      </c>
      <c r="AQ27" s="5">
        <v>176</v>
      </c>
      <c r="AR27" s="5">
        <v>365</v>
      </c>
      <c r="AS27" s="5">
        <v>43.9</v>
      </c>
      <c r="AT27" s="5">
        <v>172</v>
      </c>
      <c r="AU27" s="5">
        <v>36.700000000000003</v>
      </c>
      <c r="AV27" s="5">
        <v>5.53</v>
      </c>
      <c r="AW27" s="5">
        <v>31.4</v>
      </c>
      <c r="AX27" s="5">
        <v>5.5</v>
      </c>
      <c r="AY27" s="5">
        <v>33.299999999999997</v>
      </c>
      <c r="AZ27" s="5">
        <v>6.48</v>
      </c>
      <c r="BA27" s="5">
        <v>18.399999999999999</v>
      </c>
      <c r="BB27" s="5">
        <v>2.66</v>
      </c>
      <c r="BC27" s="5">
        <v>17.399999999999999</v>
      </c>
      <c r="BD27" s="5">
        <v>2.75</v>
      </c>
      <c r="BE27" s="5">
        <v>32.1</v>
      </c>
      <c r="BF27" s="5">
        <v>11.9</v>
      </c>
      <c r="BG27" s="5">
        <v>1.9</v>
      </c>
      <c r="BH27" s="5">
        <v>0.26</v>
      </c>
      <c r="BI27" s="5">
        <v>20</v>
      </c>
      <c r="BJ27" s="5" t="s">
        <v>104</v>
      </c>
      <c r="BK27" s="5">
        <v>18.600000000000001</v>
      </c>
      <c r="BL27" s="5">
        <v>5.36</v>
      </c>
    </row>
    <row r="28" spans="1:64" s="4" customFormat="1" ht="16" hidden="1" thickTop="1" x14ac:dyDescent="0.2">
      <c r="A28" s="17"/>
      <c r="B28" s="43">
        <v>44243</v>
      </c>
      <c r="C28" s="5" t="s">
        <v>112</v>
      </c>
      <c r="D28" s="4" t="s">
        <v>194</v>
      </c>
      <c r="E28" s="46">
        <v>7.2027219999999996</v>
      </c>
      <c r="F28" s="46">
        <v>38.377813000000003</v>
      </c>
      <c r="G28" s="5">
        <v>73.349999999999994</v>
      </c>
      <c r="H28" s="5">
        <v>9.43</v>
      </c>
      <c r="I28" s="5">
        <v>5.07</v>
      </c>
      <c r="J28" s="5">
        <v>0.20100000000000001</v>
      </c>
      <c r="K28" s="5" t="s">
        <v>77</v>
      </c>
      <c r="L28" s="5">
        <v>0.19</v>
      </c>
      <c r="M28" s="5">
        <v>5.24</v>
      </c>
      <c r="N28" s="5">
        <v>4.38</v>
      </c>
      <c r="O28" s="5">
        <v>0.253</v>
      </c>
      <c r="P28" s="5" t="s">
        <v>77</v>
      </c>
      <c r="Q28" s="5">
        <v>0.36</v>
      </c>
      <c r="R28" s="5">
        <v>98.49</v>
      </c>
      <c r="S28" s="5"/>
      <c r="T28" s="5" t="s">
        <v>80</v>
      </c>
      <c r="U28" s="5">
        <v>9</v>
      </c>
      <c r="V28" s="5" t="s">
        <v>78</v>
      </c>
      <c r="W28" s="5" t="s">
        <v>79</v>
      </c>
      <c r="X28" s="5" t="s">
        <v>80</v>
      </c>
      <c r="Y28" s="5" t="s">
        <v>79</v>
      </c>
      <c r="Z28" s="5" t="s">
        <v>81</v>
      </c>
      <c r="AA28" s="5">
        <v>350</v>
      </c>
      <c r="AB28" s="5">
        <v>34</v>
      </c>
      <c r="AC28" s="5">
        <v>3.2</v>
      </c>
      <c r="AD28" s="5" t="s">
        <v>78</v>
      </c>
      <c r="AE28" s="5">
        <v>124</v>
      </c>
      <c r="AF28" s="5">
        <v>3</v>
      </c>
      <c r="AG28" s="5">
        <v>172</v>
      </c>
      <c r="AH28" s="5">
        <v>1435</v>
      </c>
      <c r="AI28" s="5">
        <v>143</v>
      </c>
      <c r="AJ28" s="5">
        <v>8</v>
      </c>
      <c r="AK28" s="5">
        <v>6</v>
      </c>
      <c r="AL28" s="5">
        <v>0.3</v>
      </c>
      <c r="AM28" s="5">
        <v>11</v>
      </c>
      <c r="AN28" s="5" t="s">
        <v>82</v>
      </c>
      <c r="AO28" s="5">
        <v>1.5</v>
      </c>
      <c r="AP28" s="5">
        <v>89</v>
      </c>
      <c r="AQ28" s="5">
        <v>177</v>
      </c>
      <c r="AR28" s="5">
        <v>369</v>
      </c>
      <c r="AS28" s="5">
        <v>44.5</v>
      </c>
      <c r="AT28" s="5">
        <v>174</v>
      </c>
      <c r="AU28" s="5">
        <v>36.799999999999997</v>
      </c>
      <c r="AV28" s="5">
        <v>5.62</v>
      </c>
      <c r="AW28" s="5">
        <v>31.5</v>
      </c>
      <c r="AX28" s="5">
        <v>5.55</v>
      </c>
      <c r="AY28" s="5">
        <v>33.9</v>
      </c>
      <c r="AZ28" s="5">
        <v>6.52</v>
      </c>
      <c r="BA28" s="5">
        <v>18.7</v>
      </c>
      <c r="BB28" s="5">
        <v>2.73</v>
      </c>
      <c r="BC28" s="5">
        <v>17.100000000000001</v>
      </c>
      <c r="BD28" s="5">
        <v>2.71</v>
      </c>
      <c r="BE28" s="5">
        <v>33.4</v>
      </c>
      <c r="BF28" s="5">
        <v>12.2</v>
      </c>
      <c r="BG28" s="5">
        <v>1.3</v>
      </c>
      <c r="BH28" s="5">
        <v>0.28000000000000003</v>
      </c>
      <c r="BI28" s="5">
        <v>22</v>
      </c>
      <c r="BJ28" s="5">
        <v>0.1</v>
      </c>
      <c r="BK28" s="5">
        <v>18.899999999999999</v>
      </c>
      <c r="BL28" s="5">
        <v>5.39</v>
      </c>
    </row>
    <row r="29" spans="1:64" s="4" customFormat="1" ht="16" hidden="1" thickTop="1" x14ac:dyDescent="0.2">
      <c r="A29" s="17"/>
      <c r="B29" s="43">
        <v>44243</v>
      </c>
      <c r="C29" s="5" t="s">
        <v>113</v>
      </c>
      <c r="D29" s="4" t="s">
        <v>194</v>
      </c>
      <c r="E29" s="46">
        <v>7.2027219999999996</v>
      </c>
      <c r="F29" s="46">
        <v>38.377813000000003</v>
      </c>
      <c r="G29" s="5">
        <v>73.45</v>
      </c>
      <c r="H29" s="5">
        <v>9.49</v>
      </c>
      <c r="I29" s="5">
        <v>5.04</v>
      </c>
      <c r="J29" s="5">
        <v>0.2</v>
      </c>
      <c r="K29" s="5" t="s">
        <v>77</v>
      </c>
      <c r="L29" s="5">
        <v>0.19</v>
      </c>
      <c r="M29" s="5">
        <v>5.34</v>
      </c>
      <c r="N29" s="5">
        <v>4.4000000000000004</v>
      </c>
      <c r="O29" s="5">
        <v>0.255</v>
      </c>
      <c r="P29" s="5">
        <v>0.02</v>
      </c>
      <c r="Q29" s="5">
        <v>0.36</v>
      </c>
      <c r="R29" s="5">
        <v>98.75</v>
      </c>
      <c r="S29" s="5"/>
      <c r="T29" s="5" t="s">
        <v>80</v>
      </c>
      <c r="U29" s="5">
        <v>9</v>
      </c>
      <c r="V29" s="5" t="s">
        <v>78</v>
      </c>
      <c r="W29" s="5" t="s">
        <v>79</v>
      </c>
      <c r="X29" s="5" t="s">
        <v>80</v>
      </c>
      <c r="Y29" s="5" t="s">
        <v>79</v>
      </c>
      <c r="Z29" s="5" t="s">
        <v>81</v>
      </c>
      <c r="AA29" s="5">
        <v>360</v>
      </c>
      <c r="AB29" s="5">
        <v>33</v>
      </c>
      <c r="AC29" s="5">
        <v>3.3</v>
      </c>
      <c r="AD29" s="5" t="s">
        <v>78</v>
      </c>
      <c r="AE29" s="5">
        <v>122</v>
      </c>
      <c r="AF29" s="5">
        <v>3</v>
      </c>
      <c r="AG29" s="5">
        <v>168</v>
      </c>
      <c r="AH29" s="5">
        <v>1443</v>
      </c>
      <c r="AI29" s="5">
        <v>143</v>
      </c>
      <c r="AJ29" s="5">
        <v>7</v>
      </c>
      <c r="AK29" s="5">
        <v>2.9</v>
      </c>
      <c r="AL29" s="5">
        <v>0.3</v>
      </c>
      <c r="AM29" s="5">
        <v>5</v>
      </c>
      <c r="AN29" s="5" t="s">
        <v>82</v>
      </c>
      <c r="AO29" s="5" t="s">
        <v>104</v>
      </c>
      <c r="AP29" s="5">
        <v>260</v>
      </c>
      <c r="AQ29" s="5">
        <v>119</v>
      </c>
      <c r="AR29" s="5">
        <v>231</v>
      </c>
      <c r="AS29" s="5">
        <v>29.1</v>
      </c>
      <c r="AT29" s="5">
        <v>114</v>
      </c>
      <c r="AU29" s="5">
        <v>22.8</v>
      </c>
      <c r="AV29" s="5">
        <v>3.13</v>
      </c>
      <c r="AW29" s="5">
        <v>19.399999999999999</v>
      </c>
      <c r="AX29" s="5">
        <v>3.29</v>
      </c>
      <c r="AY29" s="5">
        <v>19.899999999999999</v>
      </c>
      <c r="AZ29" s="5">
        <v>3.98</v>
      </c>
      <c r="BA29" s="5">
        <v>11.6</v>
      </c>
      <c r="BB29" s="5">
        <v>1.69</v>
      </c>
      <c r="BC29" s="5">
        <v>11.6</v>
      </c>
      <c r="BD29" s="5">
        <v>1.77</v>
      </c>
      <c r="BE29" s="5">
        <v>17.8</v>
      </c>
      <c r="BF29" s="5">
        <v>6.82</v>
      </c>
      <c r="BG29" s="5">
        <v>1.8</v>
      </c>
      <c r="BH29" s="5">
        <v>0.11</v>
      </c>
      <c r="BI29" s="5">
        <v>12</v>
      </c>
      <c r="BJ29" s="5" t="s">
        <v>104</v>
      </c>
      <c r="BK29" s="5">
        <v>10.1</v>
      </c>
      <c r="BL29" s="5">
        <v>2.64</v>
      </c>
    </row>
    <row r="30" spans="1:64" s="4" customFormat="1" ht="16" hidden="1" thickTop="1" x14ac:dyDescent="0.2">
      <c r="A30" s="17"/>
      <c r="B30" s="43">
        <v>44243</v>
      </c>
      <c r="C30" s="5" t="s">
        <v>114</v>
      </c>
      <c r="D30" s="4" t="s">
        <v>194</v>
      </c>
      <c r="E30" s="46">
        <v>7.2113779999999998</v>
      </c>
      <c r="F30" s="46">
        <v>38.369537000000001</v>
      </c>
      <c r="G30" s="5">
        <v>73.239999999999995</v>
      </c>
      <c r="H30" s="5">
        <v>9.19</v>
      </c>
      <c r="I30" s="5">
        <v>5.24</v>
      </c>
      <c r="J30" s="5">
        <v>0.20799999999999999</v>
      </c>
      <c r="K30" s="5" t="s">
        <v>77</v>
      </c>
      <c r="L30" s="5">
        <v>0.19</v>
      </c>
      <c r="M30" s="5">
        <v>5.59</v>
      </c>
      <c r="N30" s="5">
        <v>4.3600000000000003</v>
      </c>
      <c r="O30" s="5">
        <v>0.21199999999999999</v>
      </c>
      <c r="P30" s="5" t="s">
        <v>77</v>
      </c>
      <c r="Q30" s="5">
        <v>0.36</v>
      </c>
      <c r="R30" s="5">
        <v>98.59</v>
      </c>
      <c r="S30" s="5"/>
      <c r="T30" s="5" t="s">
        <v>80</v>
      </c>
      <c r="U30" s="5">
        <v>10</v>
      </c>
      <c r="V30" s="5" t="s">
        <v>78</v>
      </c>
      <c r="W30" s="5" t="s">
        <v>79</v>
      </c>
      <c r="X30" s="5" t="s">
        <v>80</v>
      </c>
      <c r="Y30" s="5" t="s">
        <v>79</v>
      </c>
      <c r="Z30" s="5" t="s">
        <v>81</v>
      </c>
      <c r="AA30" s="5">
        <v>420</v>
      </c>
      <c r="AB30" s="5">
        <v>35</v>
      </c>
      <c r="AC30" s="5">
        <v>3.3</v>
      </c>
      <c r="AD30" s="5" t="s">
        <v>78</v>
      </c>
      <c r="AE30" s="5">
        <v>139</v>
      </c>
      <c r="AF30" s="5">
        <v>3</v>
      </c>
      <c r="AG30" s="5">
        <v>198</v>
      </c>
      <c r="AH30" s="5">
        <v>1678</v>
      </c>
      <c r="AI30" s="5">
        <v>173</v>
      </c>
      <c r="AJ30" s="5">
        <v>7</v>
      </c>
      <c r="AK30" s="5">
        <v>2.5</v>
      </c>
      <c r="AL30" s="5">
        <v>0.2</v>
      </c>
      <c r="AM30" s="5">
        <v>5</v>
      </c>
      <c r="AN30" s="5" t="s">
        <v>82</v>
      </c>
      <c r="AO30" s="5">
        <v>0.3</v>
      </c>
      <c r="AP30" s="5">
        <v>530</v>
      </c>
      <c r="AQ30" s="5">
        <v>104</v>
      </c>
      <c r="AR30" s="5">
        <v>220</v>
      </c>
      <c r="AS30" s="5">
        <v>25.3</v>
      </c>
      <c r="AT30" s="5">
        <v>97.3</v>
      </c>
      <c r="AU30" s="5">
        <v>20</v>
      </c>
      <c r="AV30" s="5">
        <v>2.97</v>
      </c>
      <c r="AW30" s="5">
        <v>16.600000000000001</v>
      </c>
      <c r="AX30" s="5">
        <v>2.76</v>
      </c>
      <c r="AY30" s="5">
        <v>16.600000000000001</v>
      </c>
      <c r="AZ30" s="5">
        <v>3.21</v>
      </c>
      <c r="BA30" s="5">
        <v>9.35</v>
      </c>
      <c r="BB30" s="5">
        <v>1.31</v>
      </c>
      <c r="BC30" s="5">
        <v>9</v>
      </c>
      <c r="BD30" s="5">
        <v>1.39</v>
      </c>
      <c r="BE30" s="5">
        <v>16.3</v>
      </c>
      <c r="BF30" s="5">
        <v>6.7</v>
      </c>
      <c r="BG30" s="5">
        <v>0.7</v>
      </c>
      <c r="BH30" s="5">
        <v>0.09</v>
      </c>
      <c r="BI30" s="5">
        <v>13</v>
      </c>
      <c r="BJ30" s="5" t="s">
        <v>104</v>
      </c>
      <c r="BK30" s="5">
        <v>10.1</v>
      </c>
      <c r="BL30" s="5">
        <v>1.71</v>
      </c>
    </row>
    <row r="31" spans="1:64" s="4" customFormat="1" ht="16" hidden="1" thickTop="1" x14ac:dyDescent="0.2">
      <c r="A31" s="45"/>
      <c r="B31" s="43">
        <v>44281</v>
      </c>
      <c r="C31" s="5" t="s">
        <v>70</v>
      </c>
      <c r="D31" s="7" t="s">
        <v>185</v>
      </c>
      <c r="E31" s="46">
        <v>7.1742999999999997</v>
      </c>
      <c r="F31" s="46">
        <v>38.409230000000001</v>
      </c>
      <c r="G31" s="5">
        <v>72.72</v>
      </c>
      <c r="H31" s="5">
        <v>9.27</v>
      </c>
      <c r="I31" s="5">
        <v>4.99</v>
      </c>
      <c r="J31" s="5">
        <v>0.2</v>
      </c>
      <c r="K31" s="5">
        <v>0.01</v>
      </c>
      <c r="L31" s="5">
        <v>0.2</v>
      </c>
      <c r="M31" s="5">
        <v>5.07</v>
      </c>
      <c r="N31" s="5">
        <v>4.21</v>
      </c>
      <c r="O31" s="5">
        <v>0.24</v>
      </c>
      <c r="P31" s="5" t="s">
        <v>77</v>
      </c>
      <c r="Q31" s="5">
        <v>2.86</v>
      </c>
      <c r="R31" s="5">
        <v>99.78</v>
      </c>
      <c r="S31" s="5"/>
      <c r="T31" s="5">
        <v>2</v>
      </c>
      <c r="U31" s="5">
        <v>8</v>
      </c>
      <c r="V31" s="5" t="s">
        <v>78</v>
      </c>
      <c r="W31" s="5" t="s">
        <v>79</v>
      </c>
      <c r="X31" s="5" t="s">
        <v>80</v>
      </c>
      <c r="Y31" s="5" t="s">
        <v>79</v>
      </c>
      <c r="Z31" s="5" t="s">
        <v>81</v>
      </c>
      <c r="AA31" s="5">
        <v>310</v>
      </c>
      <c r="AB31" s="5">
        <v>33</v>
      </c>
      <c r="AC31" s="5">
        <v>2.7</v>
      </c>
      <c r="AD31" s="5" t="s">
        <v>78</v>
      </c>
      <c r="AE31" s="5">
        <v>118</v>
      </c>
      <c r="AF31" s="5">
        <v>3</v>
      </c>
      <c r="AG31" s="5">
        <v>167</v>
      </c>
      <c r="AH31" s="5">
        <v>1398</v>
      </c>
      <c r="AI31" s="5">
        <v>88.3</v>
      </c>
      <c r="AJ31" s="5">
        <v>10</v>
      </c>
      <c r="AK31" s="5"/>
      <c r="AL31" s="5">
        <v>0.4</v>
      </c>
      <c r="AM31" s="5">
        <v>10</v>
      </c>
      <c r="AN31" s="5" t="s">
        <v>82</v>
      </c>
      <c r="AO31" s="5">
        <v>1.1000000000000001</v>
      </c>
      <c r="AP31" s="5">
        <v>49</v>
      </c>
      <c r="AQ31" s="5">
        <v>205</v>
      </c>
      <c r="AR31" s="5">
        <v>423</v>
      </c>
      <c r="AS31" s="5">
        <v>51.1</v>
      </c>
      <c r="AT31" s="5">
        <v>199</v>
      </c>
      <c r="AU31" s="5">
        <v>41.2</v>
      </c>
      <c r="AV31" s="5">
        <v>5.8</v>
      </c>
      <c r="AW31" s="5">
        <v>35.700000000000003</v>
      </c>
      <c r="AX31" s="5">
        <v>6.05</v>
      </c>
      <c r="AY31" s="5">
        <v>36.299999999999997</v>
      </c>
      <c r="AZ31" s="5">
        <v>7.07</v>
      </c>
      <c r="BA31" s="5">
        <v>20.399999999999999</v>
      </c>
      <c r="BB31" s="5">
        <v>2.95</v>
      </c>
      <c r="BC31" s="5">
        <v>19.399999999999999</v>
      </c>
      <c r="BD31" s="5">
        <v>2.97</v>
      </c>
      <c r="BE31" s="5">
        <v>35.9</v>
      </c>
      <c r="BF31" s="5">
        <v>13.7</v>
      </c>
      <c r="BG31" s="5">
        <v>1.3</v>
      </c>
      <c r="BH31" s="5">
        <v>0.22</v>
      </c>
      <c r="BI31" s="5">
        <v>24</v>
      </c>
      <c r="BJ31" s="5" t="s">
        <v>104</v>
      </c>
      <c r="BK31" s="5">
        <v>20.7</v>
      </c>
      <c r="BL31" s="5">
        <v>5.25</v>
      </c>
    </row>
    <row r="32" spans="1:64" s="4" customFormat="1" ht="16" hidden="1" thickTop="1" x14ac:dyDescent="0.2">
      <c r="A32" s="45"/>
      <c r="B32" s="43">
        <v>44281</v>
      </c>
      <c r="C32" s="5" t="s">
        <v>95</v>
      </c>
      <c r="D32" s="7" t="s">
        <v>185</v>
      </c>
      <c r="E32" s="46">
        <v>7.1640300000000003</v>
      </c>
      <c r="F32" s="46">
        <v>38.530589999999997</v>
      </c>
      <c r="G32" s="5">
        <v>70.72</v>
      </c>
      <c r="H32" s="5">
        <v>9.08</v>
      </c>
      <c r="I32" s="5">
        <v>4.93</v>
      </c>
      <c r="J32" s="5">
        <v>0.19800000000000001</v>
      </c>
      <c r="K32" s="5">
        <v>0.04</v>
      </c>
      <c r="L32" s="5">
        <v>0.37</v>
      </c>
      <c r="M32" s="5">
        <v>5.0199999999999996</v>
      </c>
      <c r="N32" s="5">
        <v>4.34</v>
      </c>
      <c r="O32" s="5">
        <v>0.24</v>
      </c>
      <c r="P32" s="5" t="s">
        <v>77</v>
      </c>
      <c r="Q32" s="5">
        <v>3.51</v>
      </c>
      <c r="R32" s="5">
        <v>98.46</v>
      </c>
      <c r="S32" s="5"/>
      <c r="T32" s="5">
        <v>2</v>
      </c>
      <c r="U32" s="5">
        <v>8</v>
      </c>
      <c r="V32" s="5" t="s">
        <v>78</v>
      </c>
      <c r="W32" s="5" t="s">
        <v>79</v>
      </c>
      <c r="X32" s="5" t="s">
        <v>80</v>
      </c>
      <c r="Y32" s="5" t="s">
        <v>79</v>
      </c>
      <c r="Z32" s="5" t="s">
        <v>81</v>
      </c>
      <c r="AA32" s="5">
        <v>320</v>
      </c>
      <c r="AB32" s="5">
        <v>31</v>
      </c>
      <c r="AC32" s="5">
        <v>2.6</v>
      </c>
      <c r="AD32" s="5" t="s">
        <v>78</v>
      </c>
      <c r="AE32" s="5">
        <v>111</v>
      </c>
      <c r="AF32" s="5">
        <v>7</v>
      </c>
      <c r="AG32" s="5">
        <v>163</v>
      </c>
      <c r="AH32" s="5">
        <v>1358</v>
      </c>
      <c r="AI32" s="5">
        <v>68.400000000000006</v>
      </c>
      <c r="AJ32" s="5">
        <v>7</v>
      </c>
      <c r="AK32" s="5"/>
      <c r="AL32" s="5">
        <v>0.4</v>
      </c>
      <c r="AM32" s="5">
        <v>11</v>
      </c>
      <c r="AN32" s="5" t="s">
        <v>82</v>
      </c>
      <c r="AO32" s="5">
        <v>0.9</v>
      </c>
      <c r="AP32" s="5">
        <v>47</v>
      </c>
      <c r="AQ32" s="5">
        <v>214</v>
      </c>
      <c r="AR32" s="5">
        <v>437</v>
      </c>
      <c r="AS32" s="5">
        <v>50.9</v>
      </c>
      <c r="AT32" s="5">
        <v>198</v>
      </c>
      <c r="AU32" s="5">
        <v>43.9</v>
      </c>
      <c r="AV32" s="5">
        <v>6.66</v>
      </c>
      <c r="AW32" s="5">
        <v>38.799999999999997</v>
      </c>
      <c r="AX32" s="5">
        <v>6.99</v>
      </c>
      <c r="AY32" s="5">
        <v>42.5</v>
      </c>
      <c r="AZ32" s="5">
        <v>8.19</v>
      </c>
      <c r="BA32" s="5">
        <v>23.3</v>
      </c>
      <c r="BB32" s="5">
        <v>3.47</v>
      </c>
      <c r="BC32" s="5">
        <v>22.6</v>
      </c>
      <c r="BD32" s="5">
        <v>3.41</v>
      </c>
      <c r="BE32" s="5">
        <v>36.799999999999997</v>
      </c>
      <c r="BF32" s="5">
        <v>13.9</v>
      </c>
      <c r="BG32" s="5">
        <v>4.8</v>
      </c>
      <c r="BH32" s="5">
        <v>0.21</v>
      </c>
      <c r="BI32" s="5">
        <v>24</v>
      </c>
      <c r="BJ32" s="5" t="s">
        <v>104</v>
      </c>
      <c r="BK32" s="5">
        <v>23</v>
      </c>
      <c r="BL32" s="5">
        <v>5.52</v>
      </c>
    </row>
    <row r="33" spans="1:64" s="4" customFormat="1" ht="16" hidden="1" thickTop="1" x14ac:dyDescent="0.2">
      <c r="A33" s="45"/>
      <c r="B33" s="43">
        <v>44281</v>
      </c>
      <c r="C33" s="5" t="s">
        <v>102</v>
      </c>
      <c r="D33" s="7" t="s">
        <v>185</v>
      </c>
      <c r="E33" s="46">
        <v>7.1383900000000002</v>
      </c>
      <c r="F33" s="46">
        <v>38.398463</v>
      </c>
      <c r="G33" s="5">
        <v>70.010000000000005</v>
      </c>
      <c r="H33" s="5">
        <v>9.18</v>
      </c>
      <c r="I33" s="5">
        <v>4.95</v>
      </c>
      <c r="J33" s="5">
        <v>0.19800000000000001</v>
      </c>
      <c r="K33" s="5">
        <v>0.02</v>
      </c>
      <c r="L33" s="5">
        <v>0.25</v>
      </c>
      <c r="M33" s="5">
        <v>4.95</v>
      </c>
      <c r="N33" s="5">
        <v>4.49</v>
      </c>
      <c r="O33" s="5">
        <v>0.23899999999999999</v>
      </c>
      <c r="P33" s="5" t="s">
        <v>77</v>
      </c>
      <c r="Q33" s="5">
        <v>4.12</v>
      </c>
      <c r="R33" s="5">
        <v>98.41</v>
      </c>
      <c r="S33" s="5"/>
      <c r="T33" s="5">
        <v>2</v>
      </c>
      <c r="U33" s="5">
        <v>9</v>
      </c>
      <c r="V33" s="5">
        <v>32</v>
      </c>
      <c r="W33" s="5" t="s">
        <v>79</v>
      </c>
      <c r="X33" s="5" t="s">
        <v>80</v>
      </c>
      <c r="Y33" s="5" t="s">
        <v>79</v>
      </c>
      <c r="Z33" s="5" t="s">
        <v>81</v>
      </c>
      <c r="AA33" s="5">
        <v>340</v>
      </c>
      <c r="AB33" s="5">
        <v>33</v>
      </c>
      <c r="AC33" s="5">
        <v>2.8</v>
      </c>
      <c r="AD33" s="5" t="s">
        <v>78</v>
      </c>
      <c r="AE33" s="5">
        <v>119</v>
      </c>
      <c r="AF33" s="5">
        <v>5</v>
      </c>
      <c r="AG33" s="5">
        <v>169</v>
      </c>
      <c r="AH33" s="5">
        <v>1322</v>
      </c>
      <c r="AI33" s="5">
        <v>95.3</v>
      </c>
      <c r="AJ33" s="5">
        <v>10</v>
      </c>
      <c r="AK33" s="5">
        <v>2.4</v>
      </c>
      <c r="AL33" s="5">
        <v>0.3</v>
      </c>
      <c r="AM33" s="5">
        <v>4</v>
      </c>
      <c r="AN33" s="5" t="s">
        <v>82</v>
      </c>
      <c r="AO33" s="5">
        <v>0.4</v>
      </c>
      <c r="AP33" s="5">
        <v>604</v>
      </c>
      <c r="AQ33" s="5">
        <v>98.3</v>
      </c>
      <c r="AR33" s="5">
        <v>207</v>
      </c>
      <c r="AS33" s="5">
        <v>24</v>
      </c>
      <c r="AT33" s="5">
        <v>94.3</v>
      </c>
      <c r="AU33" s="5">
        <v>18.5</v>
      </c>
      <c r="AV33" s="5">
        <v>2.82</v>
      </c>
      <c r="AW33" s="5">
        <v>16</v>
      </c>
      <c r="AX33" s="5">
        <v>2.67</v>
      </c>
      <c r="AY33" s="5">
        <v>15.6</v>
      </c>
      <c r="AZ33" s="5">
        <v>3.1</v>
      </c>
      <c r="BA33" s="5">
        <v>8.82</v>
      </c>
      <c r="BB33" s="5">
        <v>1.24</v>
      </c>
      <c r="BC33" s="5">
        <v>8.48</v>
      </c>
      <c r="BD33" s="5">
        <v>1.3</v>
      </c>
      <c r="BE33" s="5">
        <v>15.3</v>
      </c>
      <c r="BF33" s="5">
        <v>6.6</v>
      </c>
      <c r="BG33" s="5" t="s">
        <v>179</v>
      </c>
      <c r="BH33" s="5">
        <v>0.08</v>
      </c>
      <c r="BI33" s="5">
        <v>10</v>
      </c>
      <c r="BJ33" s="5" t="s">
        <v>104</v>
      </c>
      <c r="BK33" s="5">
        <v>9.36</v>
      </c>
      <c r="BL33" s="5">
        <v>1.84</v>
      </c>
    </row>
    <row r="34" spans="1:64" s="4" customFormat="1" ht="16" hidden="1" thickTop="1" x14ac:dyDescent="0.2">
      <c r="A34" s="45"/>
      <c r="B34" s="43">
        <v>44281</v>
      </c>
      <c r="C34" s="5" t="s">
        <v>103</v>
      </c>
      <c r="D34" s="7" t="s">
        <v>185</v>
      </c>
      <c r="E34" s="46">
        <v>7.1383900000000002</v>
      </c>
      <c r="F34" s="46">
        <v>38.398463</v>
      </c>
      <c r="G34" s="5">
        <v>70.150000000000006</v>
      </c>
      <c r="H34" s="5">
        <v>9.1</v>
      </c>
      <c r="I34" s="5">
        <v>4.95</v>
      </c>
      <c r="J34" s="5">
        <v>0.19700000000000001</v>
      </c>
      <c r="K34" s="5">
        <v>0.02</v>
      </c>
      <c r="L34" s="5">
        <v>0.25</v>
      </c>
      <c r="M34" s="5">
        <v>4.91</v>
      </c>
      <c r="N34" s="5">
        <v>4.46</v>
      </c>
      <c r="O34" s="5">
        <v>0.23699999999999999</v>
      </c>
      <c r="P34" s="5" t="s">
        <v>77</v>
      </c>
      <c r="Q34" s="5">
        <v>4.12</v>
      </c>
      <c r="R34" s="5">
        <v>98.39</v>
      </c>
      <c r="S34" s="5"/>
      <c r="T34" s="5">
        <v>2</v>
      </c>
      <c r="U34" s="5">
        <v>9</v>
      </c>
      <c r="V34" s="5">
        <v>24</v>
      </c>
      <c r="W34" s="5" t="s">
        <v>79</v>
      </c>
      <c r="X34" s="5" t="s">
        <v>80</v>
      </c>
      <c r="Y34" s="5" t="s">
        <v>79</v>
      </c>
      <c r="Z34" s="5" t="s">
        <v>81</v>
      </c>
      <c r="AA34" s="5">
        <v>350</v>
      </c>
      <c r="AB34" s="5">
        <v>33</v>
      </c>
      <c r="AC34" s="5">
        <v>2.7</v>
      </c>
      <c r="AD34" s="5" t="s">
        <v>78</v>
      </c>
      <c r="AE34" s="5">
        <v>119</v>
      </c>
      <c r="AF34" s="5">
        <v>5</v>
      </c>
      <c r="AG34" s="5">
        <v>170</v>
      </c>
      <c r="AH34" s="5">
        <v>1322</v>
      </c>
      <c r="AI34" s="5">
        <v>85.1</v>
      </c>
      <c r="AJ34" s="5">
        <v>8</v>
      </c>
      <c r="AK34" s="5">
        <v>2.6</v>
      </c>
      <c r="AL34" s="5">
        <v>0.3</v>
      </c>
      <c r="AM34" s="5">
        <v>5</v>
      </c>
      <c r="AN34" s="5" t="s">
        <v>82</v>
      </c>
      <c r="AO34" s="5">
        <v>0.4</v>
      </c>
      <c r="AP34" s="5">
        <v>534</v>
      </c>
      <c r="AQ34" s="5">
        <v>101</v>
      </c>
      <c r="AR34" s="5">
        <v>216</v>
      </c>
      <c r="AS34" s="5">
        <v>24.7</v>
      </c>
      <c r="AT34" s="5">
        <v>97</v>
      </c>
      <c r="AU34" s="5">
        <v>19.399999999999999</v>
      </c>
      <c r="AV34" s="5">
        <v>2.8</v>
      </c>
      <c r="AW34" s="5">
        <v>16.3</v>
      </c>
      <c r="AX34" s="5">
        <v>2.63</v>
      </c>
      <c r="AY34" s="5">
        <v>16.2</v>
      </c>
      <c r="AZ34" s="5">
        <v>3.15</v>
      </c>
      <c r="BA34" s="5">
        <v>8.84</v>
      </c>
      <c r="BB34" s="5">
        <v>1.31</v>
      </c>
      <c r="BC34" s="5">
        <v>8.57</v>
      </c>
      <c r="BD34" s="5">
        <v>1.35</v>
      </c>
      <c r="BE34" s="5">
        <v>16.8</v>
      </c>
      <c r="BF34" s="5">
        <v>6.78</v>
      </c>
      <c r="BG34" s="5" t="s">
        <v>179</v>
      </c>
      <c r="BH34" s="5">
        <v>0.05</v>
      </c>
      <c r="BI34" s="5">
        <v>13</v>
      </c>
      <c r="BJ34" s="5" t="s">
        <v>104</v>
      </c>
      <c r="BK34" s="5">
        <v>9.59</v>
      </c>
      <c r="BL34" s="5">
        <v>1.92</v>
      </c>
    </row>
    <row r="35" spans="1:64" s="4" customFormat="1" ht="16" hidden="1" thickTop="1" x14ac:dyDescent="0.2">
      <c r="A35" s="45"/>
      <c r="B35" s="43">
        <v>44281</v>
      </c>
      <c r="C35" s="5" t="s">
        <v>105</v>
      </c>
      <c r="D35" s="7" t="s">
        <v>185</v>
      </c>
      <c r="E35" s="46">
        <v>7.1567499999999997</v>
      </c>
      <c r="F35" s="46">
        <v>38.520130000000002</v>
      </c>
      <c r="G35" s="5">
        <v>72.62</v>
      </c>
      <c r="H35" s="5">
        <v>9.08</v>
      </c>
      <c r="I35" s="5">
        <v>4.9400000000000004</v>
      </c>
      <c r="J35" s="5">
        <v>0.19900000000000001</v>
      </c>
      <c r="K35" s="5">
        <v>0.02</v>
      </c>
      <c r="L35" s="5">
        <v>0.24</v>
      </c>
      <c r="M35" s="5">
        <v>4.9800000000000004</v>
      </c>
      <c r="N35" s="5">
        <v>4.4800000000000004</v>
      </c>
      <c r="O35" s="5">
        <v>0.23799999999999999</v>
      </c>
      <c r="P35" s="5">
        <v>0.02</v>
      </c>
      <c r="Q35" s="5">
        <v>3.37</v>
      </c>
      <c r="R35" s="5">
        <v>100.2</v>
      </c>
      <c r="S35" s="5"/>
      <c r="T35" s="5">
        <v>2</v>
      </c>
      <c r="U35" s="5">
        <v>8</v>
      </c>
      <c r="V35" s="5" t="s">
        <v>78</v>
      </c>
      <c r="W35" s="5" t="s">
        <v>79</v>
      </c>
      <c r="X35" s="5" t="s">
        <v>80</v>
      </c>
      <c r="Y35" s="5" t="s">
        <v>79</v>
      </c>
      <c r="Z35" s="5" t="s">
        <v>81</v>
      </c>
      <c r="AA35" s="5">
        <v>330</v>
      </c>
      <c r="AB35" s="5">
        <v>34</v>
      </c>
      <c r="AC35" s="5">
        <v>2.8</v>
      </c>
      <c r="AD35" s="5" t="s">
        <v>78</v>
      </c>
      <c r="AE35" s="5">
        <v>119</v>
      </c>
      <c r="AF35" s="5">
        <v>4</v>
      </c>
      <c r="AG35" s="5">
        <v>176</v>
      </c>
      <c r="AH35" s="5">
        <v>1382</v>
      </c>
      <c r="AI35" s="5">
        <v>71.3</v>
      </c>
      <c r="AJ35" s="5">
        <v>8</v>
      </c>
      <c r="AK35" s="5">
        <v>2.8</v>
      </c>
      <c r="AL35" s="5">
        <v>0.2</v>
      </c>
      <c r="AM35" s="5">
        <v>5</v>
      </c>
      <c r="AN35" s="5" t="s">
        <v>82</v>
      </c>
      <c r="AO35" s="5">
        <v>0.9</v>
      </c>
      <c r="AP35" s="5">
        <v>284</v>
      </c>
      <c r="AQ35" s="5">
        <v>110</v>
      </c>
      <c r="AR35" s="5">
        <v>228</v>
      </c>
      <c r="AS35" s="5">
        <v>27.1</v>
      </c>
      <c r="AT35" s="5">
        <v>105</v>
      </c>
      <c r="AU35" s="5">
        <v>21.1</v>
      </c>
      <c r="AV35" s="5">
        <v>2.86</v>
      </c>
      <c r="AW35" s="5">
        <v>18.100000000000001</v>
      </c>
      <c r="AX35" s="5">
        <v>3.02</v>
      </c>
      <c r="AY35" s="5">
        <v>18.3</v>
      </c>
      <c r="AZ35" s="5">
        <v>3.66</v>
      </c>
      <c r="BA35" s="5">
        <v>10.8</v>
      </c>
      <c r="BB35" s="5">
        <v>1.51</v>
      </c>
      <c r="BC35" s="5">
        <v>10.199999999999999</v>
      </c>
      <c r="BD35" s="5">
        <v>1.58</v>
      </c>
      <c r="BE35" s="5">
        <v>17.5</v>
      </c>
      <c r="BF35" s="5">
        <v>6.83</v>
      </c>
      <c r="BG35" s="5">
        <v>0.5</v>
      </c>
      <c r="BH35" s="5">
        <v>0.19</v>
      </c>
      <c r="BI35" s="5">
        <v>13</v>
      </c>
      <c r="BJ35" s="5" t="s">
        <v>104</v>
      </c>
      <c r="BK35" s="5">
        <v>9.84</v>
      </c>
      <c r="BL35" s="5">
        <v>2.71</v>
      </c>
    </row>
    <row r="36" spans="1:64" s="4" customFormat="1" ht="16" hidden="1" thickTop="1" x14ac:dyDescent="0.2">
      <c r="A36" s="45"/>
      <c r="B36" s="43">
        <v>44243</v>
      </c>
      <c r="C36" s="5" t="s">
        <v>108</v>
      </c>
      <c r="D36" s="4" t="s">
        <v>185</v>
      </c>
      <c r="E36" s="46">
        <v>7.1236259999999998</v>
      </c>
      <c r="F36" s="46">
        <v>38.41957</v>
      </c>
      <c r="G36" s="5">
        <v>70.489999999999995</v>
      </c>
      <c r="H36" s="5">
        <v>8.9499999999999993</v>
      </c>
      <c r="I36" s="5">
        <v>4.91</v>
      </c>
      <c r="J36" s="5">
        <v>0.193</v>
      </c>
      <c r="K36" s="5">
        <v>0.09</v>
      </c>
      <c r="L36" s="5">
        <v>0.82</v>
      </c>
      <c r="M36" s="5">
        <v>4.7699999999999996</v>
      </c>
      <c r="N36" s="5">
        <v>4.22</v>
      </c>
      <c r="O36" s="5">
        <v>0.24399999999999999</v>
      </c>
      <c r="P36" s="5">
        <v>0.02</v>
      </c>
      <c r="Q36" s="5">
        <v>4.49</v>
      </c>
      <c r="R36" s="5">
        <v>99.2</v>
      </c>
      <c r="S36" s="5"/>
      <c r="T36" s="5">
        <v>1</v>
      </c>
      <c r="U36" s="5">
        <v>8</v>
      </c>
      <c r="V36" s="5" t="s">
        <v>78</v>
      </c>
      <c r="W36" s="5" t="s">
        <v>79</v>
      </c>
      <c r="X36" s="5" t="s">
        <v>80</v>
      </c>
      <c r="Y36" s="5" t="s">
        <v>79</v>
      </c>
      <c r="Z36" s="5" t="s">
        <v>81</v>
      </c>
      <c r="AA36" s="5">
        <v>330</v>
      </c>
      <c r="AB36" s="5">
        <v>30</v>
      </c>
      <c r="AC36" s="5">
        <v>2.8</v>
      </c>
      <c r="AD36" s="5" t="s">
        <v>78</v>
      </c>
      <c r="AE36" s="5">
        <v>111</v>
      </c>
      <c r="AF36" s="5">
        <v>17</v>
      </c>
      <c r="AG36" s="5">
        <v>157</v>
      </c>
      <c r="AH36" s="5">
        <v>1381</v>
      </c>
      <c r="AI36" s="5">
        <v>128</v>
      </c>
      <c r="AJ36" s="5">
        <v>7</v>
      </c>
      <c r="AK36" s="5"/>
      <c r="AL36" s="5">
        <v>0.3</v>
      </c>
      <c r="AM36" s="5">
        <v>10</v>
      </c>
      <c r="AN36" s="5" t="s">
        <v>82</v>
      </c>
      <c r="AO36" s="5">
        <v>1.5</v>
      </c>
      <c r="AP36" s="5">
        <v>48</v>
      </c>
      <c r="AQ36" s="5">
        <v>182</v>
      </c>
      <c r="AR36" s="5">
        <v>396</v>
      </c>
      <c r="AS36" s="5">
        <v>45.5</v>
      </c>
      <c r="AT36" s="5">
        <v>176</v>
      </c>
      <c r="AU36" s="5">
        <v>36.200000000000003</v>
      </c>
      <c r="AV36" s="5">
        <v>5.17</v>
      </c>
      <c r="AW36" s="5">
        <v>31.6</v>
      </c>
      <c r="AX36" s="5">
        <v>5.25</v>
      </c>
      <c r="AY36" s="5">
        <v>32.799999999999997</v>
      </c>
      <c r="AZ36" s="5">
        <v>6.45</v>
      </c>
      <c r="BA36" s="5">
        <v>18.5</v>
      </c>
      <c r="BB36" s="5">
        <v>2.63</v>
      </c>
      <c r="BC36" s="5">
        <v>17.5</v>
      </c>
      <c r="BD36" s="5">
        <v>2.72</v>
      </c>
      <c r="BE36" s="5">
        <v>34.299999999999997</v>
      </c>
      <c r="BF36" s="5">
        <v>13.1</v>
      </c>
      <c r="BG36" s="5">
        <v>1</v>
      </c>
      <c r="BH36" s="5">
        <v>0.2</v>
      </c>
      <c r="BI36" s="5">
        <v>24</v>
      </c>
      <c r="BJ36" s="5" t="s">
        <v>104</v>
      </c>
      <c r="BK36" s="5">
        <v>19.5</v>
      </c>
      <c r="BL36" s="5">
        <v>5.41</v>
      </c>
    </row>
    <row r="37" spans="1:64" s="4" customFormat="1" ht="16" hidden="1" thickTop="1" x14ac:dyDescent="0.2">
      <c r="A37" s="45"/>
      <c r="B37" s="43">
        <v>44281</v>
      </c>
      <c r="C37" s="5" t="s">
        <v>126</v>
      </c>
      <c r="D37" s="7" t="s">
        <v>185</v>
      </c>
      <c r="E37" s="46">
        <v>7.1954599999999997</v>
      </c>
      <c r="F37" s="46">
        <v>38.413159</v>
      </c>
      <c r="G37" s="5">
        <v>71.290000000000006</v>
      </c>
      <c r="H37" s="5">
        <v>9.08</v>
      </c>
      <c r="I37" s="5">
        <v>4.8099999999999996</v>
      </c>
      <c r="J37" s="5">
        <v>0.188</v>
      </c>
      <c r="K37" s="5">
        <v>0.02</v>
      </c>
      <c r="L37" s="5">
        <v>0.24</v>
      </c>
      <c r="M37" s="5">
        <v>5</v>
      </c>
      <c r="N37" s="5">
        <v>4.25</v>
      </c>
      <c r="O37" s="5">
        <v>0.249</v>
      </c>
      <c r="P37" s="5" t="s">
        <v>77</v>
      </c>
      <c r="Q37" s="5">
        <v>3.47</v>
      </c>
      <c r="R37" s="5">
        <v>98.59</v>
      </c>
      <c r="S37" s="5"/>
      <c r="T37" s="5">
        <v>2</v>
      </c>
      <c r="U37" s="5">
        <v>8</v>
      </c>
      <c r="V37" s="5">
        <v>42</v>
      </c>
      <c r="W37" s="5" t="s">
        <v>79</v>
      </c>
      <c r="X37" s="5" t="s">
        <v>80</v>
      </c>
      <c r="Y37" s="5" t="s">
        <v>79</v>
      </c>
      <c r="Z37" s="5" t="s">
        <v>81</v>
      </c>
      <c r="AA37" s="5">
        <v>300</v>
      </c>
      <c r="AB37" s="5">
        <v>31</v>
      </c>
      <c r="AC37" s="5">
        <v>2.5</v>
      </c>
      <c r="AD37" s="5" t="s">
        <v>78</v>
      </c>
      <c r="AE37" s="5">
        <v>107</v>
      </c>
      <c r="AF37" s="5">
        <v>5</v>
      </c>
      <c r="AG37" s="5">
        <v>151</v>
      </c>
      <c r="AH37" s="5">
        <v>1264</v>
      </c>
      <c r="AI37" s="5">
        <v>106</v>
      </c>
      <c r="AJ37" s="5">
        <v>10</v>
      </c>
      <c r="AK37" s="5"/>
      <c r="AL37" s="5">
        <v>0.3</v>
      </c>
      <c r="AM37" s="5">
        <v>9</v>
      </c>
      <c r="AN37" s="5" t="s">
        <v>82</v>
      </c>
      <c r="AO37" s="5">
        <v>0.8</v>
      </c>
      <c r="AP37" s="5">
        <v>49</v>
      </c>
      <c r="AQ37" s="5">
        <v>201</v>
      </c>
      <c r="AR37" s="5">
        <v>424</v>
      </c>
      <c r="AS37" s="5">
        <v>50</v>
      </c>
      <c r="AT37" s="5">
        <v>193</v>
      </c>
      <c r="AU37" s="5">
        <v>39.799999999999997</v>
      </c>
      <c r="AV37" s="5">
        <v>5.99</v>
      </c>
      <c r="AW37" s="5">
        <v>34.700000000000003</v>
      </c>
      <c r="AX37" s="5">
        <v>5.83</v>
      </c>
      <c r="AY37" s="5">
        <v>35.299999999999997</v>
      </c>
      <c r="AZ37" s="5">
        <v>7</v>
      </c>
      <c r="BA37" s="5">
        <v>20.3</v>
      </c>
      <c r="BB37" s="5">
        <v>2.92</v>
      </c>
      <c r="BC37" s="5">
        <v>19.2</v>
      </c>
      <c r="BD37" s="5">
        <v>2.91</v>
      </c>
      <c r="BE37" s="5">
        <v>34</v>
      </c>
      <c r="BF37" s="5">
        <v>13.8</v>
      </c>
      <c r="BG37" s="5">
        <v>0.8</v>
      </c>
      <c r="BH37" s="5">
        <v>0.16</v>
      </c>
      <c r="BI37" s="5">
        <v>24</v>
      </c>
      <c r="BJ37" s="5" t="s">
        <v>104</v>
      </c>
      <c r="BK37" s="5">
        <v>20</v>
      </c>
      <c r="BL37" s="5">
        <v>5.79</v>
      </c>
    </row>
    <row r="38" spans="1:64" s="4" customFormat="1" ht="16" hidden="1" thickTop="1" x14ac:dyDescent="0.2">
      <c r="A38" s="45"/>
      <c r="B38" s="43">
        <v>44243</v>
      </c>
      <c r="C38" s="5" t="s">
        <v>129</v>
      </c>
      <c r="D38" s="4" t="s">
        <v>185</v>
      </c>
      <c r="E38" s="46">
        <v>7.2014500000000004</v>
      </c>
      <c r="F38" s="46">
        <v>38.414409999999997</v>
      </c>
      <c r="G38" s="5">
        <v>72</v>
      </c>
      <c r="H38" s="5">
        <v>9.44</v>
      </c>
      <c r="I38" s="5">
        <v>4.84</v>
      </c>
      <c r="J38" s="5">
        <v>0.192</v>
      </c>
      <c r="K38" s="5" t="s">
        <v>77</v>
      </c>
      <c r="L38" s="5">
        <v>0.2</v>
      </c>
      <c r="M38" s="5">
        <v>5.01</v>
      </c>
      <c r="N38" s="5">
        <v>4.34</v>
      </c>
      <c r="O38" s="5">
        <v>0.253</v>
      </c>
      <c r="P38" s="5">
        <v>0.01</v>
      </c>
      <c r="Q38" s="5">
        <v>3.27</v>
      </c>
      <c r="R38" s="5">
        <v>99.58</v>
      </c>
      <c r="S38" s="5"/>
      <c r="T38" s="5" t="s">
        <v>80</v>
      </c>
      <c r="U38" s="5">
        <v>8</v>
      </c>
      <c r="V38" s="5" t="s">
        <v>78</v>
      </c>
      <c r="W38" s="5" t="s">
        <v>79</v>
      </c>
      <c r="X38" s="5" t="s">
        <v>80</v>
      </c>
      <c r="Y38" s="5" t="s">
        <v>79</v>
      </c>
      <c r="Z38" s="5" t="s">
        <v>81</v>
      </c>
      <c r="AA38" s="5">
        <v>350</v>
      </c>
      <c r="AB38" s="5">
        <v>32</v>
      </c>
      <c r="AC38" s="5">
        <v>3</v>
      </c>
      <c r="AD38" s="5" t="s">
        <v>78</v>
      </c>
      <c r="AE38" s="5">
        <v>114</v>
      </c>
      <c r="AF38" s="5">
        <v>3</v>
      </c>
      <c r="AG38" s="5">
        <v>158</v>
      </c>
      <c r="AH38" s="5">
        <v>1368</v>
      </c>
      <c r="AI38" s="5">
        <v>131</v>
      </c>
      <c r="AJ38" s="5">
        <v>7</v>
      </c>
      <c r="AL38" s="5">
        <v>0.3</v>
      </c>
      <c r="AM38" s="5">
        <v>7</v>
      </c>
      <c r="AN38" s="5" t="s">
        <v>82</v>
      </c>
      <c r="AO38" s="5">
        <v>1.2</v>
      </c>
      <c r="AP38" s="5">
        <v>82</v>
      </c>
      <c r="AQ38" s="5">
        <v>182</v>
      </c>
      <c r="AR38" s="5">
        <v>375</v>
      </c>
      <c r="AS38" s="5">
        <v>44.9</v>
      </c>
      <c r="AT38" s="5">
        <v>175</v>
      </c>
      <c r="AU38" s="5">
        <v>35.200000000000003</v>
      </c>
      <c r="AV38" s="5">
        <v>5.21</v>
      </c>
      <c r="AW38" s="5">
        <v>30.3</v>
      </c>
      <c r="AX38" s="5">
        <v>5.18</v>
      </c>
      <c r="AY38" s="5">
        <v>32.200000000000003</v>
      </c>
      <c r="AZ38" s="5">
        <v>6.26</v>
      </c>
      <c r="BA38" s="5">
        <v>18</v>
      </c>
      <c r="BB38" s="5">
        <v>2.62</v>
      </c>
      <c r="BC38" s="5">
        <v>17.100000000000001</v>
      </c>
      <c r="BD38" s="5">
        <v>2.5299999999999998</v>
      </c>
      <c r="BE38" s="5">
        <v>24.5</v>
      </c>
      <c r="BF38" s="5">
        <v>10.199999999999999</v>
      </c>
      <c r="BG38" s="5">
        <v>1.7</v>
      </c>
      <c r="BH38" s="5">
        <v>0.28000000000000003</v>
      </c>
      <c r="BI38" s="5">
        <v>20</v>
      </c>
      <c r="BJ38" s="5" t="s">
        <v>104</v>
      </c>
      <c r="BK38" s="5">
        <v>19</v>
      </c>
      <c r="BL38" s="5">
        <v>5.05</v>
      </c>
    </row>
    <row r="39" spans="1:64" s="4" customFormat="1" ht="16" hidden="1" thickTop="1" x14ac:dyDescent="0.2">
      <c r="A39" s="45"/>
      <c r="B39" s="43">
        <v>44281</v>
      </c>
      <c r="C39" s="5" t="s">
        <v>64</v>
      </c>
      <c r="D39" s="7" t="s">
        <v>183</v>
      </c>
      <c r="E39" s="46">
        <v>7.1154500000000001</v>
      </c>
      <c r="F39" s="46">
        <v>38.413885999999998</v>
      </c>
      <c r="G39" s="5">
        <v>71.53</v>
      </c>
      <c r="H39" s="5">
        <v>9.11</v>
      </c>
      <c r="I39" s="5">
        <v>5</v>
      </c>
      <c r="J39" s="5">
        <v>0.19800000000000001</v>
      </c>
      <c r="K39" s="5">
        <v>0.04</v>
      </c>
      <c r="L39" s="5">
        <v>0.23</v>
      </c>
      <c r="M39" s="5">
        <v>5.0599999999999996</v>
      </c>
      <c r="N39" s="5">
        <v>4.3099999999999996</v>
      </c>
      <c r="O39" s="5">
        <v>0.23599999999999999</v>
      </c>
      <c r="P39" s="5" t="s">
        <v>77</v>
      </c>
      <c r="Q39" s="5">
        <v>4.16</v>
      </c>
      <c r="R39" s="5">
        <v>99.87</v>
      </c>
      <c r="S39" s="5"/>
      <c r="T39" s="5">
        <v>2</v>
      </c>
      <c r="U39" s="5">
        <v>9</v>
      </c>
      <c r="V39" s="5" t="s">
        <v>78</v>
      </c>
      <c r="W39" s="5" t="s">
        <v>79</v>
      </c>
      <c r="X39" s="5" t="s">
        <v>80</v>
      </c>
      <c r="Y39" s="5" t="s">
        <v>79</v>
      </c>
      <c r="Z39" s="5" t="s">
        <v>81</v>
      </c>
      <c r="AA39" s="5">
        <v>340</v>
      </c>
      <c r="AB39" s="5">
        <v>33</v>
      </c>
      <c r="AC39" s="5">
        <v>2.6</v>
      </c>
      <c r="AD39" s="5" t="s">
        <v>78</v>
      </c>
      <c r="AE39" s="5">
        <v>124</v>
      </c>
      <c r="AF39" s="5">
        <v>5</v>
      </c>
      <c r="AG39" s="5">
        <v>176</v>
      </c>
      <c r="AH39" s="5">
        <v>1487</v>
      </c>
      <c r="AI39" s="5">
        <v>72.900000000000006</v>
      </c>
      <c r="AJ39" s="5">
        <v>9</v>
      </c>
      <c r="AL39" s="5">
        <v>0.3</v>
      </c>
      <c r="AM39" s="5">
        <v>7</v>
      </c>
      <c r="AN39" s="5">
        <v>0.2</v>
      </c>
      <c r="AO39" s="5">
        <v>1.2</v>
      </c>
      <c r="AP39" s="5">
        <v>85</v>
      </c>
      <c r="AQ39" s="5">
        <v>177</v>
      </c>
      <c r="AR39" s="5">
        <v>363</v>
      </c>
      <c r="AS39" s="5">
        <v>43.3</v>
      </c>
      <c r="AT39" s="5">
        <v>170</v>
      </c>
      <c r="AU39" s="5">
        <v>34.1</v>
      </c>
      <c r="AV39" s="5">
        <v>4.99</v>
      </c>
      <c r="AW39" s="5">
        <v>30.5</v>
      </c>
      <c r="AX39" s="5">
        <v>5.19</v>
      </c>
      <c r="AY39" s="5">
        <v>30.6</v>
      </c>
      <c r="AZ39" s="5">
        <v>6.04</v>
      </c>
      <c r="BA39" s="5">
        <v>17.399999999999999</v>
      </c>
      <c r="BB39" s="5">
        <v>2.64</v>
      </c>
      <c r="BC39" s="5">
        <v>16.7</v>
      </c>
      <c r="BD39" s="5">
        <v>2.4900000000000002</v>
      </c>
      <c r="BE39" s="5">
        <v>25.3</v>
      </c>
      <c r="BF39" s="5">
        <v>9.92</v>
      </c>
      <c r="BG39" s="5">
        <v>1.7</v>
      </c>
      <c r="BH39" s="5">
        <v>0.24</v>
      </c>
      <c r="BI39" s="5">
        <v>18</v>
      </c>
      <c r="BJ39" s="5" t="s">
        <v>104</v>
      </c>
      <c r="BK39" s="5">
        <v>18.100000000000001</v>
      </c>
      <c r="BL39" s="5">
        <v>4.93</v>
      </c>
    </row>
    <row r="40" spans="1:64" s="4" customFormat="1" ht="16" hidden="1" thickTop="1" x14ac:dyDescent="0.2">
      <c r="A40" s="45"/>
      <c r="B40" s="43">
        <v>44281</v>
      </c>
      <c r="C40" s="5" t="s">
        <v>166</v>
      </c>
      <c r="D40" s="7" t="s">
        <v>166</v>
      </c>
      <c r="E40" s="46">
        <v>7.1154500000000001</v>
      </c>
      <c r="F40" s="46">
        <v>38.413885999999998</v>
      </c>
      <c r="G40" s="5">
        <v>71.97</v>
      </c>
      <c r="H40" s="5">
        <v>9.59</v>
      </c>
      <c r="I40" s="5">
        <v>4.33</v>
      </c>
      <c r="J40" s="5">
        <v>0.16</v>
      </c>
      <c r="K40" s="5">
        <v>0.05</v>
      </c>
      <c r="L40" s="5">
        <v>0.3</v>
      </c>
      <c r="M40" s="5">
        <v>4.59</v>
      </c>
      <c r="N40" s="5">
        <v>4.3899999999999997</v>
      </c>
      <c r="O40" s="5">
        <v>0.23699999999999999</v>
      </c>
      <c r="P40" s="5" t="s">
        <v>77</v>
      </c>
      <c r="Q40" s="5">
        <v>2.86</v>
      </c>
      <c r="R40" s="5">
        <v>98.49</v>
      </c>
      <c r="S40" s="5"/>
      <c r="T40" s="5">
        <v>2</v>
      </c>
      <c r="U40" s="5">
        <v>7</v>
      </c>
      <c r="V40" s="5">
        <v>35</v>
      </c>
      <c r="W40" s="5" t="s">
        <v>79</v>
      </c>
      <c r="X40" s="5" t="s">
        <v>80</v>
      </c>
      <c r="Y40" s="5" t="s">
        <v>79</v>
      </c>
      <c r="Z40" s="5" t="s">
        <v>81</v>
      </c>
      <c r="AA40" s="5">
        <v>280</v>
      </c>
      <c r="AB40" s="5">
        <v>31</v>
      </c>
      <c r="AC40" s="5">
        <v>2.5</v>
      </c>
      <c r="AD40" s="5" t="s">
        <v>78</v>
      </c>
      <c r="AE40" s="5">
        <v>106</v>
      </c>
      <c r="AF40" s="5">
        <v>14</v>
      </c>
      <c r="AG40" s="5">
        <v>140</v>
      </c>
      <c r="AH40" s="5">
        <v>992</v>
      </c>
      <c r="AI40" s="5">
        <v>74.400000000000006</v>
      </c>
      <c r="AJ40" s="5">
        <v>6</v>
      </c>
      <c r="AK40" s="5"/>
      <c r="AL40" s="5">
        <v>0.3</v>
      </c>
      <c r="AM40" s="5">
        <v>8</v>
      </c>
      <c r="AN40" s="5" t="s">
        <v>82</v>
      </c>
      <c r="AO40" s="5">
        <v>1.3</v>
      </c>
      <c r="AP40" s="5">
        <v>87</v>
      </c>
      <c r="AQ40" s="5">
        <v>170</v>
      </c>
      <c r="AR40" s="5">
        <v>353</v>
      </c>
      <c r="AS40" s="5">
        <v>42</v>
      </c>
      <c r="AT40" s="5">
        <v>166</v>
      </c>
      <c r="AU40" s="5">
        <v>33.700000000000003</v>
      </c>
      <c r="AV40" s="5">
        <v>5.0199999999999996</v>
      </c>
      <c r="AW40" s="5">
        <v>29.1</v>
      </c>
      <c r="AX40" s="5">
        <v>4.8099999999999996</v>
      </c>
      <c r="AY40" s="5">
        <v>30</v>
      </c>
      <c r="AZ40" s="5">
        <v>5.77</v>
      </c>
      <c r="BA40" s="5">
        <v>17</v>
      </c>
      <c r="BB40" s="5">
        <v>2.41</v>
      </c>
      <c r="BC40" s="5">
        <v>15.9</v>
      </c>
      <c r="BD40" s="5">
        <v>2.41</v>
      </c>
      <c r="BE40" s="5">
        <v>29.4</v>
      </c>
      <c r="BF40" s="5">
        <v>11.3</v>
      </c>
      <c r="BG40" s="5">
        <v>0.9</v>
      </c>
      <c r="BH40" s="5">
        <v>0.19</v>
      </c>
      <c r="BI40" s="5">
        <v>19</v>
      </c>
      <c r="BJ40" s="5" t="s">
        <v>104</v>
      </c>
      <c r="BK40" s="5">
        <v>17.100000000000001</v>
      </c>
      <c r="BL40" s="5">
        <v>4.7300000000000004</v>
      </c>
    </row>
    <row r="41" spans="1:64" s="4" customFormat="1" ht="16" hidden="1" thickTop="1" x14ac:dyDescent="0.2">
      <c r="A41" s="45"/>
      <c r="B41" s="43">
        <v>44281</v>
      </c>
      <c r="C41" s="5" t="s">
        <v>167</v>
      </c>
      <c r="D41" s="7" t="s">
        <v>166</v>
      </c>
      <c r="E41" s="46">
        <v>7.1154500000000001</v>
      </c>
      <c r="F41" s="46">
        <v>38.413885999999998</v>
      </c>
      <c r="G41" s="5">
        <v>72.099999999999994</v>
      </c>
      <c r="H41" s="5">
        <v>9.59</v>
      </c>
      <c r="I41" s="5">
        <v>4.34</v>
      </c>
      <c r="J41" s="5">
        <v>0.16</v>
      </c>
      <c r="K41" s="5">
        <v>0.06</v>
      </c>
      <c r="L41" s="5">
        <v>0.3</v>
      </c>
      <c r="M41" s="5">
        <v>4.6100000000000003</v>
      </c>
      <c r="N41" s="5">
        <v>4.4000000000000004</v>
      </c>
      <c r="O41" s="5">
        <v>0.23699999999999999</v>
      </c>
      <c r="P41" s="5" t="s">
        <v>77</v>
      </c>
      <c r="Q41" s="5">
        <v>2.86</v>
      </c>
      <c r="R41" s="5">
        <v>98.64</v>
      </c>
      <c r="S41" s="5"/>
      <c r="T41" s="5">
        <v>2</v>
      </c>
      <c r="U41" s="5">
        <v>7</v>
      </c>
      <c r="V41" s="5">
        <v>38</v>
      </c>
      <c r="W41" s="5" t="s">
        <v>79</v>
      </c>
      <c r="X41" s="5" t="s">
        <v>80</v>
      </c>
      <c r="Y41" s="5" t="s">
        <v>79</v>
      </c>
      <c r="Z41" s="5" t="s">
        <v>81</v>
      </c>
      <c r="AA41" s="5">
        <v>270</v>
      </c>
      <c r="AB41" s="5">
        <v>30</v>
      </c>
      <c r="AC41" s="5">
        <v>2.4</v>
      </c>
      <c r="AD41" s="5" t="s">
        <v>78</v>
      </c>
      <c r="AE41" s="5">
        <v>103</v>
      </c>
      <c r="AF41" s="5">
        <v>14</v>
      </c>
      <c r="AG41" s="5">
        <v>136</v>
      </c>
      <c r="AH41" s="5">
        <v>981</v>
      </c>
      <c r="AI41" s="5">
        <v>68.2</v>
      </c>
      <c r="AJ41" s="5">
        <v>6</v>
      </c>
      <c r="AL41" s="5">
        <v>0.3</v>
      </c>
      <c r="AM41" s="5">
        <v>6</v>
      </c>
      <c r="AN41" s="5">
        <v>0.2</v>
      </c>
      <c r="AO41" s="5">
        <v>1.2</v>
      </c>
      <c r="AP41" s="5">
        <v>84</v>
      </c>
      <c r="AQ41" s="5">
        <v>171</v>
      </c>
      <c r="AR41" s="5">
        <v>351</v>
      </c>
      <c r="AS41" s="5">
        <v>43</v>
      </c>
      <c r="AT41" s="5">
        <v>169</v>
      </c>
      <c r="AU41" s="5">
        <v>34.299999999999997</v>
      </c>
      <c r="AV41" s="5">
        <v>5.03</v>
      </c>
      <c r="AW41" s="5">
        <v>27.8</v>
      </c>
      <c r="AX41" s="5">
        <v>4.99</v>
      </c>
      <c r="AY41" s="5">
        <v>29.5</v>
      </c>
      <c r="AZ41" s="5">
        <v>5.86</v>
      </c>
      <c r="BA41" s="5">
        <v>16.7</v>
      </c>
      <c r="BB41" s="5">
        <v>2.5</v>
      </c>
      <c r="BC41" s="5">
        <v>15.8</v>
      </c>
      <c r="BD41" s="5">
        <v>2.42</v>
      </c>
      <c r="BE41" s="5">
        <v>21.1</v>
      </c>
      <c r="BF41" s="5">
        <v>8.9700000000000006</v>
      </c>
      <c r="BG41" s="5">
        <v>1.6</v>
      </c>
      <c r="BH41" s="5">
        <v>0.22</v>
      </c>
      <c r="BI41" s="5">
        <v>18</v>
      </c>
      <c r="BJ41" s="5" t="s">
        <v>104</v>
      </c>
      <c r="BK41" s="5">
        <v>17.8</v>
      </c>
      <c r="BL41" s="5">
        <v>4.71</v>
      </c>
    </row>
    <row r="42" spans="1:64" s="4" customFormat="1" ht="16" hidden="1" thickTop="1" x14ac:dyDescent="0.2">
      <c r="A42" s="45"/>
      <c r="B42" s="43">
        <v>44281</v>
      </c>
      <c r="C42" s="5" t="s">
        <v>63</v>
      </c>
      <c r="D42" s="7" t="s">
        <v>182</v>
      </c>
      <c r="E42" s="46">
        <v>7.11625</v>
      </c>
      <c r="F42" s="46">
        <v>38.414909999999999</v>
      </c>
      <c r="G42" s="5">
        <v>68.989999999999995</v>
      </c>
      <c r="H42" s="5">
        <v>9.48</v>
      </c>
      <c r="I42" s="5">
        <v>5.29</v>
      </c>
      <c r="J42" s="5">
        <v>0.20100000000000001</v>
      </c>
      <c r="K42" s="5">
        <v>0.14000000000000001</v>
      </c>
      <c r="L42" s="5">
        <v>0.37</v>
      </c>
      <c r="M42" s="5">
        <v>4.87</v>
      </c>
      <c r="N42" s="5">
        <v>4.3099999999999996</v>
      </c>
      <c r="O42" s="5">
        <v>0.34</v>
      </c>
      <c r="P42" s="5">
        <v>0.03</v>
      </c>
      <c r="Q42" s="5">
        <v>4.58</v>
      </c>
      <c r="R42" s="5">
        <v>98.61</v>
      </c>
      <c r="S42" s="5"/>
      <c r="T42" s="5">
        <v>2</v>
      </c>
      <c r="U42" s="5">
        <v>9</v>
      </c>
      <c r="V42" s="5">
        <v>47</v>
      </c>
      <c r="W42" s="5" t="s">
        <v>79</v>
      </c>
      <c r="X42" s="5">
        <v>1</v>
      </c>
      <c r="Y42" s="5" t="s">
        <v>79</v>
      </c>
      <c r="Z42" s="5" t="s">
        <v>81</v>
      </c>
      <c r="AA42" s="5">
        <v>360</v>
      </c>
      <c r="AB42" s="5">
        <v>33</v>
      </c>
      <c r="AC42" s="5">
        <v>3</v>
      </c>
      <c r="AD42" s="5" t="s">
        <v>78</v>
      </c>
      <c r="AE42" s="5">
        <v>126</v>
      </c>
      <c r="AF42" s="5">
        <v>20</v>
      </c>
      <c r="AG42" s="5">
        <v>176</v>
      </c>
      <c r="AH42" s="5">
        <v>1338</v>
      </c>
      <c r="AI42" s="5">
        <v>96.2</v>
      </c>
      <c r="AJ42" s="5">
        <v>8</v>
      </c>
      <c r="AL42" s="5">
        <v>0.3</v>
      </c>
      <c r="AM42" s="5">
        <v>7</v>
      </c>
      <c r="AN42" s="5">
        <v>0.2</v>
      </c>
      <c r="AO42" s="5">
        <v>1.2</v>
      </c>
      <c r="AP42" s="5">
        <v>89</v>
      </c>
      <c r="AQ42" s="5">
        <v>175</v>
      </c>
      <c r="AR42" s="5">
        <v>356</v>
      </c>
      <c r="AS42" s="5">
        <v>43.1</v>
      </c>
      <c r="AT42" s="5">
        <v>169</v>
      </c>
      <c r="AU42" s="5">
        <v>34.6</v>
      </c>
      <c r="AV42" s="5">
        <v>5.08</v>
      </c>
      <c r="AW42" s="5">
        <v>29.9</v>
      </c>
      <c r="AX42" s="5">
        <v>5.12</v>
      </c>
      <c r="AY42" s="5">
        <v>30.7</v>
      </c>
      <c r="AZ42" s="5">
        <v>6.12</v>
      </c>
      <c r="BA42" s="5">
        <v>17.399999999999999</v>
      </c>
      <c r="BB42" s="5">
        <v>2.5499999999999998</v>
      </c>
      <c r="BC42" s="5">
        <v>16.600000000000001</v>
      </c>
      <c r="BD42" s="5">
        <v>2.5</v>
      </c>
      <c r="BE42" s="5">
        <v>25.4</v>
      </c>
      <c r="BF42" s="5">
        <v>10.1</v>
      </c>
      <c r="BG42" s="5">
        <v>1.8</v>
      </c>
      <c r="BH42" s="5">
        <v>0.25</v>
      </c>
      <c r="BI42" s="5">
        <v>20</v>
      </c>
      <c r="BJ42" s="5" t="s">
        <v>104</v>
      </c>
      <c r="BK42" s="5">
        <v>18.2</v>
      </c>
      <c r="BL42" s="5">
        <v>4.8899999999999997</v>
      </c>
    </row>
    <row r="43" spans="1:64" s="4" customFormat="1" ht="16" hidden="1" thickTop="1" x14ac:dyDescent="0.2">
      <c r="A43" s="45"/>
      <c r="B43" s="43">
        <v>44281</v>
      </c>
      <c r="C43" s="5" t="s">
        <v>65</v>
      </c>
      <c r="D43" s="7" t="s">
        <v>182</v>
      </c>
      <c r="E43" s="46">
        <v>7.1154500000000001</v>
      </c>
      <c r="F43" s="46">
        <v>38.413885999999998</v>
      </c>
      <c r="G43" s="5">
        <v>72.12</v>
      </c>
      <c r="H43" s="5">
        <v>9.2200000000000006</v>
      </c>
      <c r="I43" s="5">
        <v>5.12</v>
      </c>
      <c r="J43" s="5">
        <v>0.20300000000000001</v>
      </c>
      <c r="K43" s="5">
        <v>0.05</v>
      </c>
      <c r="L43" s="5">
        <v>0.31</v>
      </c>
      <c r="M43" s="5">
        <v>5.0999999999999996</v>
      </c>
      <c r="N43" s="5">
        <v>4.32</v>
      </c>
      <c r="O43" s="5">
        <v>0.22500000000000001</v>
      </c>
      <c r="P43" s="5" t="s">
        <v>77</v>
      </c>
      <c r="Q43" s="5">
        <v>3.72</v>
      </c>
      <c r="R43" s="5">
        <v>100.4</v>
      </c>
      <c r="S43" s="5"/>
      <c r="T43" s="5">
        <v>1</v>
      </c>
      <c r="U43" s="5">
        <v>9</v>
      </c>
      <c r="V43" s="5" t="s">
        <v>78</v>
      </c>
      <c r="W43" s="5" t="s">
        <v>79</v>
      </c>
      <c r="X43" s="5" t="s">
        <v>80</v>
      </c>
      <c r="Y43" s="5" t="s">
        <v>79</v>
      </c>
      <c r="Z43" s="5">
        <v>10</v>
      </c>
      <c r="AA43" s="5">
        <v>360</v>
      </c>
      <c r="AB43" s="5">
        <v>33</v>
      </c>
      <c r="AC43" s="5">
        <v>4.3</v>
      </c>
      <c r="AD43" s="5" t="s">
        <v>78</v>
      </c>
      <c r="AE43" s="5">
        <v>125</v>
      </c>
      <c r="AF43" s="5">
        <v>7</v>
      </c>
      <c r="AG43" s="5">
        <v>172</v>
      </c>
      <c r="AH43" s="5">
        <v>1505</v>
      </c>
      <c r="AI43" s="5">
        <v>75.5</v>
      </c>
      <c r="AJ43" s="5">
        <v>8</v>
      </c>
      <c r="AL43" s="5">
        <v>0.3</v>
      </c>
      <c r="AM43" s="5">
        <v>7</v>
      </c>
      <c r="AN43" s="5" t="s">
        <v>82</v>
      </c>
      <c r="AO43" s="5">
        <v>0.7</v>
      </c>
      <c r="AP43" s="5">
        <v>27</v>
      </c>
      <c r="AQ43" s="5">
        <v>146</v>
      </c>
      <c r="AR43" s="5">
        <v>304</v>
      </c>
      <c r="AS43" s="5">
        <v>36</v>
      </c>
      <c r="AT43" s="5">
        <v>139</v>
      </c>
      <c r="AU43" s="5">
        <v>28.1</v>
      </c>
      <c r="AV43" s="5">
        <v>3.95</v>
      </c>
      <c r="AW43" s="5">
        <v>24.9</v>
      </c>
      <c r="AX43" s="5">
        <v>4.38</v>
      </c>
      <c r="AY43" s="5">
        <v>26.8</v>
      </c>
      <c r="AZ43" s="5">
        <v>5.21</v>
      </c>
      <c r="BA43" s="5">
        <v>15</v>
      </c>
      <c r="BB43" s="5">
        <v>2.25</v>
      </c>
      <c r="BC43" s="5">
        <v>15.1</v>
      </c>
      <c r="BD43" s="5">
        <v>2.2599999999999998</v>
      </c>
      <c r="BE43" s="5">
        <v>20.6</v>
      </c>
      <c r="BF43" s="5">
        <v>8.92</v>
      </c>
      <c r="BG43" s="5">
        <v>1.7</v>
      </c>
      <c r="BH43" s="5">
        <v>0.22</v>
      </c>
      <c r="BI43" s="5">
        <v>17</v>
      </c>
      <c r="BJ43" s="5" t="s">
        <v>104</v>
      </c>
      <c r="BK43" s="5">
        <v>16.7</v>
      </c>
      <c r="BL43" s="5">
        <v>4.75</v>
      </c>
    </row>
    <row r="44" spans="1:64" s="4" customFormat="1" ht="16" hidden="1" thickTop="1" x14ac:dyDescent="0.2">
      <c r="A44" s="45"/>
      <c r="B44" s="43">
        <v>44281</v>
      </c>
      <c r="C44" s="5" t="s">
        <v>107</v>
      </c>
      <c r="D44" s="7" t="s">
        <v>182</v>
      </c>
      <c r="E44" s="46">
        <v>7.1240819999999996</v>
      </c>
      <c r="F44" s="46">
        <v>38.418422999999997</v>
      </c>
      <c r="G44" s="5">
        <v>69.11</v>
      </c>
      <c r="H44" s="5">
        <v>9.14</v>
      </c>
      <c r="I44" s="5">
        <v>5.1100000000000003</v>
      </c>
      <c r="J44" s="5">
        <v>0.192</v>
      </c>
      <c r="K44" s="5">
        <v>0.14000000000000001</v>
      </c>
      <c r="L44" s="5">
        <v>0.42</v>
      </c>
      <c r="M44" s="5">
        <v>4.91</v>
      </c>
      <c r="N44" s="5">
        <v>4.3499999999999996</v>
      </c>
      <c r="O44" s="5">
        <v>0.29499999999999998</v>
      </c>
      <c r="P44" s="5">
        <v>0.02</v>
      </c>
      <c r="Q44" s="5">
        <v>4.5599999999999996</v>
      </c>
      <c r="R44" s="5">
        <v>98.25</v>
      </c>
      <c r="S44" s="5"/>
      <c r="T44" s="5">
        <v>2</v>
      </c>
      <c r="U44" s="5">
        <v>9</v>
      </c>
      <c r="V44" s="5">
        <v>52</v>
      </c>
      <c r="W44" s="5" t="s">
        <v>79</v>
      </c>
      <c r="X44" s="5">
        <v>1</v>
      </c>
      <c r="Y44" s="5" t="s">
        <v>79</v>
      </c>
      <c r="Z44" s="5" t="s">
        <v>81</v>
      </c>
      <c r="AA44" s="5">
        <v>310</v>
      </c>
      <c r="AB44" s="5">
        <v>32</v>
      </c>
      <c r="AC44" s="5">
        <v>3</v>
      </c>
      <c r="AD44" s="5" t="s">
        <v>78</v>
      </c>
      <c r="AE44" s="5">
        <v>125</v>
      </c>
      <c r="AF44" s="5">
        <v>19</v>
      </c>
      <c r="AG44" s="5">
        <v>176</v>
      </c>
      <c r="AH44" s="5">
        <v>1362</v>
      </c>
      <c r="AI44" s="5">
        <v>93.9</v>
      </c>
      <c r="AJ44" s="5">
        <v>9</v>
      </c>
      <c r="AK44" s="5"/>
      <c r="AL44" s="5">
        <v>0.3</v>
      </c>
      <c r="AM44" s="5">
        <v>7</v>
      </c>
      <c r="AN44" s="5" t="s">
        <v>82</v>
      </c>
      <c r="AO44" s="5">
        <v>1.2</v>
      </c>
      <c r="AP44" s="5">
        <v>26</v>
      </c>
      <c r="AQ44" s="5">
        <v>140</v>
      </c>
      <c r="AR44" s="5">
        <v>288</v>
      </c>
      <c r="AS44" s="5">
        <v>34.1</v>
      </c>
      <c r="AT44" s="5">
        <v>132</v>
      </c>
      <c r="AU44" s="5">
        <v>27.2</v>
      </c>
      <c r="AV44" s="5">
        <v>3.81</v>
      </c>
      <c r="AW44" s="5">
        <v>23.4</v>
      </c>
      <c r="AX44" s="5">
        <v>4.1100000000000003</v>
      </c>
      <c r="AY44" s="5">
        <v>24.8</v>
      </c>
      <c r="AZ44" s="5">
        <v>4.8899999999999997</v>
      </c>
      <c r="BA44" s="5">
        <v>14.3</v>
      </c>
      <c r="BB44" s="5">
        <v>2.08</v>
      </c>
      <c r="BC44" s="5">
        <v>13.9</v>
      </c>
      <c r="BD44" s="5">
        <v>2.11</v>
      </c>
      <c r="BE44" s="5">
        <v>24.7</v>
      </c>
      <c r="BF44" s="5">
        <v>9.81</v>
      </c>
      <c r="BG44" s="5">
        <v>0.7</v>
      </c>
      <c r="BH44" s="5">
        <v>0.19</v>
      </c>
      <c r="BI44" s="5">
        <v>17</v>
      </c>
      <c r="BJ44" s="5" t="s">
        <v>104</v>
      </c>
      <c r="BK44" s="5">
        <v>15.2</v>
      </c>
      <c r="BL44" s="5">
        <v>4.34</v>
      </c>
    </row>
    <row r="45" spans="1:64" s="4" customFormat="1" ht="16" hidden="1" thickTop="1" x14ac:dyDescent="0.2">
      <c r="A45" s="45"/>
      <c r="B45" s="43">
        <v>44281</v>
      </c>
      <c r="C45" s="5" t="s">
        <v>133</v>
      </c>
      <c r="D45" s="7" t="s">
        <v>182</v>
      </c>
      <c r="E45" s="46">
        <v>7.1407590000000001</v>
      </c>
      <c r="F45" s="46">
        <v>38.449801000000001</v>
      </c>
      <c r="G45" s="5">
        <v>70.89</v>
      </c>
      <c r="H45" s="5">
        <v>9.48</v>
      </c>
      <c r="I45" s="5">
        <v>4.95</v>
      </c>
      <c r="J45" s="5">
        <v>0.193</v>
      </c>
      <c r="K45" s="5">
        <v>0.1</v>
      </c>
      <c r="L45" s="5">
        <v>0.31</v>
      </c>
      <c r="M45" s="5">
        <v>4.72</v>
      </c>
      <c r="N45" s="5">
        <v>4.2699999999999996</v>
      </c>
      <c r="O45" s="5">
        <v>0.25700000000000001</v>
      </c>
      <c r="P45" s="5" t="s">
        <v>77</v>
      </c>
      <c r="Q45" s="5">
        <v>4.95</v>
      </c>
      <c r="R45" s="5">
        <v>100.1</v>
      </c>
      <c r="S45" s="5"/>
      <c r="T45" s="5">
        <v>2</v>
      </c>
      <c r="U45" s="5">
        <v>9</v>
      </c>
      <c r="V45" s="5">
        <v>34</v>
      </c>
      <c r="W45" s="5" t="s">
        <v>79</v>
      </c>
      <c r="X45" s="5" t="s">
        <v>80</v>
      </c>
      <c r="Y45" s="5" t="s">
        <v>79</v>
      </c>
      <c r="Z45" s="5" t="s">
        <v>81</v>
      </c>
      <c r="AA45" s="5">
        <v>310</v>
      </c>
      <c r="AB45" s="5">
        <v>32</v>
      </c>
      <c r="AC45" s="5">
        <v>2.6</v>
      </c>
      <c r="AD45" s="5" t="s">
        <v>78</v>
      </c>
      <c r="AE45" s="5">
        <v>119</v>
      </c>
      <c r="AF45" s="5">
        <v>11</v>
      </c>
      <c r="AG45" s="5">
        <v>161</v>
      </c>
      <c r="AH45" s="5">
        <v>1412</v>
      </c>
      <c r="AI45" s="5">
        <v>154</v>
      </c>
      <c r="AJ45" s="5">
        <v>8</v>
      </c>
      <c r="AK45" s="5"/>
      <c r="AL45" s="5">
        <v>0.3</v>
      </c>
      <c r="AM45" s="5">
        <v>8</v>
      </c>
      <c r="AN45" s="5" t="s">
        <v>82</v>
      </c>
      <c r="AO45" s="5">
        <v>0.7</v>
      </c>
      <c r="AP45" s="5">
        <v>31</v>
      </c>
      <c r="AQ45" s="5">
        <v>146</v>
      </c>
      <c r="AR45" s="5">
        <v>294</v>
      </c>
      <c r="AS45" s="5">
        <v>35.700000000000003</v>
      </c>
      <c r="AT45" s="5">
        <v>138</v>
      </c>
      <c r="AU45" s="5">
        <v>28.4</v>
      </c>
      <c r="AV45" s="5">
        <v>3.97</v>
      </c>
      <c r="AW45" s="5">
        <v>25</v>
      </c>
      <c r="AX45" s="5">
        <v>4.28</v>
      </c>
      <c r="AY45" s="5">
        <v>26.4</v>
      </c>
      <c r="AZ45" s="5">
        <v>5.25</v>
      </c>
      <c r="BA45" s="5">
        <v>15</v>
      </c>
      <c r="BB45" s="5">
        <v>2.17</v>
      </c>
      <c r="BC45" s="5">
        <v>14.4</v>
      </c>
      <c r="BD45" s="5">
        <v>2.23</v>
      </c>
      <c r="BE45" s="5">
        <v>26.3</v>
      </c>
      <c r="BF45" s="5">
        <v>10.199999999999999</v>
      </c>
      <c r="BG45" s="5" t="s">
        <v>179</v>
      </c>
      <c r="BH45" s="5">
        <v>0.14000000000000001</v>
      </c>
      <c r="BI45" s="5">
        <v>17</v>
      </c>
      <c r="BJ45" s="5" t="s">
        <v>104</v>
      </c>
      <c r="BK45" s="5">
        <v>15.9</v>
      </c>
      <c r="BL45" s="5">
        <v>2.69</v>
      </c>
    </row>
    <row r="46" spans="1:64" s="4" customFormat="1" ht="16" hidden="1" thickTop="1" x14ac:dyDescent="0.2">
      <c r="A46" s="45"/>
      <c r="B46" s="43">
        <v>44281</v>
      </c>
      <c r="C46" s="5" t="s">
        <v>160</v>
      </c>
      <c r="D46" s="7" t="s">
        <v>182</v>
      </c>
      <c r="E46" s="46">
        <v>7.1116820000000001</v>
      </c>
      <c r="F46" s="46">
        <v>38.417245000000001</v>
      </c>
      <c r="G46" s="5">
        <v>71.72</v>
      </c>
      <c r="H46" s="5">
        <v>8.91</v>
      </c>
      <c r="I46" s="5">
        <v>4.8899999999999997</v>
      </c>
      <c r="J46" s="5">
        <v>0.193</v>
      </c>
      <c r="K46" s="5">
        <v>0.12</v>
      </c>
      <c r="L46" s="5">
        <v>0.41</v>
      </c>
      <c r="M46" s="5">
        <v>4.37</v>
      </c>
      <c r="N46" s="5">
        <v>4</v>
      </c>
      <c r="O46" s="5">
        <v>0.27700000000000002</v>
      </c>
      <c r="P46" s="5">
        <v>0.01</v>
      </c>
      <c r="Q46" s="5">
        <v>4.83</v>
      </c>
      <c r="R46" s="5">
        <v>99.74</v>
      </c>
      <c r="S46" s="5"/>
      <c r="T46" s="5">
        <v>2</v>
      </c>
      <c r="U46" s="5">
        <v>8</v>
      </c>
      <c r="V46" s="5" t="s">
        <v>78</v>
      </c>
      <c r="W46" s="5" t="s">
        <v>79</v>
      </c>
      <c r="X46" s="5">
        <v>1</v>
      </c>
      <c r="Y46" s="5" t="s">
        <v>79</v>
      </c>
      <c r="Z46" s="5" t="s">
        <v>81</v>
      </c>
      <c r="AA46" s="5">
        <v>340</v>
      </c>
      <c r="AB46" s="5">
        <v>31</v>
      </c>
      <c r="AC46" s="5">
        <v>2.9</v>
      </c>
      <c r="AD46" s="5" t="s">
        <v>78</v>
      </c>
      <c r="AE46" s="5">
        <v>116</v>
      </c>
      <c r="AF46" s="5">
        <v>15</v>
      </c>
      <c r="AG46" s="5">
        <v>160</v>
      </c>
      <c r="AH46" s="5">
        <v>1349</v>
      </c>
      <c r="AI46" s="5">
        <v>81.8</v>
      </c>
      <c r="AJ46" s="5">
        <v>7</v>
      </c>
      <c r="AL46" s="5">
        <v>0.3</v>
      </c>
      <c r="AM46" s="5">
        <v>8</v>
      </c>
      <c r="AN46" s="5">
        <v>0.2</v>
      </c>
      <c r="AO46" s="5">
        <v>1.3</v>
      </c>
      <c r="AP46" s="5">
        <v>59</v>
      </c>
      <c r="AQ46" s="5">
        <v>186</v>
      </c>
      <c r="AR46" s="5">
        <v>385</v>
      </c>
      <c r="AS46" s="5">
        <v>46.3</v>
      </c>
      <c r="AT46" s="5">
        <v>181</v>
      </c>
      <c r="AU46" s="5">
        <v>37.299999999999997</v>
      </c>
      <c r="AV46" s="5">
        <v>5.36</v>
      </c>
      <c r="AW46" s="5">
        <v>31.4</v>
      </c>
      <c r="AX46" s="5">
        <v>5.41</v>
      </c>
      <c r="AY46" s="5">
        <v>32.4</v>
      </c>
      <c r="AZ46" s="5">
        <v>6.53</v>
      </c>
      <c r="BA46" s="5">
        <v>18.399999999999999</v>
      </c>
      <c r="BB46" s="5">
        <v>2.71</v>
      </c>
      <c r="BC46" s="5">
        <v>17.7</v>
      </c>
      <c r="BD46" s="5">
        <v>2.69</v>
      </c>
      <c r="BE46" s="5">
        <v>28.5</v>
      </c>
      <c r="BF46" s="5">
        <v>10.9</v>
      </c>
      <c r="BG46" s="5">
        <v>4.3</v>
      </c>
      <c r="BH46" s="5">
        <v>0.23</v>
      </c>
      <c r="BI46" s="5">
        <v>20</v>
      </c>
      <c r="BJ46" s="5" t="s">
        <v>104</v>
      </c>
      <c r="BK46" s="5">
        <v>19.5</v>
      </c>
      <c r="BL46" s="5">
        <v>5.24</v>
      </c>
    </row>
    <row r="47" spans="1:64" s="4" customFormat="1" ht="16" hidden="1" thickTop="1" x14ac:dyDescent="0.2">
      <c r="A47" s="45"/>
      <c r="B47" s="43">
        <v>44281</v>
      </c>
      <c r="C47" s="5" t="s">
        <v>161</v>
      </c>
      <c r="D47" s="7" t="s">
        <v>182</v>
      </c>
      <c r="E47" s="46">
        <v>7.1116820000000001</v>
      </c>
      <c r="F47" s="46">
        <v>38.417245000000001</v>
      </c>
      <c r="G47" s="5">
        <v>70.08</v>
      </c>
      <c r="H47" s="5">
        <v>9.52</v>
      </c>
      <c r="I47" s="5">
        <v>5.1100000000000003</v>
      </c>
      <c r="J47" s="5">
        <v>0.191</v>
      </c>
      <c r="K47" s="5">
        <v>7.0000000000000007E-2</v>
      </c>
      <c r="L47" s="5">
        <v>0.28000000000000003</v>
      </c>
      <c r="M47" s="5">
        <v>4.95</v>
      </c>
      <c r="N47" s="5">
        <v>4.3099999999999996</v>
      </c>
      <c r="O47" s="5">
        <v>0.28199999999999997</v>
      </c>
      <c r="P47" s="5">
        <v>0.01</v>
      </c>
      <c r="Q47" s="5">
        <v>3.44</v>
      </c>
      <c r="R47" s="5">
        <v>98.26</v>
      </c>
      <c r="S47" s="5"/>
      <c r="T47" s="5">
        <v>2</v>
      </c>
      <c r="U47" s="5">
        <v>9</v>
      </c>
      <c r="V47" s="5" t="s">
        <v>78</v>
      </c>
      <c r="W47" s="5" t="s">
        <v>79</v>
      </c>
      <c r="X47" s="5" t="s">
        <v>80</v>
      </c>
      <c r="Y47" s="5" t="s">
        <v>79</v>
      </c>
      <c r="Z47" s="5" t="s">
        <v>81</v>
      </c>
      <c r="AA47" s="5">
        <v>320</v>
      </c>
      <c r="AB47" s="5">
        <v>32</v>
      </c>
      <c r="AC47" s="5">
        <v>2.8</v>
      </c>
      <c r="AD47" s="5" t="s">
        <v>78</v>
      </c>
      <c r="AE47" s="5">
        <v>118</v>
      </c>
      <c r="AF47" s="5">
        <v>10</v>
      </c>
      <c r="AG47" s="5">
        <v>164</v>
      </c>
      <c r="AH47" s="5">
        <v>1199</v>
      </c>
      <c r="AI47" s="5">
        <v>94.9</v>
      </c>
      <c r="AJ47" s="5">
        <v>7</v>
      </c>
      <c r="AL47" s="5">
        <v>0.3</v>
      </c>
      <c r="AM47" s="5">
        <v>8</v>
      </c>
      <c r="AN47" s="5" t="s">
        <v>82</v>
      </c>
      <c r="AO47" s="5">
        <v>1.3</v>
      </c>
      <c r="AP47" s="5">
        <v>63</v>
      </c>
      <c r="AQ47" s="5">
        <v>182</v>
      </c>
      <c r="AR47" s="5">
        <v>374</v>
      </c>
      <c r="AS47" s="5">
        <v>45</v>
      </c>
      <c r="AT47" s="5">
        <v>177</v>
      </c>
      <c r="AU47" s="5">
        <v>36.1</v>
      </c>
      <c r="AV47" s="5">
        <v>5.34</v>
      </c>
      <c r="AW47" s="5">
        <v>31.2</v>
      </c>
      <c r="AX47" s="5">
        <v>5.31</v>
      </c>
      <c r="AY47" s="5">
        <v>32.299999999999997</v>
      </c>
      <c r="AZ47" s="5">
        <v>6.37</v>
      </c>
      <c r="BA47" s="5">
        <v>18.100000000000001</v>
      </c>
      <c r="BB47" s="5">
        <v>2.71</v>
      </c>
      <c r="BC47" s="5">
        <v>17</v>
      </c>
      <c r="BD47" s="5">
        <v>2.59</v>
      </c>
      <c r="BE47" s="5">
        <v>26.7</v>
      </c>
      <c r="BF47" s="5">
        <v>10.199999999999999</v>
      </c>
      <c r="BG47" s="5">
        <v>2.1</v>
      </c>
      <c r="BH47" s="5">
        <v>0.25</v>
      </c>
      <c r="BI47" s="5">
        <v>20</v>
      </c>
      <c r="BJ47" s="5" t="s">
        <v>104</v>
      </c>
      <c r="BK47" s="5">
        <v>18.7</v>
      </c>
      <c r="BL47" s="5">
        <v>5.07</v>
      </c>
    </row>
    <row r="48" spans="1:64" s="4" customFormat="1" ht="16" hidden="1" thickTop="1" x14ac:dyDescent="0.2">
      <c r="A48" s="45"/>
      <c r="B48" s="43">
        <v>44281</v>
      </c>
      <c r="C48" s="5" t="s">
        <v>162</v>
      </c>
      <c r="D48" s="7" t="s">
        <v>182</v>
      </c>
      <c r="E48" s="46">
        <v>7.1116820000000001</v>
      </c>
      <c r="F48" s="46">
        <v>38.417245000000001</v>
      </c>
      <c r="G48" s="5">
        <v>70.459999999999994</v>
      </c>
      <c r="H48" s="5">
        <v>9.4</v>
      </c>
      <c r="I48" s="5">
        <v>4.99</v>
      </c>
      <c r="J48" s="5">
        <v>0.19400000000000001</v>
      </c>
      <c r="K48" s="5">
        <v>0.03</v>
      </c>
      <c r="L48" s="5">
        <v>0.23</v>
      </c>
      <c r="M48" s="5">
        <v>4.92</v>
      </c>
      <c r="N48" s="5">
        <v>4.33</v>
      </c>
      <c r="O48" s="5">
        <v>0.247</v>
      </c>
      <c r="P48" s="5" t="s">
        <v>77</v>
      </c>
      <c r="Q48" s="5">
        <v>3.51</v>
      </c>
      <c r="R48" s="5">
        <v>98.3</v>
      </c>
      <c r="S48" s="5"/>
      <c r="T48" s="5">
        <v>2</v>
      </c>
      <c r="U48" s="5">
        <v>9</v>
      </c>
      <c r="V48" s="5">
        <v>32</v>
      </c>
      <c r="W48" s="5" t="s">
        <v>79</v>
      </c>
      <c r="X48" s="5" t="s">
        <v>80</v>
      </c>
      <c r="Y48" s="5" t="s">
        <v>79</v>
      </c>
      <c r="Z48" s="5" t="s">
        <v>81</v>
      </c>
      <c r="AA48" s="5">
        <v>320</v>
      </c>
      <c r="AB48" s="5">
        <v>32</v>
      </c>
      <c r="AC48" s="5">
        <v>2.7</v>
      </c>
      <c r="AD48" s="5" t="s">
        <v>78</v>
      </c>
      <c r="AE48" s="5">
        <v>115</v>
      </c>
      <c r="AF48" s="5">
        <v>5</v>
      </c>
      <c r="AG48" s="5">
        <v>164</v>
      </c>
      <c r="AH48" s="5">
        <v>1182</v>
      </c>
      <c r="AI48" s="5">
        <v>84.6</v>
      </c>
      <c r="AJ48" s="5">
        <v>9</v>
      </c>
      <c r="AK48" s="5">
        <v>4.9000000000000004</v>
      </c>
      <c r="AL48" s="5">
        <v>0.3</v>
      </c>
      <c r="AM48" s="5">
        <v>8</v>
      </c>
      <c r="AN48" s="5" t="s">
        <v>82</v>
      </c>
      <c r="AO48" s="5">
        <v>1.3</v>
      </c>
      <c r="AP48" s="5">
        <v>63</v>
      </c>
      <c r="AQ48" s="5">
        <v>183</v>
      </c>
      <c r="AR48" s="5">
        <v>376</v>
      </c>
      <c r="AS48" s="5">
        <v>45.7</v>
      </c>
      <c r="AT48" s="5">
        <v>179</v>
      </c>
      <c r="AU48" s="5">
        <v>36.299999999999997</v>
      </c>
      <c r="AV48" s="5">
        <v>5.39</v>
      </c>
      <c r="AW48" s="5">
        <v>31.7</v>
      </c>
      <c r="AX48" s="5">
        <v>5.31</v>
      </c>
      <c r="AY48" s="5">
        <v>32.700000000000003</v>
      </c>
      <c r="AZ48" s="5">
        <v>6.43</v>
      </c>
      <c r="BA48" s="5">
        <v>18.100000000000001</v>
      </c>
      <c r="BB48" s="5">
        <v>2.7</v>
      </c>
      <c r="BC48" s="5">
        <v>17</v>
      </c>
      <c r="BD48" s="5">
        <v>2.59</v>
      </c>
      <c r="BE48" s="5">
        <v>25.8</v>
      </c>
      <c r="BF48" s="5">
        <v>10.199999999999999</v>
      </c>
      <c r="BG48" s="5">
        <v>1.9</v>
      </c>
      <c r="BH48" s="5">
        <v>0.24</v>
      </c>
      <c r="BI48" s="5">
        <v>19</v>
      </c>
      <c r="BJ48" s="5" t="s">
        <v>104</v>
      </c>
      <c r="BK48" s="5">
        <v>18.899999999999999</v>
      </c>
      <c r="BL48" s="5">
        <v>5.15</v>
      </c>
    </row>
    <row r="49" spans="1:64" s="4" customFormat="1" ht="16" hidden="1" thickTop="1" x14ac:dyDescent="0.2">
      <c r="A49" s="45"/>
      <c r="B49" s="43">
        <v>44281</v>
      </c>
      <c r="C49" s="5" t="s">
        <v>163</v>
      </c>
      <c r="D49" s="7" t="s">
        <v>182</v>
      </c>
      <c r="E49" s="46">
        <v>7.1116820000000001</v>
      </c>
      <c r="F49" s="46">
        <v>38.417245000000001</v>
      </c>
      <c r="G49" s="5">
        <v>70.05</v>
      </c>
      <c r="H49" s="5">
        <v>9.4600000000000009</v>
      </c>
      <c r="I49" s="5">
        <v>5</v>
      </c>
      <c r="J49" s="5">
        <v>0.193</v>
      </c>
      <c r="K49" s="5">
        <v>0.04</v>
      </c>
      <c r="L49" s="5">
        <v>0.28000000000000003</v>
      </c>
      <c r="M49" s="5">
        <v>4.9400000000000004</v>
      </c>
      <c r="N49" s="5">
        <v>4.3099999999999996</v>
      </c>
      <c r="O49" s="5">
        <v>0.247</v>
      </c>
      <c r="P49" s="5" t="s">
        <v>77</v>
      </c>
      <c r="Q49" s="5">
        <v>3.86</v>
      </c>
      <c r="R49" s="5">
        <v>98.39</v>
      </c>
      <c r="S49" s="5"/>
      <c r="T49" s="5">
        <v>2</v>
      </c>
      <c r="U49" s="5">
        <v>9</v>
      </c>
      <c r="V49" s="5">
        <v>47</v>
      </c>
      <c r="W49" s="5" t="s">
        <v>79</v>
      </c>
      <c r="X49" s="5" t="s">
        <v>80</v>
      </c>
      <c r="Y49" s="5" t="s">
        <v>79</v>
      </c>
      <c r="Z49" s="5" t="s">
        <v>81</v>
      </c>
      <c r="AA49" s="5">
        <v>300</v>
      </c>
      <c r="AB49" s="5">
        <v>30</v>
      </c>
      <c r="AC49" s="5">
        <v>2.5</v>
      </c>
      <c r="AD49" s="5" t="s">
        <v>78</v>
      </c>
      <c r="AE49" s="5">
        <v>111</v>
      </c>
      <c r="AF49" s="5">
        <v>8</v>
      </c>
      <c r="AG49" s="5">
        <v>153</v>
      </c>
      <c r="AH49" s="5">
        <v>1200</v>
      </c>
      <c r="AI49" s="5">
        <v>79.5</v>
      </c>
      <c r="AJ49" s="5">
        <v>7</v>
      </c>
      <c r="AL49" s="5">
        <v>0.3</v>
      </c>
      <c r="AM49" s="5">
        <v>7</v>
      </c>
      <c r="AN49" s="5" t="s">
        <v>82</v>
      </c>
      <c r="AO49" s="5">
        <v>1.2</v>
      </c>
      <c r="AP49" s="5">
        <v>85</v>
      </c>
      <c r="AQ49" s="5">
        <v>185</v>
      </c>
      <c r="AR49" s="5">
        <v>380</v>
      </c>
      <c r="AS49" s="5">
        <v>46.2</v>
      </c>
      <c r="AT49" s="5">
        <v>182</v>
      </c>
      <c r="AU49" s="5">
        <v>36.799999999999997</v>
      </c>
      <c r="AV49" s="5">
        <v>5.43</v>
      </c>
      <c r="AW49" s="5">
        <v>30.7</v>
      </c>
      <c r="AX49" s="5">
        <v>5.33</v>
      </c>
      <c r="AY49" s="5">
        <v>32.1</v>
      </c>
      <c r="AZ49" s="5">
        <v>6.28</v>
      </c>
      <c r="BA49" s="5">
        <v>17.8</v>
      </c>
      <c r="BB49" s="5">
        <v>2.59</v>
      </c>
      <c r="BC49" s="5">
        <v>17</v>
      </c>
      <c r="BD49" s="5">
        <v>2.57</v>
      </c>
      <c r="BE49" s="5">
        <v>22</v>
      </c>
      <c r="BF49" s="5">
        <v>9.5500000000000007</v>
      </c>
      <c r="BG49" s="5">
        <v>1.7</v>
      </c>
      <c r="BH49" s="5">
        <v>0.23</v>
      </c>
      <c r="BI49" s="5">
        <v>19</v>
      </c>
      <c r="BJ49" s="5" t="s">
        <v>104</v>
      </c>
      <c r="BK49" s="5">
        <v>19</v>
      </c>
      <c r="BL49" s="5">
        <v>5.09</v>
      </c>
    </row>
    <row r="50" spans="1:64" s="4" customFormat="1" ht="16" hidden="1" thickTop="1" x14ac:dyDescent="0.2">
      <c r="A50" s="45"/>
      <c r="B50" s="43">
        <v>44281</v>
      </c>
      <c r="C50" s="5" t="s">
        <v>164</v>
      </c>
      <c r="D50" s="7" t="s">
        <v>182</v>
      </c>
      <c r="E50" s="46">
        <v>7.1116820000000001</v>
      </c>
      <c r="F50" s="46">
        <v>38.417245000000001</v>
      </c>
      <c r="G50" s="5">
        <v>71.599999999999994</v>
      </c>
      <c r="H50" s="5">
        <v>9.5299999999999994</v>
      </c>
      <c r="I50" s="5">
        <v>5.28</v>
      </c>
      <c r="J50" s="5">
        <v>0.22500000000000001</v>
      </c>
      <c r="K50" s="5">
        <v>0.2</v>
      </c>
      <c r="L50" s="5">
        <v>0.6</v>
      </c>
      <c r="M50" s="5">
        <v>4.51</v>
      </c>
      <c r="N50" s="5">
        <v>4.07</v>
      </c>
      <c r="O50" s="5">
        <v>0.40300000000000002</v>
      </c>
      <c r="P50" s="5">
        <v>7.0000000000000007E-2</v>
      </c>
      <c r="Q50" s="5">
        <v>3.67</v>
      </c>
      <c r="R50" s="5">
        <v>100.2</v>
      </c>
      <c r="S50" s="5"/>
      <c r="T50" s="5">
        <v>3</v>
      </c>
      <c r="U50" s="5">
        <v>7</v>
      </c>
      <c r="V50" s="5">
        <v>13</v>
      </c>
      <c r="W50" s="5" t="s">
        <v>79</v>
      </c>
      <c r="X50" s="5">
        <v>1</v>
      </c>
      <c r="Y50" s="5" t="s">
        <v>79</v>
      </c>
      <c r="Z50" s="5" t="s">
        <v>81</v>
      </c>
      <c r="AA50" s="5">
        <v>260</v>
      </c>
      <c r="AB50" s="5">
        <v>31</v>
      </c>
      <c r="AC50" s="5">
        <v>2.5</v>
      </c>
      <c r="AD50" s="5" t="s">
        <v>78</v>
      </c>
      <c r="AE50" s="5">
        <v>106</v>
      </c>
      <c r="AF50" s="5">
        <v>35</v>
      </c>
      <c r="AG50" s="5">
        <v>146</v>
      </c>
      <c r="AH50" s="5">
        <v>1193</v>
      </c>
      <c r="AI50" s="5">
        <v>61.8</v>
      </c>
      <c r="AJ50" s="5">
        <v>7</v>
      </c>
      <c r="AK50" s="5">
        <v>3</v>
      </c>
      <c r="AL50" s="5">
        <v>0.2</v>
      </c>
      <c r="AM50" s="5">
        <v>5</v>
      </c>
      <c r="AN50" s="5" t="s">
        <v>82</v>
      </c>
      <c r="AO50" s="5">
        <v>0.3</v>
      </c>
      <c r="AP50" s="5">
        <v>64</v>
      </c>
      <c r="AQ50" s="5">
        <v>45.4</v>
      </c>
      <c r="AR50" s="5">
        <v>150</v>
      </c>
      <c r="AS50" s="5">
        <v>11.2</v>
      </c>
      <c r="AT50" s="5">
        <v>44.3</v>
      </c>
      <c r="AU50" s="5">
        <v>9.5</v>
      </c>
      <c r="AV50" s="5">
        <v>1.29</v>
      </c>
      <c r="AW50" s="5">
        <v>7.38</v>
      </c>
      <c r="AX50" s="5">
        <v>1.29</v>
      </c>
      <c r="AY50" s="5">
        <v>7.81</v>
      </c>
      <c r="AZ50" s="5">
        <v>1.45</v>
      </c>
      <c r="BA50" s="5">
        <v>4.28</v>
      </c>
      <c r="BB50" s="5">
        <v>0.66800000000000004</v>
      </c>
      <c r="BC50" s="5">
        <v>4.7699999999999996</v>
      </c>
      <c r="BD50" s="5">
        <v>0.81100000000000005</v>
      </c>
      <c r="BE50" s="5">
        <v>14.9</v>
      </c>
      <c r="BF50" s="5">
        <v>6.75</v>
      </c>
      <c r="BG50" s="5">
        <v>1.2</v>
      </c>
      <c r="BH50" s="5" t="s">
        <v>178</v>
      </c>
      <c r="BI50" s="5">
        <v>10</v>
      </c>
      <c r="BJ50" s="5" t="s">
        <v>104</v>
      </c>
      <c r="BK50" s="5">
        <v>12.6</v>
      </c>
      <c r="BL50" s="5">
        <v>1.56</v>
      </c>
    </row>
    <row r="51" spans="1:64" s="4" customFormat="1" ht="16" hidden="1" thickTop="1" x14ac:dyDescent="0.2">
      <c r="A51" s="45"/>
      <c r="B51" s="43">
        <v>44281</v>
      </c>
      <c r="C51" s="5" t="s">
        <v>165</v>
      </c>
      <c r="D51" s="7" t="s">
        <v>182</v>
      </c>
      <c r="E51" s="46">
        <v>7.1116820000000001</v>
      </c>
      <c r="F51" s="46">
        <v>38.417245000000001</v>
      </c>
      <c r="G51" s="5">
        <v>72.87</v>
      </c>
      <c r="H51" s="5">
        <v>9.48</v>
      </c>
      <c r="I51" s="5">
        <v>4.01</v>
      </c>
      <c r="J51" s="5">
        <v>0.14499999999999999</v>
      </c>
      <c r="K51" s="5">
        <v>0.24</v>
      </c>
      <c r="L51" s="5">
        <v>0.47</v>
      </c>
      <c r="M51" s="5">
        <v>4.2300000000000004</v>
      </c>
      <c r="N51" s="5">
        <v>4.1900000000000004</v>
      </c>
      <c r="O51" s="5">
        <v>0.26300000000000001</v>
      </c>
      <c r="P51" s="5">
        <v>0.03</v>
      </c>
      <c r="Q51" s="5">
        <v>3.89</v>
      </c>
      <c r="R51" s="5">
        <v>99.83</v>
      </c>
      <c r="S51" s="5"/>
      <c r="T51" s="5">
        <v>2</v>
      </c>
      <c r="U51" s="5">
        <v>6</v>
      </c>
      <c r="V51" s="5">
        <v>5</v>
      </c>
      <c r="W51" s="5" t="s">
        <v>79</v>
      </c>
      <c r="X51" s="5">
        <v>1</v>
      </c>
      <c r="Y51" s="5" t="s">
        <v>79</v>
      </c>
      <c r="Z51" s="5" t="s">
        <v>81</v>
      </c>
      <c r="AA51" s="5">
        <v>240</v>
      </c>
      <c r="AB51" s="5">
        <v>31</v>
      </c>
      <c r="AC51" s="5">
        <v>3.8</v>
      </c>
      <c r="AD51" s="5" t="s">
        <v>78</v>
      </c>
      <c r="AE51" s="5">
        <v>103</v>
      </c>
      <c r="AF51" s="5">
        <v>22</v>
      </c>
      <c r="AG51" s="5">
        <v>123</v>
      </c>
      <c r="AH51" s="5">
        <v>992</v>
      </c>
      <c r="AI51" s="5">
        <v>55.6</v>
      </c>
      <c r="AJ51" s="5">
        <v>7</v>
      </c>
      <c r="AL51" s="5">
        <v>0.3</v>
      </c>
      <c r="AM51" s="5">
        <v>8</v>
      </c>
      <c r="AN51" s="5" t="s">
        <v>82</v>
      </c>
      <c r="AO51" s="5">
        <v>1.8</v>
      </c>
      <c r="AP51" s="5">
        <v>78</v>
      </c>
      <c r="AQ51" s="5">
        <v>188</v>
      </c>
      <c r="AR51" s="5">
        <v>384</v>
      </c>
      <c r="AS51" s="5">
        <v>45.8</v>
      </c>
      <c r="AT51" s="5">
        <v>181</v>
      </c>
      <c r="AU51" s="5">
        <v>37</v>
      </c>
      <c r="AV51" s="5">
        <v>5.31</v>
      </c>
      <c r="AW51" s="5">
        <v>31.7</v>
      </c>
      <c r="AX51" s="5">
        <v>5.55</v>
      </c>
      <c r="AY51" s="5">
        <v>33.6</v>
      </c>
      <c r="AZ51" s="5">
        <v>6.59</v>
      </c>
      <c r="BA51" s="5">
        <v>18.8</v>
      </c>
      <c r="BB51" s="5">
        <v>2.76</v>
      </c>
      <c r="BC51" s="5">
        <v>18</v>
      </c>
      <c r="BD51" s="5">
        <v>2.67</v>
      </c>
      <c r="BE51" s="5">
        <v>27.8</v>
      </c>
      <c r="BF51" s="5">
        <v>10.3</v>
      </c>
      <c r="BG51" s="5">
        <v>2.1</v>
      </c>
      <c r="BH51" s="5">
        <v>0.28000000000000003</v>
      </c>
      <c r="BI51" s="5">
        <v>18</v>
      </c>
      <c r="BJ51" s="5" t="s">
        <v>104</v>
      </c>
      <c r="BK51" s="5">
        <v>19.5</v>
      </c>
      <c r="BL51" s="5">
        <v>5.36</v>
      </c>
    </row>
    <row r="52" spans="1:64" s="4" customFormat="1" ht="16" hidden="1" thickTop="1" x14ac:dyDescent="0.2">
      <c r="A52" s="44"/>
      <c r="B52" s="43">
        <v>44243</v>
      </c>
      <c r="C52" s="5" t="s">
        <v>83</v>
      </c>
      <c r="D52" s="4" t="s">
        <v>189</v>
      </c>
      <c r="E52" s="46">
        <v>7.1849790000000002</v>
      </c>
      <c r="F52" s="46">
        <v>38.409854000000003</v>
      </c>
      <c r="G52" s="5">
        <v>74.8</v>
      </c>
      <c r="H52" s="5">
        <v>10.64</v>
      </c>
      <c r="I52" s="5">
        <v>3.92</v>
      </c>
      <c r="J52" s="5">
        <v>0.154</v>
      </c>
      <c r="K52" s="5">
        <v>0.02</v>
      </c>
      <c r="L52" s="5">
        <v>0.3</v>
      </c>
      <c r="M52" s="5">
        <v>4.28</v>
      </c>
      <c r="N52" s="5">
        <v>4.71</v>
      </c>
      <c r="O52" s="5">
        <v>0.26800000000000002</v>
      </c>
      <c r="P52" s="5">
        <v>0.01</v>
      </c>
      <c r="Q52" s="5">
        <v>0.35</v>
      </c>
      <c r="R52" s="5">
        <v>99.46</v>
      </c>
      <c r="S52" s="5"/>
      <c r="T52" s="5">
        <v>2</v>
      </c>
      <c r="U52" s="5">
        <v>4</v>
      </c>
      <c r="V52" s="5" t="s">
        <v>78</v>
      </c>
      <c r="W52" s="5" t="s">
        <v>79</v>
      </c>
      <c r="X52" s="5" t="s">
        <v>80</v>
      </c>
      <c r="Y52" s="5" t="s">
        <v>79</v>
      </c>
      <c r="Z52" s="5" t="s">
        <v>81</v>
      </c>
      <c r="AA52" s="5">
        <v>210</v>
      </c>
      <c r="AB52" s="5">
        <v>30</v>
      </c>
      <c r="AC52" s="5">
        <v>2.5</v>
      </c>
      <c r="AD52" s="5" t="s">
        <v>78</v>
      </c>
      <c r="AE52" s="5">
        <v>78</v>
      </c>
      <c r="AF52" s="5">
        <v>7</v>
      </c>
      <c r="AG52" s="5">
        <v>114</v>
      </c>
      <c r="AH52" s="5">
        <v>818</v>
      </c>
      <c r="AI52" s="5">
        <v>75.900000000000006</v>
      </c>
      <c r="AJ52" s="5" t="s">
        <v>177</v>
      </c>
      <c r="AK52" s="5"/>
      <c r="AL52" s="5">
        <v>0.3</v>
      </c>
      <c r="AM52" s="5">
        <v>8</v>
      </c>
      <c r="AN52" s="5" t="s">
        <v>82</v>
      </c>
      <c r="AO52" s="5">
        <v>1.2</v>
      </c>
      <c r="AP52" s="5">
        <v>61</v>
      </c>
      <c r="AQ52" s="5">
        <v>164</v>
      </c>
      <c r="AR52" s="5">
        <v>339</v>
      </c>
      <c r="AS52" s="5">
        <v>40.700000000000003</v>
      </c>
      <c r="AT52" s="5">
        <v>160</v>
      </c>
      <c r="AU52" s="5">
        <v>33.299999999999997</v>
      </c>
      <c r="AV52" s="5">
        <v>4.74</v>
      </c>
      <c r="AW52" s="5">
        <v>28</v>
      </c>
      <c r="AX52" s="5">
        <v>4.8099999999999996</v>
      </c>
      <c r="AY52" s="5">
        <v>28.9</v>
      </c>
      <c r="AZ52" s="5">
        <v>5.61</v>
      </c>
      <c r="BA52" s="5">
        <v>16.100000000000001</v>
      </c>
      <c r="BB52" s="5">
        <v>2.33</v>
      </c>
      <c r="BC52" s="5">
        <v>15.6</v>
      </c>
      <c r="BD52" s="5">
        <v>2.41</v>
      </c>
      <c r="BE52" s="5">
        <v>28.9</v>
      </c>
      <c r="BF52" s="5">
        <v>11</v>
      </c>
      <c r="BG52" s="5">
        <v>0.8</v>
      </c>
      <c r="BH52" s="5">
        <v>0.19</v>
      </c>
      <c r="BI52" s="5">
        <v>19</v>
      </c>
      <c r="BJ52" s="5" t="s">
        <v>104</v>
      </c>
      <c r="BK52" s="5">
        <v>16.399999999999999</v>
      </c>
      <c r="BL52" s="5">
        <v>4.67</v>
      </c>
    </row>
    <row r="53" spans="1:64" s="4" customFormat="1" ht="16" hidden="1" thickTop="1" x14ac:dyDescent="0.2">
      <c r="A53" s="44"/>
      <c r="B53" s="43">
        <v>44243</v>
      </c>
      <c r="C53" s="5" t="s">
        <v>84</v>
      </c>
      <c r="D53" s="4" t="s">
        <v>189</v>
      </c>
      <c r="E53" s="46">
        <v>7.1849790000000002</v>
      </c>
      <c r="F53" s="46">
        <v>38.409854000000003</v>
      </c>
      <c r="G53" s="5">
        <v>74.52</v>
      </c>
      <c r="H53" s="5">
        <v>11.3</v>
      </c>
      <c r="I53" s="5">
        <v>3.31</v>
      </c>
      <c r="J53" s="5">
        <v>0.129</v>
      </c>
      <c r="K53" s="5">
        <v>0.03</v>
      </c>
      <c r="L53" s="5">
        <v>0.4</v>
      </c>
      <c r="M53" s="5">
        <v>4.42</v>
      </c>
      <c r="N53" s="5">
        <v>4.7</v>
      </c>
      <c r="O53" s="5">
        <v>0.26</v>
      </c>
      <c r="P53" s="5">
        <v>0.02</v>
      </c>
      <c r="Q53" s="5">
        <v>0.4</v>
      </c>
      <c r="R53" s="5">
        <v>99.48</v>
      </c>
      <c r="S53" s="5"/>
      <c r="T53" s="5">
        <v>3</v>
      </c>
      <c r="U53" s="5">
        <v>5</v>
      </c>
      <c r="V53" s="5" t="s">
        <v>78</v>
      </c>
      <c r="W53" s="5" t="s">
        <v>79</v>
      </c>
      <c r="X53" s="5" t="s">
        <v>80</v>
      </c>
      <c r="Y53" s="5" t="s">
        <v>79</v>
      </c>
      <c r="Z53" s="5" t="s">
        <v>81</v>
      </c>
      <c r="AA53" s="5">
        <v>210</v>
      </c>
      <c r="AB53" s="5">
        <v>30</v>
      </c>
      <c r="AC53" s="5">
        <v>2.4</v>
      </c>
      <c r="AD53" s="5" t="s">
        <v>78</v>
      </c>
      <c r="AE53" s="5">
        <v>79</v>
      </c>
      <c r="AF53" s="5">
        <v>21</v>
      </c>
      <c r="AG53" s="5">
        <v>86.4</v>
      </c>
      <c r="AH53" s="5">
        <v>690</v>
      </c>
      <c r="AI53" s="5">
        <v>73.2</v>
      </c>
      <c r="AJ53" s="5" t="s">
        <v>177</v>
      </c>
      <c r="AK53" s="5"/>
      <c r="AL53" s="5">
        <v>0.3</v>
      </c>
      <c r="AM53" s="5">
        <v>10</v>
      </c>
      <c r="AN53" s="5" t="s">
        <v>82</v>
      </c>
      <c r="AO53" s="5">
        <v>1.3</v>
      </c>
      <c r="AP53" s="5">
        <v>74</v>
      </c>
      <c r="AQ53" s="5">
        <v>168</v>
      </c>
      <c r="AR53" s="5">
        <v>344</v>
      </c>
      <c r="AS53" s="5">
        <v>41.7</v>
      </c>
      <c r="AT53" s="5">
        <v>164</v>
      </c>
      <c r="AU53" s="5">
        <v>34.5</v>
      </c>
      <c r="AV53" s="5">
        <v>5.04</v>
      </c>
      <c r="AW53" s="5">
        <v>30.8</v>
      </c>
      <c r="AX53" s="5">
        <v>5.35</v>
      </c>
      <c r="AY53" s="5">
        <v>32.200000000000003</v>
      </c>
      <c r="AZ53" s="5">
        <v>6.17</v>
      </c>
      <c r="BA53" s="5">
        <v>17.8</v>
      </c>
      <c r="BB53" s="5">
        <v>2.68</v>
      </c>
      <c r="BC53" s="5">
        <v>17</v>
      </c>
      <c r="BD53" s="5">
        <v>2.62</v>
      </c>
      <c r="BE53" s="5">
        <v>29.9</v>
      </c>
      <c r="BF53" s="5">
        <v>11.2</v>
      </c>
      <c r="BG53" s="5">
        <v>16</v>
      </c>
      <c r="BH53" s="5">
        <v>0.25</v>
      </c>
      <c r="BI53" s="5">
        <v>19</v>
      </c>
      <c r="BJ53" s="5" t="s">
        <v>104</v>
      </c>
      <c r="BK53" s="5">
        <v>17.899999999999999</v>
      </c>
      <c r="BL53" s="5">
        <v>5.22</v>
      </c>
    </row>
    <row r="54" spans="1:64" s="4" customFormat="1" ht="16" hidden="1" thickTop="1" x14ac:dyDescent="0.2">
      <c r="A54" s="44"/>
      <c r="B54" s="43">
        <v>44243</v>
      </c>
      <c r="C54" s="5" t="s">
        <v>85</v>
      </c>
      <c r="D54" s="4" t="s">
        <v>189</v>
      </c>
      <c r="E54" s="46">
        <v>7.1849790000000002</v>
      </c>
      <c r="F54" s="46">
        <v>38.409854000000003</v>
      </c>
      <c r="G54" s="5">
        <v>74.37</v>
      </c>
      <c r="H54" s="5">
        <v>9.4</v>
      </c>
      <c r="I54" s="5">
        <v>5.39</v>
      </c>
      <c r="J54" s="5">
        <v>0.214</v>
      </c>
      <c r="K54" s="5">
        <v>0.01</v>
      </c>
      <c r="L54" s="5">
        <v>0.21</v>
      </c>
      <c r="M54" s="5">
        <v>5</v>
      </c>
      <c r="N54" s="5">
        <v>4.57</v>
      </c>
      <c r="O54" s="5">
        <v>0.222</v>
      </c>
      <c r="P54" s="5" t="s">
        <v>77</v>
      </c>
      <c r="Q54" s="5">
        <v>0.71</v>
      </c>
      <c r="R54" s="5">
        <v>100.1</v>
      </c>
      <c r="S54" s="5"/>
      <c r="T54" s="5" t="s">
        <v>80</v>
      </c>
      <c r="U54" s="5">
        <v>10</v>
      </c>
      <c r="V54" s="5" t="s">
        <v>78</v>
      </c>
      <c r="W54" s="5" t="s">
        <v>79</v>
      </c>
      <c r="X54" s="5" t="s">
        <v>80</v>
      </c>
      <c r="Y54" s="5" t="s">
        <v>79</v>
      </c>
      <c r="Z54" s="5" t="s">
        <v>81</v>
      </c>
      <c r="AA54" s="5">
        <v>410</v>
      </c>
      <c r="AB54" s="5">
        <v>36</v>
      </c>
      <c r="AC54" s="5">
        <v>3.1</v>
      </c>
      <c r="AD54" s="5" t="s">
        <v>78</v>
      </c>
      <c r="AE54" s="5">
        <v>133</v>
      </c>
      <c r="AF54" s="5">
        <v>3</v>
      </c>
      <c r="AG54" s="5">
        <v>195</v>
      </c>
      <c r="AH54" s="5">
        <v>1607</v>
      </c>
      <c r="AI54" s="5">
        <v>157</v>
      </c>
      <c r="AJ54" s="5">
        <v>4</v>
      </c>
      <c r="AK54" s="5"/>
      <c r="AL54" s="5">
        <v>0.3</v>
      </c>
      <c r="AM54" s="5">
        <v>8</v>
      </c>
      <c r="AN54" s="5" t="s">
        <v>82</v>
      </c>
      <c r="AO54" s="5">
        <v>1.2</v>
      </c>
      <c r="AP54" s="5">
        <v>72</v>
      </c>
      <c r="AQ54" s="5">
        <v>169</v>
      </c>
      <c r="AR54" s="5">
        <v>346</v>
      </c>
      <c r="AS54" s="5">
        <v>41.4</v>
      </c>
      <c r="AT54" s="5">
        <v>163</v>
      </c>
      <c r="AU54" s="5">
        <v>33.5</v>
      </c>
      <c r="AV54" s="5">
        <v>4.82</v>
      </c>
      <c r="AW54" s="5">
        <v>28.7</v>
      </c>
      <c r="AX54" s="5">
        <v>4.8600000000000003</v>
      </c>
      <c r="AY54" s="5">
        <v>29.6</v>
      </c>
      <c r="AZ54" s="5">
        <v>5.79</v>
      </c>
      <c r="BA54" s="5">
        <v>16.600000000000001</v>
      </c>
      <c r="BB54" s="5">
        <v>2.39</v>
      </c>
      <c r="BC54" s="5">
        <v>15.9</v>
      </c>
      <c r="BD54" s="5">
        <v>2.4</v>
      </c>
      <c r="BE54" s="5">
        <v>29.4</v>
      </c>
      <c r="BF54" s="5">
        <v>11</v>
      </c>
      <c r="BG54" s="5" t="s">
        <v>179</v>
      </c>
      <c r="BH54" s="5">
        <v>0.2</v>
      </c>
      <c r="BI54" s="5">
        <v>20</v>
      </c>
      <c r="BJ54" s="5">
        <v>0.1</v>
      </c>
      <c r="BK54" s="5">
        <v>16.8</v>
      </c>
      <c r="BL54" s="5">
        <v>4.6900000000000004</v>
      </c>
    </row>
    <row r="55" spans="1:64" s="4" customFormat="1" ht="16" hidden="1" thickTop="1" x14ac:dyDescent="0.2">
      <c r="A55" s="44"/>
      <c r="B55" s="43">
        <v>44243</v>
      </c>
      <c r="C55" s="5" t="s">
        <v>86</v>
      </c>
      <c r="D55" s="4" t="s">
        <v>189</v>
      </c>
      <c r="E55" s="46">
        <v>7.1849790000000002</v>
      </c>
      <c r="F55" s="46">
        <v>38.409854000000003</v>
      </c>
      <c r="G55" s="5">
        <v>74.42</v>
      </c>
      <c r="H55" s="5">
        <v>9.58</v>
      </c>
      <c r="I55" s="5">
        <v>5.45</v>
      </c>
      <c r="J55" s="5">
        <v>0.21</v>
      </c>
      <c r="K55" s="5">
        <v>0.02</v>
      </c>
      <c r="L55" s="5">
        <v>0.23</v>
      </c>
      <c r="M55" s="5">
        <v>4.32</v>
      </c>
      <c r="N55" s="5">
        <v>4.4800000000000004</v>
      </c>
      <c r="O55" s="5">
        <v>0.219</v>
      </c>
      <c r="P55" s="5">
        <v>0.01</v>
      </c>
      <c r="Q55" s="5">
        <v>1.4</v>
      </c>
      <c r="R55" s="5">
        <v>100.3</v>
      </c>
      <c r="S55" s="5"/>
      <c r="T55" s="5">
        <v>2</v>
      </c>
      <c r="U55" s="5">
        <v>10</v>
      </c>
      <c r="V55" s="5" t="s">
        <v>78</v>
      </c>
      <c r="W55" s="5" t="s">
        <v>79</v>
      </c>
      <c r="X55" s="5" t="s">
        <v>80</v>
      </c>
      <c r="Y55" s="5" t="s">
        <v>79</v>
      </c>
      <c r="Z55" s="5" t="s">
        <v>81</v>
      </c>
      <c r="AA55" s="5">
        <v>440</v>
      </c>
      <c r="AB55" s="5">
        <v>38</v>
      </c>
      <c r="AC55" s="5">
        <v>4.0999999999999996</v>
      </c>
      <c r="AD55" s="5" t="s">
        <v>78</v>
      </c>
      <c r="AE55" s="5">
        <v>137</v>
      </c>
      <c r="AF55" s="5">
        <v>3</v>
      </c>
      <c r="AG55" s="5">
        <v>205</v>
      </c>
      <c r="AH55" s="5">
        <v>1615</v>
      </c>
      <c r="AI55" s="5">
        <v>159</v>
      </c>
      <c r="AJ55" s="5">
        <v>3</v>
      </c>
      <c r="AL55" s="5">
        <v>0.3</v>
      </c>
      <c r="AM55" s="5">
        <v>7</v>
      </c>
      <c r="AN55" s="5" t="s">
        <v>82</v>
      </c>
      <c r="AO55" s="5">
        <v>1.2</v>
      </c>
      <c r="AP55" s="5">
        <v>140</v>
      </c>
      <c r="AQ55" s="5">
        <v>160</v>
      </c>
      <c r="AR55" s="5">
        <v>332</v>
      </c>
      <c r="AS55" s="5">
        <v>39.9</v>
      </c>
      <c r="AT55" s="5">
        <v>155</v>
      </c>
      <c r="AU55" s="5">
        <v>31.9</v>
      </c>
      <c r="AV55" s="5">
        <v>4.74</v>
      </c>
      <c r="AW55" s="5">
        <v>27.9</v>
      </c>
      <c r="AX55" s="5">
        <v>4.74</v>
      </c>
      <c r="AY55" s="5">
        <v>28.9</v>
      </c>
      <c r="AZ55" s="5">
        <v>5.67</v>
      </c>
      <c r="BA55" s="5">
        <v>15.9</v>
      </c>
      <c r="BB55" s="5">
        <v>2.39</v>
      </c>
      <c r="BC55" s="5">
        <v>15</v>
      </c>
      <c r="BD55" s="5">
        <v>2.2599999999999998</v>
      </c>
      <c r="BE55" s="5">
        <v>24.3</v>
      </c>
      <c r="BF55" s="5">
        <v>9.49</v>
      </c>
      <c r="BG55" s="5">
        <v>1.9</v>
      </c>
      <c r="BH55" s="5">
        <v>0.24</v>
      </c>
      <c r="BI55" s="5">
        <v>17</v>
      </c>
      <c r="BJ55" s="5" t="s">
        <v>104</v>
      </c>
      <c r="BK55" s="5">
        <v>16.399999999999999</v>
      </c>
      <c r="BL55" s="5">
        <v>4.47</v>
      </c>
    </row>
    <row r="56" spans="1:64" s="4" customFormat="1" ht="16" hidden="1" thickTop="1" x14ac:dyDescent="0.2">
      <c r="A56" s="44"/>
      <c r="B56" s="43">
        <v>44243</v>
      </c>
      <c r="C56" s="5" t="s">
        <v>87</v>
      </c>
      <c r="D56" s="4" t="s">
        <v>189</v>
      </c>
      <c r="E56" s="46">
        <v>7.1849790000000002</v>
      </c>
      <c r="F56" s="46">
        <v>38.409854000000003</v>
      </c>
      <c r="G56" s="5">
        <v>74.400000000000006</v>
      </c>
      <c r="H56" s="5">
        <v>11.92</v>
      </c>
      <c r="I56" s="5">
        <v>3.31</v>
      </c>
      <c r="J56" s="5">
        <v>0.13</v>
      </c>
      <c r="K56" s="5">
        <v>0.03</v>
      </c>
      <c r="L56" s="5">
        <v>0.4</v>
      </c>
      <c r="M56" s="5">
        <v>4.57</v>
      </c>
      <c r="N56" s="5">
        <v>4.7300000000000004</v>
      </c>
      <c r="O56" s="5">
        <v>0.26200000000000001</v>
      </c>
      <c r="P56" s="5" t="s">
        <v>77</v>
      </c>
      <c r="Q56" s="5">
        <v>0.56000000000000005</v>
      </c>
      <c r="R56" s="5">
        <v>100.3</v>
      </c>
      <c r="S56" s="5"/>
      <c r="T56" s="5">
        <v>2</v>
      </c>
      <c r="U56" s="5">
        <v>5</v>
      </c>
      <c r="V56" s="5" t="s">
        <v>78</v>
      </c>
      <c r="W56" s="5" t="s">
        <v>79</v>
      </c>
      <c r="X56" s="5" t="s">
        <v>80</v>
      </c>
      <c r="Y56" s="5" t="s">
        <v>79</v>
      </c>
      <c r="Z56" s="5" t="s">
        <v>81</v>
      </c>
      <c r="AA56" s="5">
        <v>170</v>
      </c>
      <c r="AB56" s="5">
        <v>30</v>
      </c>
      <c r="AC56" s="5">
        <v>2.2000000000000002</v>
      </c>
      <c r="AD56" s="5" t="s">
        <v>78</v>
      </c>
      <c r="AE56" s="5">
        <v>76</v>
      </c>
      <c r="AF56" s="5">
        <v>23</v>
      </c>
      <c r="AG56" s="5">
        <v>85.9</v>
      </c>
      <c r="AH56" s="5">
        <v>686</v>
      </c>
      <c r="AI56" s="5">
        <v>71.400000000000006</v>
      </c>
      <c r="AJ56" s="5" t="s">
        <v>177</v>
      </c>
      <c r="AK56" s="5"/>
      <c r="AL56" s="5">
        <v>0.3</v>
      </c>
      <c r="AM56" s="5">
        <v>9</v>
      </c>
      <c r="AN56" s="5" t="s">
        <v>82</v>
      </c>
      <c r="AO56" s="5">
        <v>1.3</v>
      </c>
      <c r="AP56" s="5">
        <v>74</v>
      </c>
      <c r="AQ56" s="5">
        <v>181</v>
      </c>
      <c r="AR56" s="5">
        <v>375</v>
      </c>
      <c r="AS56" s="5">
        <v>45.1</v>
      </c>
      <c r="AT56" s="5">
        <v>177</v>
      </c>
      <c r="AU56" s="5">
        <v>36.4</v>
      </c>
      <c r="AV56" s="5">
        <v>5.3</v>
      </c>
      <c r="AW56" s="5">
        <v>31.1</v>
      </c>
      <c r="AX56" s="5">
        <v>5.2</v>
      </c>
      <c r="AY56" s="5">
        <v>31.5</v>
      </c>
      <c r="AZ56" s="5">
        <v>6.18</v>
      </c>
      <c r="BA56" s="5">
        <v>17.8</v>
      </c>
      <c r="BB56" s="5">
        <v>2.56</v>
      </c>
      <c r="BC56" s="5">
        <v>16.600000000000001</v>
      </c>
      <c r="BD56" s="5">
        <v>2.62</v>
      </c>
      <c r="BE56" s="5">
        <v>31.9</v>
      </c>
      <c r="BF56" s="5">
        <v>12</v>
      </c>
      <c r="BG56" s="5">
        <v>0.7</v>
      </c>
      <c r="BH56" s="5">
        <v>0.21</v>
      </c>
      <c r="BI56" s="5">
        <v>21</v>
      </c>
      <c r="BJ56" s="5" t="s">
        <v>104</v>
      </c>
      <c r="BK56" s="5">
        <v>17.899999999999999</v>
      </c>
      <c r="BL56" s="5">
        <v>5.07</v>
      </c>
    </row>
    <row r="57" spans="1:64" s="4" customFormat="1" ht="16" hidden="1" thickTop="1" x14ac:dyDescent="0.2">
      <c r="A57" s="44"/>
      <c r="B57" s="43">
        <v>44243</v>
      </c>
      <c r="C57" s="5" t="s">
        <v>88</v>
      </c>
      <c r="D57" s="4" t="s">
        <v>189</v>
      </c>
      <c r="E57" s="46">
        <v>7.1849790000000002</v>
      </c>
      <c r="F57" s="46">
        <v>38.409854000000003</v>
      </c>
      <c r="G57" s="5">
        <v>75.25</v>
      </c>
      <c r="H57" s="5">
        <v>11.53</v>
      </c>
      <c r="I57" s="5">
        <v>3.24</v>
      </c>
      <c r="J57" s="5">
        <v>0.125</v>
      </c>
      <c r="K57" s="5">
        <v>0.02</v>
      </c>
      <c r="L57" s="5">
        <v>0.36</v>
      </c>
      <c r="M57" s="5">
        <v>4.47</v>
      </c>
      <c r="N57" s="5">
        <v>4.72</v>
      </c>
      <c r="O57" s="5">
        <v>0.249</v>
      </c>
      <c r="P57" s="5">
        <v>0.02</v>
      </c>
      <c r="Q57" s="5">
        <v>0.39</v>
      </c>
      <c r="R57" s="5">
        <v>100.4</v>
      </c>
      <c r="S57" s="5"/>
      <c r="T57" s="5">
        <v>2</v>
      </c>
      <c r="U57" s="5">
        <v>5</v>
      </c>
      <c r="V57" s="5" t="s">
        <v>78</v>
      </c>
      <c r="W57" s="5" t="s">
        <v>79</v>
      </c>
      <c r="X57" s="5" t="s">
        <v>80</v>
      </c>
      <c r="Y57" s="5" t="s">
        <v>79</v>
      </c>
      <c r="Z57" s="5" t="s">
        <v>81</v>
      </c>
      <c r="AA57" s="5">
        <v>190</v>
      </c>
      <c r="AB57" s="5">
        <v>29</v>
      </c>
      <c r="AC57" s="5">
        <v>2.2999999999999998</v>
      </c>
      <c r="AD57" s="5" t="s">
        <v>78</v>
      </c>
      <c r="AE57" s="5">
        <v>78</v>
      </c>
      <c r="AF57" s="5">
        <v>20</v>
      </c>
      <c r="AG57" s="5">
        <v>86.7</v>
      </c>
      <c r="AH57" s="5">
        <v>736</v>
      </c>
      <c r="AI57" s="5">
        <v>81.5</v>
      </c>
      <c r="AJ57" s="5" t="s">
        <v>177</v>
      </c>
      <c r="AK57" s="5">
        <v>5</v>
      </c>
      <c r="AL57" s="5">
        <v>0.3</v>
      </c>
      <c r="AM57" s="5">
        <v>9</v>
      </c>
      <c r="AN57" s="5" t="s">
        <v>82</v>
      </c>
      <c r="AO57" s="5">
        <v>1.3</v>
      </c>
      <c r="AP57" s="5">
        <v>75</v>
      </c>
      <c r="AQ57" s="5">
        <v>178</v>
      </c>
      <c r="AR57" s="5">
        <v>368</v>
      </c>
      <c r="AS57" s="5">
        <v>44.3</v>
      </c>
      <c r="AT57" s="5">
        <v>173</v>
      </c>
      <c r="AU57" s="5">
        <v>35.9</v>
      </c>
      <c r="AV57" s="5">
        <v>5.18</v>
      </c>
      <c r="AW57" s="5">
        <v>30.4</v>
      </c>
      <c r="AX57" s="5">
        <v>5.09</v>
      </c>
      <c r="AY57" s="5">
        <v>30.8</v>
      </c>
      <c r="AZ57" s="5">
        <v>5.97</v>
      </c>
      <c r="BA57" s="5">
        <v>17.399999999999999</v>
      </c>
      <c r="BB57" s="5">
        <v>2.5099999999999998</v>
      </c>
      <c r="BC57" s="5">
        <v>16.399999999999999</v>
      </c>
      <c r="BD57" s="5">
        <v>2.56</v>
      </c>
      <c r="BE57" s="5">
        <v>31.4</v>
      </c>
      <c r="BF57" s="5">
        <v>11.7</v>
      </c>
      <c r="BG57" s="5">
        <v>0.6</v>
      </c>
      <c r="BH57" s="5">
        <v>0.23</v>
      </c>
      <c r="BI57" s="5">
        <v>21</v>
      </c>
      <c r="BJ57" s="5" t="s">
        <v>104</v>
      </c>
      <c r="BK57" s="5">
        <v>17.5</v>
      </c>
      <c r="BL57" s="5">
        <v>5.03</v>
      </c>
    </row>
    <row r="58" spans="1:64" s="4" customFormat="1" ht="16" hidden="1" thickTop="1" x14ac:dyDescent="0.2">
      <c r="A58" s="44"/>
      <c r="B58" s="43">
        <v>44243</v>
      </c>
      <c r="C58" s="5" t="s">
        <v>89</v>
      </c>
      <c r="D58" s="4" t="s">
        <v>189</v>
      </c>
      <c r="E58" s="46">
        <v>7.1849790000000002</v>
      </c>
      <c r="F58" s="46">
        <v>38.409854000000003</v>
      </c>
      <c r="G58" s="5">
        <v>73.36</v>
      </c>
      <c r="H58" s="5">
        <v>10.41</v>
      </c>
      <c r="I58" s="5">
        <v>3.73</v>
      </c>
      <c r="J58" s="5">
        <v>0.13300000000000001</v>
      </c>
      <c r="K58" s="5">
        <v>0.04</v>
      </c>
      <c r="L58" s="5">
        <v>0.27</v>
      </c>
      <c r="M58" s="5">
        <v>3.93</v>
      </c>
      <c r="N58" s="5">
        <v>4.91</v>
      </c>
      <c r="O58" s="5">
        <v>0.255</v>
      </c>
      <c r="P58" s="5">
        <v>0.01</v>
      </c>
      <c r="Q58" s="5">
        <v>3.42</v>
      </c>
      <c r="R58" s="5">
        <v>100.5</v>
      </c>
      <c r="S58" s="5"/>
      <c r="T58" s="5">
        <v>2</v>
      </c>
      <c r="U58" s="5">
        <v>6</v>
      </c>
      <c r="V58" s="5" t="s">
        <v>78</v>
      </c>
      <c r="W58" s="5" t="s">
        <v>79</v>
      </c>
      <c r="X58" s="5" t="s">
        <v>80</v>
      </c>
      <c r="Y58" s="5" t="s">
        <v>79</v>
      </c>
      <c r="Z58" s="5" t="s">
        <v>81</v>
      </c>
      <c r="AA58" s="5">
        <v>220</v>
      </c>
      <c r="AB58" s="5">
        <v>29</v>
      </c>
      <c r="AC58" s="5">
        <v>2.4</v>
      </c>
      <c r="AD58" s="5" t="s">
        <v>78</v>
      </c>
      <c r="AE58" s="5">
        <v>83</v>
      </c>
      <c r="AF58" s="5">
        <v>8</v>
      </c>
      <c r="AG58" s="5">
        <v>100</v>
      </c>
      <c r="AH58" s="5">
        <v>815</v>
      </c>
      <c r="AI58" s="5">
        <v>80.7</v>
      </c>
      <c r="AJ58" s="5">
        <v>6</v>
      </c>
      <c r="AK58" s="5"/>
      <c r="AL58" s="5">
        <v>0.4</v>
      </c>
      <c r="AM58" s="5">
        <v>11</v>
      </c>
      <c r="AN58" s="5" t="s">
        <v>82</v>
      </c>
      <c r="AO58" s="5">
        <v>1.6</v>
      </c>
      <c r="AP58" s="5">
        <v>48</v>
      </c>
      <c r="AQ58" s="5">
        <v>207</v>
      </c>
      <c r="AR58" s="5">
        <v>432</v>
      </c>
      <c r="AS58" s="5">
        <v>51.4</v>
      </c>
      <c r="AT58" s="5">
        <v>200</v>
      </c>
      <c r="AU58" s="5">
        <v>41.2</v>
      </c>
      <c r="AV58" s="5">
        <v>6.02</v>
      </c>
      <c r="AW58" s="5">
        <v>36.299999999999997</v>
      </c>
      <c r="AX58" s="5">
        <v>6.08</v>
      </c>
      <c r="AY58" s="5">
        <v>36.799999999999997</v>
      </c>
      <c r="AZ58" s="5">
        <v>7.34</v>
      </c>
      <c r="BA58" s="5">
        <v>20.7</v>
      </c>
      <c r="BB58" s="5">
        <v>2.96</v>
      </c>
      <c r="BC58" s="5">
        <v>20</v>
      </c>
      <c r="BD58" s="5">
        <v>3.06</v>
      </c>
      <c r="BE58" s="5">
        <v>38.799999999999997</v>
      </c>
      <c r="BF58" s="5">
        <v>14.1</v>
      </c>
      <c r="BG58" s="5">
        <v>1.2</v>
      </c>
      <c r="BH58" s="5">
        <v>0.25</v>
      </c>
      <c r="BI58" s="5">
        <v>26</v>
      </c>
      <c r="BJ58" s="5">
        <v>0.1</v>
      </c>
      <c r="BK58" s="5">
        <v>21.3</v>
      </c>
      <c r="BL58" s="5">
        <v>5.93</v>
      </c>
    </row>
    <row r="59" spans="1:64" s="4" customFormat="1" ht="16" hidden="1" thickTop="1" x14ac:dyDescent="0.2">
      <c r="A59" s="44"/>
      <c r="B59" s="43">
        <v>44243</v>
      </c>
      <c r="C59" s="5" t="s">
        <v>90</v>
      </c>
      <c r="D59" s="4" t="s">
        <v>189</v>
      </c>
      <c r="E59" s="46">
        <v>7.1849790000000002</v>
      </c>
      <c r="F59" s="46">
        <v>38.409854000000003</v>
      </c>
      <c r="G59" s="5">
        <v>73.03</v>
      </c>
      <c r="H59" s="5">
        <v>9.3800000000000008</v>
      </c>
      <c r="I59" s="5">
        <v>5.28</v>
      </c>
      <c r="J59" s="5">
        <v>0.20799999999999999</v>
      </c>
      <c r="K59" s="5" t="s">
        <v>77</v>
      </c>
      <c r="L59" s="5">
        <v>0.16</v>
      </c>
      <c r="M59" s="5">
        <v>4.84</v>
      </c>
      <c r="N59" s="5">
        <v>4.34</v>
      </c>
      <c r="O59" s="5">
        <v>0.221</v>
      </c>
      <c r="P59" s="5">
        <v>0.02</v>
      </c>
      <c r="Q59" s="5">
        <v>0.96</v>
      </c>
      <c r="R59" s="5">
        <v>98.45</v>
      </c>
      <c r="S59" s="5"/>
      <c r="T59" s="5" t="s">
        <v>80</v>
      </c>
      <c r="U59" s="5">
        <v>10</v>
      </c>
      <c r="V59" s="5" t="s">
        <v>78</v>
      </c>
      <c r="W59" s="5" t="s">
        <v>79</v>
      </c>
      <c r="X59" s="5" t="s">
        <v>80</v>
      </c>
      <c r="Y59" s="5" t="s">
        <v>79</v>
      </c>
      <c r="Z59" s="5" t="s">
        <v>81</v>
      </c>
      <c r="AA59" s="5">
        <v>400</v>
      </c>
      <c r="AB59" s="5">
        <v>34</v>
      </c>
      <c r="AC59" s="5">
        <v>2.9</v>
      </c>
      <c r="AD59" s="5" t="s">
        <v>78</v>
      </c>
      <c r="AE59" s="5">
        <v>129</v>
      </c>
      <c r="AF59" s="5">
        <v>3</v>
      </c>
      <c r="AG59" s="5">
        <v>176</v>
      </c>
      <c r="AH59" s="5">
        <v>1624</v>
      </c>
      <c r="AI59" s="5">
        <v>154</v>
      </c>
      <c r="AJ59" s="5">
        <v>6</v>
      </c>
      <c r="AL59" s="5">
        <v>0.3</v>
      </c>
      <c r="AM59" s="5">
        <v>9</v>
      </c>
      <c r="AN59" s="5">
        <v>0.2</v>
      </c>
      <c r="AO59" s="5">
        <v>1.3</v>
      </c>
      <c r="AP59" s="5">
        <v>55</v>
      </c>
      <c r="AQ59" s="5">
        <v>207</v>
      </c>
      <c r="AR59" s="5">
        <v>413</v>
      </c>
      <c r="AS59" s="5">
        <v>50.7</v>
      </c>
      <c r="AT59" s="5">
        <v>198</v>
      </c>
      <c r="AU59" s="5">
        <v>40.5</v>
      </c>
      <c r="AV59" s="5">
        <v>5.73</v>
      </c>
      <c r="AW59" s="5">
        <v>34.6</v>
      </c>
      <c r="AX59" s="5">
        <v>5.88</v>
      </c>
      <c r="AY59" s="5">
        <v>35.9</v>
      </c>
      <c r="AZ59" s="5">
        <v>6.93</v>
      </c>
      <c r="BA59" s="5">
        <v>19.899999999999999</v>
      </c>
      <c r="BB59" s="5">
        <v>2.92</v>
      </c>
      <c r="BC59" s="5">
        <v>19.100000000000001</v>
      </c>
      <c r="BD59" s="5">
        <v>2.84</v>
      </c>
      <c r="BE59" s="5">
        <v>29.1</v>
      </c>
      <c r="BF59" s="5">
        <v>11.3</v>
      </c>
      <c r="BG59" s="5">
        <v>1.9</v>
      </c>
      <c r="BH59" s="5">
        <v>0.31</v>
      </c>
      <c r="BI59" s="5">
        <v>22</v>
      </c>
      <c r="BJ59" s="5" t="s">
        <v>104</v>
      </c>
      <c r="BK59" s="5">
        <v>20.8</v>
      </c>
      <c r="BL59" s="5">
        <v>5.72</v>
      </c>
    </row>
    <row r="60" spans="1:64" s="4" customFormat="1" ht="16" hidden="1" thickTop="1" x14ac:dyDescent="0.2">
      <c r="A60" s="44"/>
      <c r="B60" s="43">
        <v>44243</v>
      </c>
      <c r="C60" s="5" t="s">
        <v>91</v>
      </c>
      <c r="D60" s="4" t="s">
        <v>189</v>
      </c>
      <c r="E60" s="46">
        <v>7.1849790000000002</v>
      </c>
      <c r="F60" s="46">
        <v>38.409854000000003</v>
      </c>
      <c r="G60" s="5">
        <v>73.510000000000005</v>
      </c>
      <c r="H60" s="5">
        <v>9.61</v>
      </c>
      <c r="I60" s="5">
        <v>5.39</v>
      </c>
      <c r="J60" s="5">
        <v>0.21199999999999999</v>
      </c>
      <c r="K60" s="5">
        <v>0.01</v>
      </c>
      <c r="L60" s="5">
        <v>0.2</v>
      </c>
      <c r="M60" s="5">
        <v>4.13</v>
      </c>
      <c r="N60" s="5">
        <v>4.43</v>
      </c>
      <c r="O60" s="5">
        <v>0.22500000000000001</v>
      </c>
      <c r="P60" s="5" t="s">
        <v>77</v>
      </c>
      <c r="Q60" s="5">
        <v>1</v>
      </c>
      <c r="R60" s="5">
        <v>98.71</v>
      </c>
      <c r="S60" s="5"/>
      <c r="T60" s="5" t="s">
        <v>80</v>
      </c>
      <c r="U60" s="5">
        <v>11</v>
      </c>
      <c r="V60" s="5" t="s">
        <v>78</v>
      </c>
      <c r="W60" s="5" t="s">
        <v>79</v>
      </c>
      <c r="X60" s="5" t="s">
        <v>80</v>
      </c>
      <c r="Y60" s="5" t="s">
        <v>79</v>
      </c>
      <c r="Z60" s="5" t="s">
        <v>81</v>
      </c>
      <c r="AA60" s="5">
        <v>400</v>
      </c>
      <c r="AB60" s="5">
        <v>36</v>
      </c>
      <c r="AC60" s="5">
        <v>2.9</v>
      </c>
      <c r="AD60" s="5" t="s">
        <v>78</v>
      </c>
      <c r="AE60" s="5">
        <v>136</v>
      </c>
      <c r="AF60" s="5">
        <v>3</v>
      </c>
      <c r="AG60" s="5">
        <v>186</v>
      </c>
      <c r="AH60" s="5">
        <v>1560</v>
      </c>
      <c r="AI60" s="5">
        <v>151</v>
      </c>
      <c r="AJ60" s="5">
        <v>4</v>
      </c>
      <c r="AL60" s="5">
        <v>0.3</v>
      </c>
      <c r="AM60" s="5">
        <v>8</v>
      </c>
      <c r="AN60" s="5" t="s">
        <v>82</v>
      </c>
      <c r="AO60" s="5">
        <v>1.4</v>
      </c>
      <c r="AP60" s="5">
        <v>91</v>
      </c>
      <c r="AQ60" s="5">
        <v>181</v>
      </c>
      <c r="AR60" s="5">
        <v>369</v>
      </c>
      <c r="AS60" s="5">
        <v>44.6</v>
      </c>
      <c r="AT60" s="5">
        <v>179</v>
      </c>
      <c r="AU60" s="5">
        <v>35.799999999999997</v>
      </c>
      <c r="AV60" s="5">
        <v>5.28</v>
      </c>
      <c r="AW60" s="5">
        <v>31.1</v>
      </c>
      <c r="AX60" s="5">
        <v>5.37</v>
      </c>
      <c r="AY60" s="5">
        <v>31.5</v>
      </c>
      <c r="AZ60" s="5">
        <v>6.17</v>
      </c>
      <c r="BA60" s="5">
        <v>17.899999999999999</v>
      </c>
      <c r="BB60" s="5">
        <v>2.7</v>
      </c>
      <c r="BC60" s="5">
        <v>16.899999999999999</v>
      </c>
      <c r="BD60" s="5">
        <v>2.66</v>
      </c>
      <c r="BE60" s="5">
        <v>27.1</v>
      </c>
      <c r="BF60" s="5">
        <v>10.3</v>
      </c>
      <c r="BG60" s="5">
        <v>1.6</v>
      </c>
      <c r="BH60" s="5">
        <v>0.28000000000000003</v>
      </c>
      <c r="BI60" s="5">
        <v>19</v>
      </c>
      <c r="BJ60" s="5" t="s">
        <v>104</v>
      </c>
      <c r="BK60" s="5">
        <v>19.100000000000001</v>
      </c>
      <c r="BL60" s="5">
        <v>4.59</v>
      </c>
    </row>
    <row r="61" spans="1:64" s="4" customFormat="1" ht="16" hidden="1" thickTop="1" x14ac:dyDescent="0.2">
      <c r="A61" s="45"/>
      <c r="B61" s="43">
        <v>44281</v>
      </c>
      <c r="C61" s="5" t="s">
        <v>71</v>
      </c>
      <c r="D61" s="7" t="s">
        <v>186</v>
      </c>
      <c r="E61" s="46">
        <v>7.1742999999999997</v>
      </c>
      <c r="F61" s="46">
        <v>38.409230000000001</v>
      </c>
      <c r="G61" s="5">
        <v>71.53</v>
      </c>
      <c r="H61" s="5">
        <v>9.31</v>
      </c>
      <c r="I61" s="5">
        <v>4.9000000000000004</v>
      </c>
      <c r="J61" s="5">
        <v>0.188</v>
      </c>
      <c r="K61" s="5">
        <v>0.09</v>
      </c>
      <c r="L61" s="5">
        <v>0.35</v>
      </c>
      <c r="M61" s="5">
        <v>4.62</v>
      </c>
      <c r="N61" s="5">
        <v>4.08</v>
      </c>
      <c r="O61" s="5">
        <v>0.28699999999999998</v>
      </c>
      <c r="P61" s="5">
        <v>0.03</v>
      </c>
      <c r="Q61" s="5">
        <v>4.26</v>
      </c>
      <c r="R61" s="5">
        <v>99.66</v>
      </c>
      <c r="S61" s="5"/>
      <c r="T61" s="5">
        <v>2</v>
      </c>
      <c r="U61" s="5">
        <v>8</v>
      </c>
      <c r="V61" s="5" t="s">
        <v>78</v>
      </c>
      <c r="W61" s="5" t="s">
        <v>79</v>
      </c>
      <c r="X61" s="5" t="s">
        <v>80</v>
      </c>
      <c r="Y61" s="5" t="s">
        <v>79</v>
      </c>
      <c r="Z61" s="5" t="s">
        <v>81</v>
      </c>
      <c r="AA61" s="5">
        <v>310</v>
      </c>
      <c r="AB61" s="5">
        <v>32</v>
      </c>
      <c r="AC61" s="5">
        <v>2.6</v>
      </c>
      <c r="AD61" s="5" t="s">
        <v>78</v>
      </c>
      <c r="AE61" s="5">
        <v>115</v>
      </c>
      <c r="AF61" s="5">
        <v>13</v>
      </c>
      <c r="AG61" s="5">
        <v>153</v>
      </c>
      <c r="AH61" s="5">
        <v>1272</v>
      </c>
      <c r="AI61" s="5">
        <v>71.099999999999994</v>
      </c>
      <c r="AJ61" s="5">
        <v>8</v>
      </c>
      <c r="AK61" s="5"/>
      <c r="AL61" s="5">
        <v>0.3</v>
      </c>
      <c r="AM61" s="5">
        <v>9</v>
      </c>
      <c r="AN61" s="5" t="s">
        <v>82</v>
      </c>
      <c r="AO61" s="5">
        <v>1.3</v>
      </c>
      <c r="AP61" s="5">
        <v>61</v>
      </c>
      <c r="AQ61" s="5">
        <v>177</v>
      </c>
      <c r="AR61" s="5">
        <v>369</v>
      </c>
      <c r="AS61" s="5">
        <v>43.6</v>
      </c>
      <c r="AT61" s="5">
        <v>172</v>
      </c>
      <c r="AU61" s="5">
        <v>35.9</v>
      </c>
      <c r="AV61" s="5">
        <v>5.16</v>
      </c>
      <c r="AW61" s="5">
        <v>30.9</v>
      </c>
      <c r="AX61" s="5">
        <v>5.22</v>
      </c>
      <c r="AY61" s="5">
        <v>31.7</v>
      </c>
      <c r="AZ61" s="5">
        <v>6.19</v>
      </c>
      <c r="BA61" s="5">
        <v>17.7</v>
      </c>
      <c r="BB61" s="5">
        <v>2.5499999999999998</v>
      </c>
      <c r="BC61" s="5">
        <v>17.100000000000001</v>
      </c>
      <c r="BD61" s="5">
        <v>2.64</v>
      </c>
      <c r="BE61" s="5">
        <v>31.8</v>
      </c>
      <c r="BF61" s="5">
        <v>12</v>
      </c>
      <c r="BG61" s="5">
        <v>1</v>
      </c>
      <c r="BH61" s="5">
        <v>0.22</v>
      </c>
      <c r="BI61" s="5">
        <v>21</v>
      </c>
      <c r="BJ61" s="5">
        <v>0.1</v>
      </c>
      <c r="BK61" s="5">
        <v>17.399999999999999</v>
      </c>
      <c r="BL61" s="5">
        <v>4.8499999999999996</v>
      </c>
    </row>
    <row r="62" spans="1:64" s="4" customFormat="1" ht="16" hidden="1" thickTop="1" x14ac:dyDescent="0.2">
      <c r="A62" s="45"/>
      <c r="B62" s="43">
        <v>44281</v>
      </c>
      <c r="C62" s="5" t="s">
        <v>120</v>
      </c>
      <c r="D62" s="7" t="s">
        <v>186</v>
      </c>
      <c r="E62" s="46">
        <v>7.1968639999999997</v>
      </c>
      <c r="F62" s="46">
        <v>38.406886999999998</v>
      </c>
      <c r="G62" s="5">
        <v>70.94</v>
      </c>
      <c r="H62" s="5">
        <v>9.27</v>
      </c>
      <c r="I62" s="5">
        <v>4.9400000000000004</v>
      </c>
      <c r="J62" s="5">
        <v>0.19900000000000001</v>
      </c>
      <c r="K62" s="5">
        <v>0.04</v>
      </c>
      <c r="L62" s="5">
        <v>0.35</v>
      </c>
      <c r="M62" s="5">
        <v>5.0599999999999996</v>
      </c>
      <c r="N62" s="5">
        <v>4.33</v>
      </c>
      <c r="O62" s="5">
        <v>0.23499999999999999</v>
      </c>
      <c r="P62" s="5" t="s">
        <v>77</v>
      </c>
      <c r="Q62" s="5">
        <v>4.17</v>
      </c>
      <c r="R62" s="5">
        <v>99.53</v>
      </c>
      <c r="S62" s="5"/>
      <c r="T62" s="5">
        <v>2</v>
      </c>
      <c r="U62" s="5">
        <v>9</v>
      </c>
      <c r="V62" s="5">
        <v>33</v>
      </c>
      <c r="W62" s="5" t="s">
        <v>79</v>
      </c>
      <c r="X62" s="5" t="s">
        <v>80</v>
      </c>
      <c r="Y62" s="5" t="s">
        <v>79</v>
      </c>
      <c r="Z62" s="5" t="s">
        <v>81</v>
      </c>
      <c r="AA62" s="5">
        <v>350</v>
      </c>
      <c r="AB62" s="5">
        <v>33</v>
      </c>
      <c r="AC62" s="5">
        <v>2.9</v>
      </c>
      <c r="AD62" s="5" t="s">
        <v>78</v>
      </c>
      <c r="AE62" s="5">
        <v>122</v>
      </c>
      <c r="AF62" s="5">
        <v>6</v>
      </c>
      <c r="AG62" s="5">
        <v>177</v>
      </c>
      <c r="AH62" s="5">
        <v>1458</v>
      </c>
      <c r="AI62" s="5">
        <v>123</v>
      </c>
      <c r="AJ62" s="5">
        <v>9</v>
      </c>
      <c r="AL62" s="5">
        <v>0.3</v>
      </c>
      <c r="AM62" s="5">
        <v>8</v>
      </c>
      <c r="AN62" s="5">
        <v>0.2</v>
      </c>
      <c r="AO62" s="5">
        <v>1.3</v>
      </c>
      <c r="AP62" s="5">
        <v>73</v>
      </c>
      <c r="AQ62" s="5">
        <v>185</v>
      </c>
      <c r="AR62" s="5">
        <v>381</v>
      </c>
      <c r="AS62" s="5">
        <v>45.1</v>
      </c>
      <c r="AT62" s="5">
        <v>178</v>
      </c>
      <c r="AU62" s="5">
        <v>36.5</v>
      </c>
      <c r="AV62" s="5">
        <v>5.25</v>
      </c>
      <c r="AW62" s="5">
        <v>32.1</v>
      </c>
      <c r="AX62" s="5">
        <v>5.39</v>
      </c>
      <c r="AY62" s="5">
        <v>32.5</v>
      </c>
      <c r="AZ62" s="5">
        <v>6.49</v>
      </c>
      <c r="BA62" s="5">
        <v>18.399999999999999</v>
      </c>
      <c r="BB62" s="5">
        <v>2.68</v>
      </c>
      <c r="BC62" s="5">
        <v>17.399999999999999</v>
      </c>
      <c r="BD62" s="5">
        <v>2.62</v>
      </c>
      <c r="BE62" s="5">
        <v>29.9</v>
      </c>
      <c r="BF62" s="5">
        <v>11.1</v>
      </c>
      <c r="BG62" s="5">
        <v>1.9</v>
      </c>
      <c r="BH62" s="5">
        <v>0.24</v>
      </c>
      <c r="BI62" s="5">
        <v>20</v>
      </c>
      <c r="BJ62" s="5">
        <v>0.1</v>
      </c>
      <c r="BK62" s="5">
        <v>19.2</v>
      </c>
      <c r="BL62" s="5">
        <v>5.43</v>
      </c>
    </row>
    <row r="63" spans="1:64" s="4" customFormat="1" ht="16" hidden="1" thickTop="1" x14ac:dyDescent="0.2">
      <c r="A63" s="45"/>
      <c r="B63" s="43">
        <v>44281</v>
      </c>
      <c r="C63" s="5" t="s">
        <v>121</v>
      </c>
      <c r="D63" s="7" t="s">
        <v>186</v>
      </c>
      <c r="E63" s="46">
        <v>7.1968639999999997</v>
      </c>
      <c r="F63" s="46">
        <v>38.406886999999998</v>
      </c>
      <c r="G63" s="5">
        <v>70.42</v>
      </c>
      <c r="H63" s="5">
        <v>9.2899999999999991</v>
      </c>
      <c r="I63" s="5">
        <v>5.0199999999999996</v>
      </c>
      <c r="J63" s="5">
        <v>0.2</v>
      </c>
      <c r="K63" s="5">
        <v>0.03</v>
      </c>
      <c r="L63" s="5">
        <v>0.39</v>
      </c>
      <c r="M63" s="5">
        <v>5.15</v>
      </c>
      <c r="N63" s="5">
        <v>4.26</v>
      </c>
      <c r="O63" s="5">
        <v>0.249</v>
      </c>
      <c r="P63" s="5" t="s">
        <v>77</v>
      </c>
      <c r="Q63" s="5">
        <v>4.08</v>
      </c>
      <c r="R63" s="5">
        <v>99.1</v>
      </c>
      <c r="S63" s="5"/>
      <c r="T63" s="5">
        <v>2</v>
      </c>
      <c r="U63" s="5">
        <v>9</v>
      </c>
      <c r="V63" s="5">
        <v>42</v>
      </c>
      <c r="W63" s="5" t="s">
        <v>79</v>
      </c>
      <c r="X63" s="5" t="s">
        <v>80</v>
      </c>
      <c r="Y63" s="5" t="s">
        <v>79</v>
      </c>
      <c r="Z63" s="5" t="s">
        <v>81</v>
      </c>
      <c r="AA63" s="5">
        <v>340</v>
      </c>
      <c r="AB63" s="5">
        <v>34</v>
      </c>
      <c r="AC63" s="5">
        <v>2.7</v>
      </c>
      <c r="AD63" s="5" t="s">
        <v>78</v>
      </c>
      <c r="AE63" s="5">
        <v>123</v>
      </c>
      <c r="AF63" s="5">
        <v>6</v>
      </c>
      <c r="AG63" s="5">
        <v>181</v>
      </c>
      <c r="AH63" s="5">
        <v>1386</v>
      </c>
      <c r="AI63" s="5">
        <v>105</v>
      </c>
      <c r="AJ63" s="5">
        <v>10</v>
      </c>
      <c r="AK63" s="5"/>
      <c r="AL63" s="5">
        <v>0.3</v>
      </c>
      <c r="AM63" s="5">
        <v>8</v>
      </c>
      <c r="AN63" s="5" t="s">
        <v>82</v>
      </c>
      <c r="AO63" s="5">
        <v>1.8</v>
      </c>
      <c r="AP63" s="5">
        <v>127</v>
      </c>
      <c r="AQ63" s="5">
        <v>158</v>
      </c>
      <c r="AR63" s="5">
        <v>331</v>
      </c>
      <c r="AS63" s="5">
        <v>39.6</v>
      </c>
      <c r="AT63" s="5">
        <v>155</v>
      </c>
      <c r="AU63" s="5">
        <v>32.1</v>
      </c>
      <c r="AV63" s="5">
        <v>4.66</v>
      </c>
      <c r="AW63" s="5">
        <v>27.5</v>
      </c>
      <c r="AX63" s="5">
        <v>4.54</v>
      </c>
      <c r="AY63" s="5">
        <v>28.5</v>
      </c>
      <c r="AZ63" s="5">
        <v>5.51</v>
      </c>
      <c r="BA63" s="5">
        <v>16.3</v>
      </c>
      <c r="BB63" s="5">
        <v>2.2999999999999998</v>
      </c>
      <c r="BC63" s="5">
        <v>15.3</v>
      </c>
      <c r="BD63" s="5">
        <v>2.33</v>
      </c>
      <c r="BE63" s="5">
        <v>28.5</v>
      </c>
      <c r="BF63" s="5">
        <v>10.7</v>
      </c>
      <c r="BG63" s="5">
        <v>0.5</v>
      </c>
      <c r="BH63" s="5">
        <v>0.22</v>
      </c>
      <c r="BI63" s="5">
        <v>18</v>
      </c>
      <c r="BJ63" s="5" t="s">
        <v>104</v>
      </c>
      <c r="BK63" s="5">
        <v>15.8</v>
      </c>
      <c r="BL63" s="5">
        <v>4.26</v>
      </c>
    </row>
    <row r="64" spans="1:64" s="4" customFormat="1" ht="16" hidden="1" thickTop="1" x14ac:dyDescent="0.2">
      <c r="A64" s="45"/>
      <c r="B64" s="43">
        <v>44281</v>
      </c>
      <c r="C64" s="5" t="s">
        <v>72</v>
      </c>
      <c r="D64" s="7" t="s">
        <v>187</v>
      </c>
      <c r="E64" s="46">
        <v>7.1742999999999997</v>
      </c>
      <c r="F64" s="46">
        <v>38.409230000000001</v>
      </c>
      <c r="G64" s="5">
        <v>70.400000000000006</v>
      </c>
      <c r="H64" s="5">
        <v>9.48</v>
      </c>
      <c r="I64" s="5">
        <v>5.01</v>
      </c>
      <c r="J64" s="5">
        <v>0.19600000000000001</v>
      </c>
      <c r="K64" s="5">
        <v>0.02</v>
      </c>
      <c r="L64" s="5">
        <v>0.23</v>
      </c>
      <c r="M64" s="5">
        <v>5.25</v>
      </c>
      <c r="N64" s="5">
        <v>4.42</v>
      </c>
      <c r="O64" s="5">
        <v>0.26100000000000001</v>
      </c>
      <c r="P64" s="5" t="s">
        <v>77</v>
      </c>
      <c r="Q64" s="5">
        <v>3.45</v>
      </c>
      <c r="R64" s="5">
        <v>98.72</v>
      </c>
      <c r="S64" s="5"/>
      <c r="T64" s="5">
        <v>2</v>
      </c>
      <c r="U64" s="5">
        <v>9</v>
      </c>
      <c r="V64" s="5">
        <v>57</v>
      </c>
      <c r="W64" s="5" t="s">
        <v>79</v>
      </c>
      <c r="X64" s="5" t="s">
        <v>80</v>
      </c>
      <c r="Y64" s="5" t="s">
        <v>79</v>
      </c>
      <c r="Z64" s="5" t="s">
        <v>81</v>
      </c>
      <c r="AA64" s="5">
        <v>340</v>
      </c>
      <c r="AB64" s="5">
        <v>34</v>
      </c>
      <c r="AC64" s="5">
        <v>2.8</v>
      </c>
      <c r="AD64" s="5" t="s">
        <v>78</v>
      </c>
      <c r="AE64" s="5">
        <v>120</v>
      </c>
      <c r="AF64" s="5">
        <v>5</v>
      </c>
      <c r="AG64" s="5">
        <v>169</v>
      </c>
      <c r="AH64" s="5">
        <v>1221</v>
      </c>
      <c r="AI64" s="5">
        <v>79.400000000000006</v>
      </c>
      <c r="AJ64" s="5">
        <v>11</v>
      </c>
      <c r="AL64" s="5">
        <v>0.3</v>
      </c>
      <c r="AM64" s="5">
        <v>9</v>
      </c>
      <c r="AN64" s="5">
        <v>0.2</v>
      </c>
      <c r="AO64" s="5">
        <v>1.3</v>
      </c>
      <c r="AP64" s="5">
        <v>54</v>
      </c>
      <c r="AQ64" s="5">
        <v>194</v>
      </c>
      <c r="AR64" s="5">
        <v>389</v>
      </c>
      <c r="AS64" s="5">
        <v>47.4</v>
      </c>
      <c r="AT64" s="5">
        <v>184</v>
      </c>
      <c r="AU64" s="5">
        <v>38.200000000000003</v>
      </c>
      <c r="AV64" s="5">
        <v>5.57</v>
      </c>
      <c r="AW64" s="5">
        <v>32</v>
      </c>
      <c r="AX64" s="5">
        <v>5.54</v>
      </c>
      <c r="AY64" s="5">
        <v>34</v>
      </c>
      <c r="AZ64" s="5">
        <v>6.65</v>
      </c>
      <c r="BA64" s="5">
        <v>19.100000000000001</v>
      </c>
      <c r="BB64" s="5">
        <v>2.83</v>
      </c>
      <c r="BC64" s="5">
        <v>18.100000000000001</v>
      </c>
      <c r="BD64" s="5">
        <v>2.74</v>
      </c>
      <c r="BE64" s="5">
        <v>30.7</v>
      </c>
      <c r="BF64" s="5">
        <v>11.4</v>
      </c>
      <c r="BG64" s="5">
        <v>2.4</v>
      </c>
      <c r="BH64" s="5">
        <v>0.28000000000000003</v>
      </c>
      <c r="BI64" s="5">
        <v>20</v>
      </c>
      <c r="BJ64" s="5" t="s">
        <v>104</v>
      </c>
      <c r="BK64" s="5">
        <v>19.7</v>
      </c>
      <c r="BL64" s="5">
        <v>5.43</v>
      </c>
    </row>
    <row r="65" spans="1:64" s="4" customFormat="1" ht="16" hidden="1" thickTop="1" x14ac:dyDescent="0.2">
      <c r="A65" s="45"/>
      <c r="B65" s="43">
        <v>44281</v>
      </c>
      <c r="C65" s="5" t="s">
        <v>93</v>
      </c>
      <c r="D65" s="7" t="s">
        <v>187</v>
      </c>
      <c r="E65" s="46">
        <v>7.1889200000000004</v>
      </c>
      <c r="F65" s="46">
        <v>38.411839999999998</v>
      </c>
      <c r="G65" s="5">
        <v>70.790000000000006</v>
      </c>
      <c r="H65" s="5">
        <v>9.25</v>
      </c>
      <c r="I65" s="5">
        <v>4.91</v>
      </c>
      <c r="J65" s="5">
        <v>0.193</v>
      </c>
      <c r="K65" s="5">
        <v>0.01</v>
      </c>
      <c r="L65" s="5">
        <v>0.21</v>
      </c>
      <c r="M65" s="5">
        <v>5.12</v>
      </c>
      <c r="N65" s="5">
        <v>4.33</v>
      </c>
      <c r="O65" s="5">
        <v>0.246</v>
      </c>
      <c r="P65" s="5" t="s">
        <v>77</v>
      </c>
      <c r="Q65" s="5">
        <v>3.72</v>
      </c>
      <c r="R65" s="5">
        <v>98.76</v>
      </c>
      <c r="S65" s="5"/>
      <c r="T65" s="5">
        <v>2</v>
      </c>
      <c r="U65" s="5">
        <v>8</v>
      </c>
      <c r="V65" s="5">
        <v>32</v>
      </c>
      <c r="W65" s="5" t="s">
        <v>79</v>
      </c>
      <c r="X65" s="5" t="s">
        <v>80</v>
      </c>
      <c r="Y65" s="5" t="s">
        <v>79</v>
      </c>
      <c r="Z65" s="5" t="s">
        <v>81</v>
      </c>
      <c r="AA65" s="5">
        <v>320</v>
      </c>
      <c r="AB65" s="5">
        <v>33</v>
      </c>
      <c r="AC65" s="5">
        <v>2.6</v>
      </c>
      <c r="AD65" s="5" t="s">
        <v>78</v>
      </c>
      <c r="AE65" s="5">
        <v>115</v>
      </c>
      <c r="AF65" s="5">
        <v>4</v>
      </c>
      <c r="AG65" s="5">
        <v>163</v>
      </c>
      <c r="AH65" s="5">
        <v>1247</v>
      </c>
      <c r="AI65" s="5">
        <v>91.9</v>
      </c>
      <c r="AJ65" s="5">
        <v>8</v>
      </c>
      <c r="AL65" s="5">
        <v>0.3</v>
      </c>
      <c r="AM65" s="5">
        <v>8</v>
      </c>
      <c r="AN65" s="5" t="s">
        <v>82</v>
      </c>
      <c r="AO65" s="5">
        <v>1.3</v>
      </c>
      <c r="AP65" s="5">
        <v>64</v>
      </c>
      <c r="AQ65" s="5">
        <v>196</v>
      </c>
      <c r="AR65" s="5">
        <v>387</v>
      </c>
      <c r="AS65" s="5">
        <v>47.9</v>
      </c>
      <c r="AT65" s="5">
        <v>186</v>
      </c>
      <c r="AU65" s="5">
        <v>38.1</v>
      </c>
      <c r="AV65" s="5">
        <v>5.47</v>
      </c>
      <c r="AW65" s="5">
        <v>32.200000000000003</v>
      </c>
      <c r="AX65" s="5">
        <v>5.62</v>
      </c>
      <c r="AY65" s="5">
        <v>32.9</v>
      </c>
      <c r="AZ65" s="5">
        <v>6.57</v>
      </c>
      <c r="BA65" s="5">
        <v>19.3</v>
      </c>
      <c r="BB65" s="5">
        <v>2.76</v>
      </c>
      <c r="BC65" s="5">
        <v>18.100000000000001</v>
      </c>
      <c r="BD65" s="5">
        <v>2.74</v>
      </c>
      <c r="BE65" s="5">
        <v>28.6</v>
      </c>
      <c r="BF65" s="5">
        <v>10.8</v>
      </c>
      <c r="BG65" s="5">
        <v>2</v>
      </c>
      <c r="BH65" s="5">
        <v>0.23</v>
      </c>
      <c r="BI65" s="5">
        <v>18</v>
      </c>
      <c r="BJ65" s="5">
        <v>0.1</v>
      </c>
      <c r="BK65" s="5">
        <v>19.5</v>
      </c>
      <c r="BL65" s="5">
        <v>5.43</v>
      </c>
    </row>
    <row r="66" spans="1:64" s="4" customFormat="1" ht="16" hidden="1" thickTop="1" x14ac:dyDescent="0.2">
      <c r="A66" s="45"/>
      <c r="B66" s="43">
        <v>44281</v>
      </c>
      <c r="C66" s="5" t="s">
        <v>66</v>
      </c>
      <c r="D66" s="7" t="s">
        <v>184</v>
      </c>
      <c r="E66" s="46">
        <v>7.1619099999999998</v>
      </c>
      <c r="F66" s="46">
        <v>38.418199999999999</v>
      </c>
      <c r="G66" s="5">
        <v>72.62</v>
      </c>
      <c r="H66" s="5">
        <v>9.1300000000000008</v>
      </c>
      <c r="I66" s="5">
        <v>4.93</v>
      </c>
      <c r="J66" s="5">
        <v>0.2</v>
      </c>
      <c r="K66" s="5" t="s">
        <v>77</v>
      </c>
      <c r="L66" s="5">
        <v>0.22</v>
      </c>
      <c r="M66" s="5">
        <v>4.96</v>
      </c>
      <c r="N66" s="5">
        <v>4.26</v>
      </c>
      <c r="O66" s="5">
        <v>0.23599999999999999</v>
      </c>
      <c r="P66" s="5" t="s">
        <v>77</v>
      </c>
      <c r="Q66" s="5">
        <v>3.03</v>
      </c>
      <c r="R66" s="5">
        <v>99.59</v>
      </c>
      <c r="S66" s="5"/>
      <c r="T66" s="5">
        <v>2</v>
      </c>
      <c r="U66" s="5">
        <v>8</v>
      </c>
      <c r="V66" s="5" t="s">
        <v>78</v>
      </c>
      <c r="W66" s="5" t="s">
        <v>79</v>
      </c>
      <c r="X66" s="5" t="s">
        <v>80</v>
      </c>
      <c r="Y66" s="5" t="s">
        <v>79</v>
      </c>
      <c r="Z66" s="5" t="s">
        <v>81</v>
      </c>
      <c r="AA66" s="5">
        <v>340</v>
      </c>
      <c r="AB66" s="5">
        <v>34</v>
      </c>
      <c r="AC66" s="5">
        <v>2.7</v>
      </c>
      <c r="AD66" s="5" t="s">
        <v>78</v>
      </c>
      <c r="AE66" s="5">
        <v>120</v>
      </c>
      <c r="AF66" s="5">
        <v>3</v>
      </c>
      <c r="AG66" s="5">
        <v>171</v>
      </c>
      <c r="AH66" s="5">
        <v>1380</v>
      </c>
      <c r="AI66" s="5">
        <v>76.900000000000006</v>
      </c>
      <c r="AJ66" s="5">
        <v>10</v>
      </c>
      <c r="AK66" s="5">
        <v>2.1</v>
      </c>
      <c r="AL66" s="5">
        <v>0.2</v>
      </c>
      <c r="AM66" s="5">
        <v>4</v>
      </c>
      <c r="AN66" s="5" t="s">
        <v>82</v>
      </c>
      <c r="AO66" s="5">
        <v>0.6</v>
      </c>
      <c r="AP66" s="5">
        <v>30</v>
      </c>
      <c r="AQ66" s="5">
        <v>90.2</v>
      </c>
      <c r="AR66" s="5">
        <v>180</v>
      </c>
      <c r="AS66" s="5">
        <v>21.9</v>
      </c>
      <c r="AT66" s="5">
        <v>83.7</v>
      </c>
      <c r="AU66" s="5">
        <v>16.600000000000001</v>
      </c>
      <c r="AV66" s="5">
        <v>2</v>
      </c>
      <c r="AW66" s="5">
        <v>14</v>
      </c>
      <c r="AX66" s="5">
        <v>2.3199999999999998</v>
      </c>
      <c r="AY66" s="5">
        <v>13.9</v>
      </c>
      <c r="AZ66" s="5">
        <v>2.66</v>
      </c>
      <c r="BA66" s="5">
        <v>7.78</v>
      </c>
      <c r="BB66" s="5">
        <v>1.1000000000000001</v>
      </c>
      <c r="BC66" s="5">
        <v>7.21</v>
      </c>
      <c r="BD66" s="5">
        <v>1.1000000000000001</v>
      </c>
      <c r="BE66" s="5">
        <v>12.4</v>
      </c>
      <c r="BF66" s="5">
        <v>5.79</v>
      </c>
      <c r="BG66" s="5">
        <v>0.5</v>
      </c>
      <c r="BH66" s="5">
        <v>0.1</v>
      </c>
      <c r="BI66" s="5">
        <v>9</v>
      </c>
      <c r="BJ66" s="5" t="s">
        <v>104</v>
      </c>
      <c r="BK66" s="5">
        <v>10.199999999999999</v>
      </c>
      <c r="BL66" s="5">
        <v>2.76</v>
      </c>
    </row>
    <row r="67" spans="1:64" s="4" customFormat="1" ht="16" hidden="1" thickTop="1" x14ac:dyDescent="0.2">
      <c r="A67" s="45"/>
      <c r="B67" s="43">
        <v>44281</v>
      </c>
      <c r="C67" s="5" t="s">
        <v>67</v>
      </c>
      <c r="D67" s="7" t="s">
        <v>184</v>
      </c>
      <c r="E67" s="46">
        <v>7.1619099999999998</v>
      </c>
      <c r="F67" s="46">
        <v>38.418199999999999</v>
      </c>
      <c r="G67" s="5">
        <v>73.17</v>
      </c>
      <c r="H67" s="5">
        <v>9.33</v>
      </c>
      <c r="I67" s="5">
        <v>4.97</v>
      </c>
      <c r="J67" s="5">
        <v>0.20200000000000001</v>
      </c>
      <c r="K67" s="5">
        <v>0.02</v>
      </c>
      <c r="L67" s="5">
        <v>0.21</v>
      </c>
      <c r="M67" s="5">
        <v>5.08</v>
      </c>
      <c r="N67" s="5">
        <v>4.24</v>
      </c>
      <c r="O67" s="5">
        <v>0.24399999999999999</v>
      </c>
      <c r="P67" s="5" t="s">
        <v>77</v>
      </c>
      <c r="Q67" s="5">
        <v>3.02</v>
      </c>
      <c r="R67" s="5">
        <v>100.5</v>
      </c>
      <c r="S67" s="5"/>
      <c r="T67" s="5">
        <v>1</v>
      </c>
      <c r="U67" s="5">
        <v>9</v>
      </c>
      <c r="V67" s="5" t="s">
        <v>78</v>
      </c>
      <c r="W67" s="5" t="s">
        <v>79</v>
      </c>
      <c r="X67" s="5" t="s">
        <v>80</v>
      </c>
      <c r="Y67" s="5" t="s">
        <v>79</v>
      </c>
      <c r="Z67" s="5" t="s">
        <v>81</v>
      </c>
      <c r="AA67" s="5">
        <v>310</v>
      </c>
      <c r="AB67" s="5">
        <v>33</v>
      </c>
      <c r="AC67" s="5">
        <v>2.6</v>
      </c>
      <c r="AD67" s="5" t="s">
        <v>78</v>
      </c>
      <c r="AE67" s="5">
        <v>115</v>
      </c>
      <c r="AF67" s="5">
        <v>3</v>
      </c>
      <c r="AG67" s="5">
        <v>165</v>
      </c>
      <c r="AH67" s="5">
        <v>1397</v>
      </c>
      <c r="AI67" s="5">
        <v>65.8</v>
      </c>
      <c r="AJ67" s="5">
        <v>7</v>
      </c>
      <c r="AL67" s="5">
        <v>0.3</v>
      </c>
      <c r="AM67" s="5">
        <v>7</v>
      </c>
      <c r="AN67" s="5">
        <v>0.2</v>
      </c>
      <c r="AO67" s="5">
        <v>2.1</v>
      </c>
      <c r="AP67" s="5">
        <v>199</v>
      </c>
      <c r="AQ67" s="5">
        <v>149</v>
      </c>
      <c r="AR67" s="5">
        <v>304</v>
      </c>
      <c r="AS67" s="5">
        <v>37.1</v>
      </c>
      <c r="AT67" s="5">
        <v>146</v>
      </c>
      <c r="AU67" s="5">
        <v>29.4</v>
      </c>
      <c r="AV67" s="5">
        <v>4.55</v>
      </c>
      <c r="AW67" s="5">
        <v>25.5</v>
      </c>
      <c r="AX67" s="5">
        <v>4.38</v>
      </c>
      <c r="AY67" s="5">
        <v>26.4</v>
      </c>
      <c r="AZ67" s="5">
        <v>5.24</v>
      </c>
      <c r="BA67" s="5">
        <v>15.1</v>
      </c>
      <c r="BB67" s="5">
        <v>2.25</v>
      </c>
      <c r="BC67" s="5">
        <v>14.8</v>
      </c>
      <c r="BD67" s="5">
        <v>2.21</v>
      </c>
      <c r="BE67" s="5">
        <v>23.8</v>
      </c>
      <c r="BF67" s="5">
        <v>8.75</v>
      </c>
      <c r="BG67" s="5">
        <v>1.8</v>
      </c>
      <c r="BH67" s="5">
        <v>0.24</v>
      </c>
      <c r="BI67" s="5">
        <v>17</v>
      </c>
      <c r="BJ67" s="5" t="s">
        <v>104</v>
      </c>
      <c r="BK67" s="5">
        <v>15</v>
      </c>
      <c r="BL67" s="5">
        <v>4.34</v>
      </c>
    </row>
    <row r="68" spans="1:64" s="4" customFormat="1" ht="16" hidden="1" thickTop="1" x14ac:dyDescent="0.2">
      <c r="A68" s="45"/>
      <c r="B68" s="43">
        <v>44281</v>
      </c>
      <c r="C68" s="5" t="s">
        <v>68</v>
      </c>
      <c r="D68" s="7" t="s">
        <v>184</v>
      </c>
      <c r="E68" s="46">
        <v>7.1619099999999998</v>
      </c>
      <c r="F68" s="46">
        <v>38.418199999999999</v>
      </c>
      <c r="G68" s="5">
        <v>70.790000000000006</v>
      </c>
      <c r="H68" s="5">
        <v>9.4</v>
      </c>
      <c r="I68" s="5">
        <v>5</v>
      </c>
      <c r="J68" s="5">
        <v>0.19600000000000001</v>
      </c>
      <c r="K68" s="5">
        <v>0.02</v>
      </c>
      <c r="L68" s="5">
        <v>0.23</v>
      </c>
      <c r="M68" s="5">
        <v>5.16</v>
      </c>
      <c r="N68" s="5">
        <v>4.37</v>
      </c>
      <c r="O68" s="5">
        <v>0.255</v>
      </c>
      <c r="P68" s="5" t="s">
        <v>77</v>
      </c>
      <c r="Q68" s="5">
        <v>3</v>
      </c>
      <c r="R68" s="5">
        <v>98.43</v>
      </c>
      <c r="S68" s="5"/>
      <c r="T68" s="5">
        <v>2</v>
      </c>
      <c r="U68" s="5">
        <v>8</v>
      </c>
      <c r="V68" s="5" t="s">
        <v>78</v>
      </c>
      <c r="W68" s="5" t="s">
        <v>79</v>
      </c>
      <c r="X68" s="5" t="s">
        <v>80</v>
      </c>
      <c r="Y68" s="5" t="s">
        <v>79</v>
      </c>
      <c r="Z68" s="5" t="s">
        <v>81</v>
      </c>
      <c r="AA68" s="5">
        <v>340</v>
      </c>
      <c r="AB68" s="5">
        <v>34</v>
      </c>
      <c r="AC68" s="5">
        <v>2.9</v>
      </c>
      <c r="AD68" s="5" t="s">
        <v>78</v>
      </c>
      <c r="AE68" s="5">
        <v>116</v>
      </c>
      <c r="AF68" s="5">
        <v>6</v>
      </c>
      <c r="AG68" s="5">
        <v>166</v>
      </c>
      <c r="AH68" s="5">
        <v>1220</v>
      </c>
      <c r="AI68" s="5">
        <v>84.5</v>
      </c>
      <c r="AJ68" s="5">
        <v>9</v>
      </c>
      <c r="AL68" s="5">
        <v>0.3</v>
      </c>
      <c r="AM68" s="5">
        <v>9</v>
      </c>
      <c r="AN68" s="5">
        <v>0.2</v>
      </c>
      <c r="AO68" s="5">
        <v>1.4</v>
      </c>
      <c r="AP68" s="5">
        <v>107</v>
      </c>
      <c r="AQ68" s="5">
        <v>169</v>
      </c>
      <c r="AR68" s="5">
        <v>358</v>
      </c>
      <c r="AS68" s="5">
        <v>41.8</v>
      </c>
      <c r="AT68" s="5">
        <v>164</v>
      </c>
      <c r="AU68" s="5">
        <v>33</v>
      </c>
      <c r="AV68" s="5">
        <v>4.8899999999999997</v>
      </c>
      <c r="AW68" s="5">
        <v>28.6</v>
      </c>
      <c r="AX68" s="5">
        <v>4.91</v>
      </c>
      <c r="AY68" s="5">
        <v>29.9</v>
      </c>
      <c r="AZ68" s="5">
        <v>5.86</v>
      </c>
      <c r="BA68" s="5">
        <v>16.8</v>
      </c>
      <c r="BB68" s="5">
        <v>2.4500000000000002</v>
      </c>
      <c r="BC68" s="5">
        <v>16</v>
      </c>
      <c r="BD68" s="5">
        <v>2.39</v>
      </c>
      <c r="BE68" s="5">
        <v>30.3</v>
      </c>
      <c r="BF68" s="5">
        <v>10.5</v>
      </c>
      <c r="BG68" s="5">
        <v>9.6999999999999993</v>
      </c>
      <c r="BH68" s="5">
        <v>0.26</v>
      </c>
      <c r="BI68" s="5">
        <v>20</v>
      </c>
      <c r="BJ68" s="5">
        <v>0.1</v>
      </c>
      <c r="BK68" s="5">
        <v>17.899999999999999</v>
      </c>
      <c r="BL68" s="5">
        <v>4.4000000000000004</v>
      </c>
    </row>
    <row r="69" spans="1:64" s="4" customFormat="1" ht="16" hidden="1" thickTop="1" x14ac:dyDescent="0.2">
      <c r="A69" s="45"/>
      <c r="B69" s="43">
        <v>44281</v>
      </c>
      <c r="C69" s="5" t="s">
        <v>69</v>
      </c>
      <c r="D69" s="7" t="s">
        <v>184</v>
      </c>
      <c r="E69" s="46">
        <v>7.1619099999999998</v>
      </c>
      <c r="F69" s="46">
        <v>38.418199999999999</v>
      </c>
      <c r="G69" s="5">
        <v>72.89</v>
      </c>
      <c r="H69" s="5">
        <v>9.35</v>
      </c>
      <c r="I69" s="5">
        <v>5.09</v>
      </c>
      <c r="J69" s="5">
        <v>0.20300000000000001</v>
      </c>
      <c r="K69" s="5">
        <v>0.02</v>
      </c>
      <c r="L69" s="5">
        <v>0.21</v>
      </c>
      <c r="M69" s="5">
        <v>5.14</v>
      </c>
      <c r="N69" s="5">
        <v>4.28</v>
      </c>
      <c r="O69" s="5">
        <v>0.246</v>
      </c>
      <c r="P69" s="5" t="s">
        <v>77</v>
      </c>
      <c r="Q69" s="5">
        <v>2.52</v>
      </c>
      <c r="R69" s="5">
        <v>99.94</v>
      </c>
      <c r="S69" s="5"/>
      <c r="T69" s="5">
        <v>2</v>
      </c>
      <c r="U69" s="5">
        <v>9</v>
      </c>
      <c r="V69" s="5" t="s">
        <v>78</v>
      </c>
      <c r="W69" s="5" t="s">
        <v>79</v>
      </c>
      <c r="X69" s="5" t="s">
        <v>80</v>
      </c>
      <c r="Y69" s="5" t="s">
        <v>79</v>
      </c>
      <c r="Z69" s="5" t="s">
        <v>81</v>
      </c>
      <c r="AA69" s="5">
        <v>320</v>
      </c>
      <c r="AB69" s="5">
        <v>31</v>
      </c>
      <c r="AC69" s="5">
        <v>2.6</v>
      </c>
      <c r="AD69" s="5" t="s">
        <v>78</v>
      </c>
      <c r="AE69" s="5">
        <v>113</v>
      </c>
      <c r="AF69" s="5">
        <v>3</v>
      </c>
      <c r="AG69" s="5">
        <v>157</v>
      </c>
      <c r="AH69" s="5">
        <v>1415</v>
      </c>
      <c r="AI69" s="5">
        <v>83.9</v>
      </c>
      <c r="AJ69" s="5">
        <v>9</v>
      </c>
      <c r="AK69" s="5"/>
      <c r="AL69" s="5">
        <v>0.3</v>
      </c>
      <c r="AM69" s="5">
        <v>9</v>
      </c>
      <c r="AN69" s="5" t="s">
        <v>82</v>
      </c>
      <c r="AO69" s="5">
        <v>1.4</v>
      </c>
      <c r="AP69" s="5">
        <v>61</v>
      </c>
      <c r="AQ69" s="5">
        <v>180</v>
      </c>
      <c r="AR69" s="5">
        <v>375</v>
      </c>
      <c r="AS69" s="5">
        <v>45.2</v>
      </c>
      <c r="AT69" s="5">
        <v>179</v>
      </c>
      <c r="AU69" s="5">
        <v>36.799999999999997</v>
      </c>
      <c r="AV69" s="5">
        <v>5.31</v>
      </c>
      <c r="AW69" s="5">
        <v>31.4</v>
      </c>
      <c r="AX69" s="5">
        <v>5.22</v>
      </c>
      <c r="AY69" s="5">
        <v>31.6</v>
      </c>
      <c r="AZ69" s="5">
        <v>6.36</v>
      </c>
      <c r="BA69" s="5">
        <v>18.399999999999999</v>
      </c>
      <c r="BB69" s="5">
        <v>2.6</v>
      </c>
      <c r="BC69" s="5">
        <v>17.100000000000001</v>
      </c>
      <c r="BD69" s="5">
        <v>2.62</v>
      </c>
      <c r="BE69" s="5">
        <v>32.5</v>
      </c>
      <c r="BF69" s="5">
        <v>11.9</v>
      </c>
      <c r="BG69" s="5">
        <v>1.3</v>
      </c>
      <c r="BH69" s="5">
        <v>0.21</v>
      </c>
      <c r="BI69" s="5">
        <v>22</v>
      </c>
      <c r="BJ69" s="5">
        <v>0.1</v>
      </c>
      <c r="BK69" s="5">
        <v>18.3</v>
      </c>
      <c r="BL69" s="5">
        <v>5.14</v>
      </c>
    </row>
    <row r="70" spans="1:64" s="4" customFormat="1" ht="16" hidden="1" thickTop="1" x14ac:dyDescent="0.2">
      <c r="A70" s="45"/>
      <c r="B70" s="43">
        <v>44281</v>
      </c>
      <c r="C70" s="5" t="s">
        <v>73</v>
      </c>
      <c r="D70" s="7" t="s">
        <v>184</v>
      </c>
      <c r="E70" s="46">
        <v>7.1742999999999997</v>
      </c>
      <c r="F70" s="46">
        <v>38.409230000000001</v>
      </c>
      <c r="G70" s="5">
        <v>72.02</v>
      </c>
      <c r="H70" s="5">
        <v>9.5399999999999991</v>
      </c>
      <c r="I70" s="5">
        <v>5.08</v>
      </c>
      <c r="J70" s="5">
        <v>0.2</v>
      </c>
      <c r="K70" s="5">
        <v>0.02</v>
      </c>
      <c r="L70" s="5">
        <v>0.24</v>
      </c>
      <c r="M70" s="5">
        <v>4.9400000000000004</v>
      </c>
      <c r="N70" s="5">
        <v>4.18</v>
      </c>
      <c r="O70" s="5">
        <v>0.25800000000000001</v>
      </c>
      <c r="P70" s="5">
        <v>0.02</v>
      </c>
      <c r="Q70" s="5">
        <v>3.38</v>
      </c>
      <c r="R70" s="5">
        <v>99.88</v>
      </c>
      <c r="S70" s="5"/>
      <c r="T70" s="5">
        <v>3</v>
      </c>
      <c r="U70" s="5">
        <v>9</v>
      </c>
      <c r="V70" s="5">
        <v>5</v>
      </c>
      <c r="W70" s="5" t="s">
        <v>79</v>
      </c>
      <c r="X70" s="5" t="s">
        <v>80</v>
      </c>
      <c r="Y70" s="5" t="s">
        <v>79</v>
      </c>
      <c r="Z70" s="5" t="s">
        <v>81</v>
      </c>
      <c r="AA70" s="5">
        <v>310</v>
      </c>
      <c r="AB70" s="5">
        <v>33</v>
      </c>
      <c r="AC70" s="5">
        <v>2.7</v>
      </c>
      <c r="AD70" s="5" t="s">
        <v>78</v>
      </c>
      <c r="AE70" s="5">
        <v>113</v>
      </c>
      <c r="AF70" s="5">
        <v>5</v>
      </c>
      <c r="AG70" s="5">
        <v>169</v>
      </c>
      <c r="AH70" s="5">
        <v>1414</v>
      </c>
      <c r="AI70" s="5">
        <v>79</v>
      </c>
      <c r="AJ70" s="5">
        <v>9</v>
      </c>
      <c r="AL70" s="5">
        <v>0.3</v>
      </c>
      <c r="AM70" s="5">
        <v>7</v>
      </c>
      <c r="AN70" s="5" t="s">
        <v>82</v>
      </c>
      <c r="AO70" s="5">
        <v>1.1000000000000001</v>
      </c>
      <c r="AP70" s="5">
        <v>103</v>
      </c>
      <c r="AQ70" s="5">
        <v>165</v>
      </c>
      <c r="AR70" s="5">
        <v>332</v>
      </c>
      <c r="AS70" s="5">
        <v>40.200000000000003</v>
      </c>
      <c r="AT70" s="5">
        <v>159</v>
      </c>
      <c r="AU70" s="5">
        <v>32.1</v>
      </c>
      <c r="AV70" s="5">
        <v>4.72</v>
      </c>
      <c r="AW70" s="5">
        <v>27.5</v>
      </c>
      <c r="AX70" s="5">
        <v>4.7300000000000004</v>
      </c>
      <c r="AY70" s="5">
        <v>28.7</v>
      </c>
      <c r="AZ70" s="5">
        <v>5.65</v>
      </c>
      <c r="BA70" s="5">
        <v>15.9</v>
      </c>
      <c r="BB70" s="5">
        <v>2.41</v>
      </c>
      <c r="BC70" s="5">
        <v>15</v>
      </c>
      <c r="BD70" s="5">
        <v>2.33</v>
      </c>
      <c r="BE70" s="5">
        <v>25.3</v>
      </c>
      <c r="BF70" s="5">
        <v>9.26</v>
      </c>
      <c r="BG70" s="5">
        <v>1.8</v>
      </c>
      <c r="BH70" s="5">
        <v>0.25</v>
      </c>
      <c r="BI70" s="5">
        <v>18</v>
      </c>
      <c r="BJ70" s="5" t="s">
        <v>104</v>
      </c>
      <c r="BK70" s="5">
        <v>16.8</v>
      </c>
      <c r="BL70" s="5">
        <v>4.62</v>
      </c>
    </row>
    <row r="71" spans="1:64" s="4" customFormat="1" ht="16" hidden="1" thickTop="1" x14ac:dyDescent="0.2">
      <c r="A71" s="45"/>
      <c r="B71" s="43">
        <v>44281</v>
      </c>
      <c r="C71" s="5" t="s">
        <v>74</v>
      </c>
      <c r="D71" s="7" t="s">
        <v>184</v>
      </c>
      <c r="E71" s="46">
        <v>7.1742999999999997</v>
      </c>
      <c r="F71" s="46">
        <v>38.409230000000001</v>
      </c>
      <c r="G71" s="5">
        <v>69.95</v>
      </c>
      <c r="H71" s="5">
        <v>9.5</v>
      </c>
      <c r="I71" s="5">
        <v>5.17</v>
      </c>
      <c r="J71" s="5">
        <v>0.193</v>
      </c>
      <c r="K71" s="5">
        <v>0.08</v>
      </c>
      <c r="L71" s="5">
        <v>0.37</v>
      </c>
      <c r="M71" s="5">
        <v>5</v>
      </c>
      <c r="N71" s="5">
        <v>4.3600000000000003</v>
      </c>
      <c r="O71" s="5">
        <v>0.33100000000000002</v>
      </c>
      <c r="P71" s="5">
        <v>0.04</v>
      </c>
      <c r="Q71" s="5">
        <v>3.25</v>
      </c>
      <c r="R71" s="5">
        <v>98.26</v>
      </c>
      <c r="S71" s="5"/>
      <c r="T71" s="5">
        <v>2</v>
      </c>
      <c r="U71" s="5">
        <v>8</v>
      </c>
      <c r="V71" s="5">
        <v>37</v>
      </c>
      <c r="W71" s="5" t="s">
        <v>79</v>
      </c>
      <c r="X71" s="5">
        <v>1</v>
      </c>
      <c r="Y71" s="5" t="s">
        <v>79</v>
      </c>
      <c r="Z71" s="5" t="s">
        <v>81</v>
      </c>
      <c r="AA71" s="5">
        <v>330</v>
      </c>
      <c r="AB71" s="5">
        <v>33</v>
      </c>
      <c r="AC71" s="5">
        <v>2.9</v>
      </c>
      <c r="AD71" s="5" t="s">
        <v>78</v>
      </c>
      <c r="AE71" s="5">
        <v>114</v>
      </c>
      <c r="AF71" s="5">
        <v>16</v>
      </c>
      <c r="AG71" s="5">
        <v>160</v>
      </c>
      <c r="AH71" s="5">
        <v>1154</v>
      </c>
      <c r="AI71" s="5">
        <v>86</v>
      </c>
      <c r="AJ71" s="5">
        <v>9</v>
      </c>
      <c r="AL71" s="5">
        <v>0.3</v>
      </c>
      <c r="AM71" s="5">
        <v>10</v>
      </c>
      <c r="AN71" s="5">
        <v>0.2</v>
      </c>
      <c r="AO71" s="5">
        <v>1.4</v>
      </c>
      <c r="AP71" s="5">
        <v>51</v>
      </c>
      <c r="AQ71" s="5">
        <v>206</v>
      </c>
      <c r="AR71" s="5">
        <v>422</v>
      </c>
      <c r="AS71" s="5">
        <v>51</v>
      </c>
      <c r="AT71" s="5">
        <v>199</v>
      </c>
      <c r="AU71" s="5">
        <v>40.200000000000003</v>
      </c>
      <c r="AV71" s="5">
        <v>5.95</v>
      </c>
      <c r="AW71" s="5">
        <v>35.1</v>
      </c>
      <c r="AX71" s="5">
        <v>6.06</v>
      </c>
      <c r="AY71" s="5">
        <v>36.299999999999997</v>
      </c>
      <c r="AZ71" s="5">
        <v>7.31</v>
      </c>
      <c r="BA71" s="5">
        <v>20.9</v>
      </c>
      <c r="BB71" s="5">
        <v>3.12</v>
      </c>
      <c r="BC71" s="5">
        <v>19.7</v>
      </c>
      <c r="BD71" s="5">
        <v>2.97</v>
      </c>
      <c r="BE71" s="5">
        <v>35.1</v>
      </c>
      <c r="BF71" s="5">
        <v>12.6</v>
      </c>
      <c r="BG71" s="5">
        <v>2.6</v>
      </c>
      <c r="BH71" s="5">
        <v>0.26</v>
      </c>
      <c r="BI71" s="5">
        <v>23</v>
      </c>
      <c r="BJ71" s="5">
        <v>0.1</v>
      </c>
      <c r="BK71" s="5">
        <v>21.6</v>
      </c>
      <c r="BL71" s="5">
        <v>5.84</v>
      </c>
    </row>
    <row r="72" spans="1:64" s="4" customFormat="1" ht="16" hidden="1" thickTop="1" x14ac:dyDescent="0.2">
      <c r="A72" s="45"/>
      <c r="B72" s="43">
        <v>44281</v>
      </c>
      <c r="C72" s="5" t="s">
        <v>92</v>
      </c>
      <c r="D72" s="7" t="s">
        <v>184</v>
      </c>
      <c r="E72" s="46">
        <v>7.1889200000000004</v>
      </c>
      <c r="F72" s="46">
        <v>38.411839999999998</v>
      </c>
      <c r="G72" s="5">
        <v>70.760000000000005</v>
      </c>
      <c r="H72" s="5">
        <v>9.24</v>
      </c>
      <c r="I72" s="5">
        <v>4.93</v>
      </c>
      <c r="J72" s="5">
        <v>0.19600000000000001</v>
      </c>
      <c r="K72" s="5" t="s">
        <v>77</v>
      </c>
      <c r="L72" s="5">
        <v>0.2</v>
      </c>
      <c r="M72" s="5">
        <v>5.13</v>
      </c>
      <c r="N72" s="5">
        <v>4.34</v>
      </c>
      <c r="O72" s="5">
        <v>0.24</v>
      </c>
      <c r="P72" s="5" t="s">
        <v>77</v>
      </c>
      <c r="Q72" s="5">
        <v>3.42</v>
      </c>
      <c r="R72" s="5">
        <v>98.46</v>
      </c>
      <c r="S72" s="5"/>
      <c r="T72" s="5">
        <v>2</v>
      </c>
      <c r="U72" s="5">
        <v>8</v>
      </c>
      <c r="V72" s="5">
        <v>39</v>
      </c>
      <c r="W72" s="5" t="s">
        <v>79</v>
      </c>
      <c r="X72" s="5" t="s">
        <v>80</v>
      </c>
      <c r="Y72" s="5" t="s">
        <v>79</v>
      </c>
      <c r="Z72" s="5" t="s">
        <v>81</v>
      </c>
      <c r="AA72" s="5">
        <v>340</v>
      </c>
      <c r="AB72" s="5">
        <v>34</v>
      </c>
      <c r="AC72" s="5">
        <v>2.9</v>
      </c>
      <c r="AD72" s="5" t="s">
        <v>78</v>
      </c>
      <c r="AE72" s="5">
        <v>120</v>
      </c>
      <c r="AF72" s="5">
        <v>3</v>
      </c>
      <c r="AG72" s="5">
        <v>169</v>
      </c>
      <c r="AH72" s="5">
        <v>1221</v>
      </c>
      <c r="AI72" s="5">
        <v>83.6</v>
      </c>
      <c r="AJ72" s="5">
        <v>10</v>
      </c>
      <c r="AL72" s="5">
        <v>0.3</v>
      </c>
      <c r="AM72" s="5">
        <v>8</v>
      </c>
      <c r="AN72" s="5">
        <v>0.2</v>
      </c>
      <c r="AO72" s="5">
        <v>1.2</v>
      </c>
      <c r="AP72" s="5">
        <v>84</v>
      </c>
      <c r="AQ72" s="5">
        <v>172</v>
      </c>
      <c r="AR72" s="5">
        <v>352</v>
      </c>
      <c r="AS72" s="5">
        <v>42.5</v>
      </c>
      <c r="AT72" s="5">
        <v>166</v>
      </c>
      <c r="AU72" s="5">
        <v>33.5</v>
      </c>
      <c r="AV72" s="5">
        <v>4.9800000000000004</v>
      </c>
      <c r="AW72" s="5">
        <v>29.5</v>
      </c>
      <c r="AX72" s="5">
        <v>4.92</v>
      </c>
      <c r="AY72" s="5">
        <v>30.2</v>
      </c>
      <c r="AZ72" s="5">
        <v>6</v>
      </c>
      <c r="BA72" s="5">
        <v>16.8</v>
      </c>
      <c r="BB72" s="5">
        <v>2.54</v>
      </c>
      <c r="BC72" s="5">
        <v>16.3</v>
      </c>
      <c r="BD72" s="5">
        <v>2.48</v>
      </c>
      <c r="BE72" s="5">
        <v>28.6</v>
      </c>
      <c r="BF72" s="5">
        <v>10.199999999999999</v>
      </c>
      <c r="BG72" s="5">
        <v>1.9</v>
      </c>
      <c r="BH72" s="5">
        <v>0.4</v>
      </c>
      <c r="BI72" s="5">
        <v>18</v>
      </c>
      <c r="BJ72" s="5">
        <v>0.3</v>
      </c>
      <c r="BK72" s="5">
        <v>17.5</v>
      </c>
      <c r="BL72" s="5">
        <v>4.72</v>
      </c>
    </row>
    <row r="73" spans="1:64" s="4" customFormat="1" ht="16" hidden="1" thickTop="1" x14ac:dyDescent="0.2">
      <c r="A73" s="45"/>
      <c r="B73" s="43">
        <v>44281</v>
      </c>
      <c r="C73" s="5" t="s">
        <v>96</v>
      </c>
      <c r="D73" s="7" t="s">
        <v>184</v>
      </c>
      <c r="E73" s="46">
        <v>7.1937199999999999</v>
      </c>
      <c r="F73" s="46">
        <v>38.411389999999997</v>
      </c>
      <c r="G73" s="5">
        <v>70.540000000000006</v>
      </c>
      <c r="H73" s="5">
        <v>9.3800000000000008</v>
      </c>
      <c r="I73" s="5">
        <v>4.8499999999999996</v>
      </c>
      <c r="J73" s="5">
        <v>0.19600000000000001</v>
      </c>
      <c r="K73" s="5">
        <v>0.01</v>
      </c>
      <c r="L73" s="5">
        <v>0.2</v>
      </c>
      <c r="M73" s="5">
        <v>5.18</v>
      </c>
      <c r="N73" s="5">
        <v>4.37</v>
      </c>
      <c r="O73" s="5">
        <v>0.246</v>
      </c>
      <c r="P73" s="5" t="s">
        <v>77</v>
      </c>
      <c r="Q73" s="5">
        <v>3.62</v>
      </c>
      <c r="R73" s="5">
        <v>98.58</v>
      </c>
      <c r="S73" s="5"/>
      <c r="T73" s="5">
        <v>2</v>
      </c>
      <c r="U73" s="5">
        <v>8</v>
      </c>
      <c r="V73" s="5">
        <v>28</v>
      </c>
      <c r="W73" s="5" t="s">
        <v>79</v>
      </c>
      <c r="X73" s="5" t="s">
        <v>80</v>
      </c>
      <c r="Y73" s="5" t="s">
        <v>79</v>
      </c>
      <c r="Z73" s="5" t="s">
        <v>81</v>
      </c>
      <c r="AA73" s="5">
        <v>330</v>
      </c>
      <c r="AB73" s="5">
        <v>33</v>
      </c>
      <c r="AC73" s="5">
        <v>2.6</v>
      </c>
      <c r="AD73" s="5" t="s">
        <v>78</v>
      </c>
      <c r="AE73" s="5">
        <v>112</v>
      </c>
      <c r="AF73" s="5">
        <v>3</v>
      </c>
      <c r="AG73" s="5">
        <v>163</v>
      </c>
      <c r="AH73" s="5">
        <v>1248</v>
      </c>
      <c r="AI73" s="5">
        <v>98.1</v>
      </c>
      <c r="AJ73" s="5">
        <v>9</v>
      </c>
      <c r="AK73" s="5"/>
      <c r="AL73" s="5">
        <v>0.3</v>
      </c>
      <c r="AM73" s="5">
        <v>8</v>
      </c>
      <c r="AN73" s="5" t="s">
        <v>82</v>
      </c>
      <c r="AO73" s="5">
        <v>1.2</v>
      </c>
      <c r="AP73" s="5">
        <v>103</v>
      </c>
      <c r="AQ73" s="5">
        <v>168</v>
      </c>
      <c r="AR73" s="5">
        <v>351</v>
      </c>
      <c r="AS73" s="5">
        <v>41.4</v>
      </c>
      <c r="AT73" s="5">
        <v>164</v>
      </c>
      <c r="AU73" s="5">
        <v>33.5</v>
      </c>
      <c r="AV73" s="5">
        <v>5</v>
      </c>
      <c r="AW73" s="5">
        <v>28.8</v>
      </c>
      <c r="AX73" s="5">
        <v>4.72</v>
      </c>
      <c r="AY73" s="5">
        <v>29.2</v>
      </c>
      <c r="AZ73" s="5">
        <v>5.74</v>
      </c>
      <c r="BA73" s="5">
        <v>16.7</v>
      </c>
      <c r="BB73" s="5">
        <v>2.37</v>
      </c>
      <c r="BC73" s="5">
        <v>15.7</v>
      </c>
      <c r="BD73" s="5">
        <v>2.39</v>
      </c>
      <c r="BE73" s="5">
        <v>29.3</v>
      </c>
      <c r="BF73" s="5">
        <v>11</v>
      </c>
      <c r="BG73" s="5">
        <v>3.1</v>
      </c>
      <c r="BH73" s="5">
        <v>0.22</v>
      </c>
      <c r="BI73" s="5">
        <v>22</v>
      </c>
      <c r="BJ73" s="5">
        <v>0.1</v>
      </c>
      <c r="BK73" s="5">
        <v>16.7</v>
      </c>
      <c r="BL73" s="5">
        <v>4.71</v>
      </c>
    </row>
    <row r="74" spans="1:64" s="4" customFormat="1" ht="16" hidden="1" thickTop="1" x14ac:dyDescent="0.2">
      <c r="A74" s="45"/>
      <c r="B74" s="43">
        <v>44281</v>
      </c>
      <c r="C74" s="5" t="s">
        <v>101</v>
      </c>
      <c r="D74" s="7" t="s">
        <v>184</v>
      </c>
      <c r="E74" s="46">
        <v>7.1383900000000002</v>
      </c>
      <c r="F74" s="46">
        <v>38.398463</v>
      </c>
      <c r="G74" s="5">
        <v>70.489999999999995</v>
      </c>
      <c r="H74" s="5">
        <v>9.2200000000000006</v>
      </c>
      <c r="I74" s="5">
        <v>4.9000000000000004</v>
      </c>
      <c r="J74" s="5">
        <v>0.19900000000000001</v>
      </c>
      <c r="K74" s="5">
        <v>0.01</v>
      </c>
      <c r="L74" s="5">
        <v>0.21</v>
      </c>
      <c r="M74" s="5">
        <v>5.09</v>
      </c>
      <c r="N74" s="5">
        <v>4.34</v>
      </c>
      <c r="O74" s="5">
        <v>0.23499999999999999</v>
      </c>
      <c r="P74" s="5" t="s">
        <v>77</v>
      </c>
      <c r="Q74" s="5">
        <v>4.05</v>
      </c>
      <c r="R74" s="5">
        <v>98.73</v>
      </c>
      <c r="S74" s="5"/>
      <c r="T74" s="5">
        <v>1</v>
      </c>
      <c r="U74" s="5">
        <v>9</v>
      </c>
      <c r="V74" s="5">
        <v>38</v>
      </c>
      <c r="W74" s="5" t="s">
        <v>79</v>
      </c>
      <c r="X74" s="5" t="s">
        <v>80</v>
      </c>
      <c r="Y74" s="5" t="s">
        <v>79</v>
      </c>
      <c r="Z74" s="5" t="s">
        <v>81</v>
      </c>
      <c r="AA74" s="5">
        <v>350</v>
      </c>
      <c r="AB74" s="5">
        <v>33</v>
      </c>
      <c r="AC74" s="5">
        <v>2.8</v>
      </c>
      <c r="AD74" s="5" t="s">
        <v>78</v>
      </c>
      <c r="AE74" s="5">
        <v>120</v>
      </c>
      <c r="AF74" s="5">
        <v>4</v>
      </c>
      <c r="AG74" s="5">
        <v>178</v>
      </c>
      <c r="AH74" s="5">
        <v>1391</v>
      </c>
      <c r="AI74" s="5">
        <v>108</v>
      </c>
      <c r="AJ74" s="5">
        <v>9</v>
      </c>
      <c r="AL74" s="5">
        <v>0.3</v>
      </c>
      <c r="AM74" s="5">
        <v>9</v>
      </c>
      <c r="AN74" s="5">
        <v>0.2</v>
      </c>
      <c r="AO74" s="5">
        <v>1.2</v>
      </c>
      <c r="AP74" s="5">
        <v>84</v>
      </c>
      <c r="AQ74" s="5">
        <v>180</v>
      </c>
      <c r="AR74" s="5">
        <v>368</v>
      </c>
      <c r="AS74" s="5">
        <v>44.5</v>
      </c>
      <c r="AT74" s="5">
        <v>177</v>
      </c>
      <c r="AU74" s="5">
        <v>36</v>
      </c>
      <c r="AV74" s="5">
        <v>5.31</v>
      </c>
      <c r="AW74" s="5">
        <v>30.6</v>
      </c>
      <c r="AX74" s="5">
        <v>5.23</v>
      </c>
      <c r="AY74" s="5">
        <v>32.9</v>
      </c>
      <c r="AZ74" s="5">
        <v>6.3</v>
      </c>
      <c r="BA74" s="5">
        <v>17.8</v>
      </c>
      <c r="BB74" s="5">
        <v>2.71</v>
      </c>
      <c r="BC74" s="5">
        <v>17.3</v>
      </c>
      <c r="BD74" s="5">
        <v>2.59</v>
      </c>
      <c r="BE74" s="5">
        <v>31.2</v>
      </c>
      <c r="BF74" s="5">
        <v>10.7</v>
      </c>
      <c r="BG74" s="5">
        <v>2.2000000000000002</v>
      </c>
      <c r="BH74" s="5">
        <v>0.22</v>
      </c>
      <c r="BI74" s="5">
        <v>19</v>
      </c>
      <c r="BJ74" s="5" t="s">
        <v>104</v>
      </c>
      <c r="BK74" s="5">
        <v>18.7</v>
      </c>
      <c r="BL74" s="5">
        <v>5.14</v>
      </c>
    </row>
    <row r="75" spans="1:64" s="4" customFormat="1" ht="16" hidden="1" thickTop="1" x14ac:dyDescent="0.2">
      <c r="A75" s="45"/>
      <c r="B75" s="43">
        <v>44281</v>
      </c>
      <c r="C75" s="5" t="s">
        <v>111</v>
      </c>
      <c r="D75" s="7" t="s">
        <v>184</v>
      </c>
      <c r="E75" s="46">
        <v>7.1994959999999999</v>
      </c>
      <c r="F75" s="46">
        <v>38.381816000000001</v>
      </c>
      <c r="G75" s="5">
        <v>70.41</v>
      </c>
      <c r="H75" s="5">
        <v>9.67</v>
      </c>
      <c r="I75" s="5">
        <v>5.04</v>
      </c>
      <c r="J75" s="5">
        <v>0.189</v>
      </c>
      <c r="K75" s="5">
        <v>0.18</v>
      </c>
      <c r="L75" s="5">
        <v>0.52</v>
      </c>
      <c r="M75" s="5">
        <v>3.58</v>
      </c>
      <c r="N75" s="5">
        <v>4.21</v>
      </c>
      <c r="O75" s="5">
        <v>0.39300000000000002</v>
      </c>
      <c r="P75" s="5">
        <v>7.0000000000000007E-2</v>
      </c>
      <c r="Q75" s="5">
        <v>5.03</v>
      </c>
      <c r="R75" s="5">
        <v>99.28</v>
      </c>
      <c r="S75" s="5"/>
      <c r="T75" s="5">
        <v>2</v>
      </c>
      <c r="U75" s="5">
        <v>8</v>
      </c>
      <c r="V75" s="5">
        <v>36</v>
      </c>
      <c r="W75" s="5" t="s">
        <v>79</v>
      </c>
      <c r="X75" s="5">
        <v>1</v>
      </c>
      <c r="Y75" s="5" t="s">
        <v>79</v>
      </c>
      <c r="Z75" s="5" t="s">
        <v>81</v>
      </c>
      <c r="AA75" s="5">
        <v>300</v>
      </c>
      <c r="AB75" s="5">
        <v>32</v>
      </c>
      <c r="AC75" s="5">
        <v>2.7</v>
      </c>
      <c r="AD75" s="5" t="s">
        <v>78</v>
      </c>
      <c r="AE75" s="5">
        <v>109</v>
      </c>
      <c r="AF75" s="5">
        <v>27</v>
      </c>
      <c r="AG75" s="5">
        <v>150</v>
      </c>
      <c r="AH75" s="5">
        <v>1140</v>
      </c>
      <c r="AI75" s="5">
        <v>98.5</v>
      </c>
      <c r="AJ75" s="5">
        <v>8</v>
      </c>
      <c r="AL75" s="5">
        <v>0.3</v>
      </c>
      <c r="AM75" s="5">
        <v>9</v>
      </c>
      <c r="AN75" s="5">
        <v>0.2</v>
      </c>
      <c r="AO75" s="5">
        <v>1.2</v>
      </c>
      <c r="AP75" s="5">
        <v>85</v>
      </c>
      <c r="AQ75" s="5">
        <v>186</v>
      </c>
      <c r="AR75" s="5">
        <v>374</v>
      </c>
      <c r="AS75" s="5">
        <v>45.7</v>
      </c>
      <c r="AT75" s="5">
        <v>179</v>
      </c>
      <c r="AU75" s="5">
        <v>36.799999999999997</v>
      </c>
      <c r="AV75" s="5">
        <v>5.37</v>
      </c>
      <c r="AW75" s="5">
        <v>31.3</v>
      </c>
      <c r="AX75" s="5">
        <v>5.29</v>
      </c>
      <c r="AY75" s="5">
        <v>31.7</v>
      </c>
      <c r="AZ75" s="5">
        <v>6.37</v>
      </c>
      <c r="BA75" s="5">
        <v>17.899999999999999</v>
      </c>
      <c r="BB75" s="5">
        <v>2.68</v>
      </c>
      <c r="BC75" s="5">
        <v>17.399999999999999</v>
      </c>
      <c r="BD75" s="5">
        <v>2.66</v>
      </c>
      <c r="BE75" s="5">
        <v>31.5</v>
      </c>
      <c r="BF75" s="5">
        <v>11.2</v>
      </c>
      <c r="BG75" s="5">
        <v>3.3</v>
      </c>
      <c r="BH75" s="5">
        <v>0.26</v>
      </c>
      <c r="BI75" s="5">
        <v>20</v>
      </c>
      <c r="BJ75" s="5" t="s">
        <v>104</v>
      </c>
      <c r="BK75" s="5">
        <v>19.2</v>
      </c>
      <c r="BL75" s="5">
        <v>5.2</v>
      </c>
    </row>
    <row r="76" spans="1:64" s="4" customFormat="1" ht="16" hidden="1" thickTop="1" x14ac:dyDescent="0.2">
      <c r="A76" s="45"/>
      <c r="B76" s="43">
        <v>44281</v>
      </c>
      <c r="C76" s="5" t="s">
        <v>124</v>
      </c>
      <c r="D76" s="7" t="s">
        <v>184</v>
      </c>
      <c r="E76" s="46">
        <v>7.1943130000000002</v>
      </c>
      <c r="F76" s="46">
        <v>38.412714999999999</v>
      </c>
      <c r="G76" s="5">
        <v>69.760000000000005</v>
      </c>
      <c r="H76" s="5">
        <v>9.5299999999999994</v>
      </c>
      <c r="I76" s="5">
        <v>5.23</v>
      </c>
      <c r="J76" s="5">
        <v>0.192</v>
      </c>
      <c r="K76" s="5">
        <v>0.22</v>
      </c>
      <c r="L76" s="5">
        <v>0.41</v>
      </c>
      <c r="M76" s="5">
        <v>4.45</v>
      </c>
      <c r="N76" s="5">
        <v>3.96</v>
      </c>
      <c r="O76" s="5">
        <v>0.39200000000000002</v>
      </c>
      <c r="P76" s="5">
        <v>0.04</v>
      </c>
      <c r="Q76" s="5">
        <v>4.83</v>
      </c>
      <c r="R76" s="5">
        <v>99.02</v>
      </c>
      <c r="S76" s="5"/>
      <c r="T76" s="5">
        <v>3</v>
      </c>
      <c r="U76" s="5">
        <v>8</v>
      </c>
      <c r="V76" s="5">
        <v>54</v>
      </c>
      <c r="W76" s="5" t="s">
        <v>79</v>
      </c>
      <c r="X76" s="5">
        <v>2</v>
      </c>
      <c r="Y76" s="5" t="s">
        <v>79</v>
      </c>
      <c r="Z76" s="5" t="s">
        <v>81</v>
      </c>
      <c r="AA76" s="5">
        <v>310</v>
      </c>
      <c r="AB76" s="5">
        <v>31</v>
      </c>
      <c r="AC76" s="5">
        <v>2.6</v>
      </c>
      <c r="AD76" s="5" t="s">
        <v>78</v>
      </c>
      <c r="AE76" s="5">
        <v>114</v>
      </c>
      <c r="AF76" s="5">
        <v>26</v>
      </c>
      <c r="AG76" s="5">
        <v>154</v>
      </c>
      <c r="AH76" s="5">
        <v>1351</v>
      </c>
      <c r="AI76" s="5">
        <v>133</v>
      </c>
      <c r="AJ76" s="5">
        <v>8</v>
      </c>
      <c r="AK76" s="5">
        <v>1.1000000000000001</v>
      </c>
      <c r="AL76" s="5">
        <v>0.1</v>
      </c>
      <c r="AM76" s="5">
        <v>2</v>
      </c>
      <c r="AN76" s="5" t="s">
        <v>82</v>
      </c>
      <c r="AO76" s="5">
        <v>0.5</v>
      </c>
      <c r="AP76" s="5">
        <v>411</v>
      </c>
      <c r="AQ76" s="5">
        <v>43.6</v>
      </c>
      <c r="AR76" s="5">
        <v>92.9</v>
      </c>
      <c r="AS76" s="5">
        <v>11.6</v>
      </c>
      <c r="AT76" s="5">
        <v>48.7</v>
      </c>
      <c r="AU76" s="5">
        <v>10.3</v>
      </c>
      <c r="AV76" s="5">
        <v>2.67</v>
      </c>
      <c r="AW76" s="5">
        <v>9.23</v>
      </c>
      <c r="AX76" s="5">
        <v>1.49</v>
      </c>
      <c r="AY76" s="5">
        <v>8.74</v>
      </c>
      <c r="AZ76" s="5">
        <v>1.66</v>
      </c>
      <c r="BA76" s="5">
        <v>4.57</v>
      </c>
      <c r="BB76" s="5">
        <v>0.63900000000000001</v>
      </c>
      <c r="BC76" s="5">
        <v>4.08</v>
      </c>
      <c r="BD76" s="5">
        <v>0.64200000000000002</v>
      </c>
      <c r="BE76" s="5">
        <v>7.3</v>
      </c>
      <c r="BF76" s="5">
        <v>2.83</v>
      </c>
      <c r="BG76" s="5" t="s">
        <v>179</v>
      </c>
      <c r="BH76" s="5">
        <v>0.05</v>
      </c>
      <c r="BI76" s="5" t="s">
        <v>78</v>
      </c>
      <c r="BJ76" s="5" t="s">
        <v>104</v>
      </c>
      <c r="BK76" s="5">
        <v>3.74</v>
      </c>
      <c r="BL76" s="5">
        <v>0.97</v>
      </c>
    </row>
    <row r="77" spans="1:64" s="4" customFormat="1" ht="16" hidden="1" thickTop="1" x14ac:dyDescent="0.2">
      <c r="A77" s="45"/>
      <c r="B77" s="43">
        <v>44243</v>
      </c>
      <c r="C77" s="5" t="s">
        <v>125</v>
      </c>
      <c r="D77" s="4" t="s">
        <v>184</v>
      </c>
      <c r="E77" s="46">
        <v>7.1943130000000002</v>
      </c>
      <c r="F77" s="46">
        <v>38.412714999999999</v>
      </c>
      <c r="G77" s="5">
        <v>71.38</v>
      </c>
      <c r="H77" s="5">
        <v>9.1999999999999993</v>
      </c>
      <c r="I77" s="5">
        <v>4.99</v>
      </c>
      <c r="J77" s="5">
        <v>0.19700000000000001</v>
      </c>
      <c r="K77" s="5" t="s">
        <v>77</v>
      </c>
      <c r="L77" s="5">
        <v>0.2</v>
      </c>
      <c r="M77" s="5">
        <v>4.93</v>
      </c>
      <c r="N77" s="5">
        <v>4.32</v>
      </c>
      <c r="O77" s="5">
        <v>0.246</v>
      </c>
      <c r="P77" s="5" t="s">
        <v>77</v>
      </c>
      <c r="Q77" s="5">
        <v>4.84</v>
      </c>
      <c r="R77" s="5">
        <v>100.3</v>
      </c>
      <c r="S77" s="5"/>
      <c r="T77" s="5">
        <v>1</v>
      </c>
      <c r="U77" s="5">
        <v>9</v>
      </c>
      <c r="V77" s="5" t="s">
        <v>78</v>
      </c>
      <c r="W77" s="5" t="s">
        <v>79</v>
      </c>
      <c r="X77" s="5" t="s">
        <v>80</v>
      </c>
      <c r="Y77" s="5" t="s">
        <v>79</v>
      </c>
      <c r="Z77" s="5" t="s">
        <v>81</v>
      </c>
      <c r="AA77" s="5">
        <v>360</v>
      </c>
      <c r="AB77" s="5">
        <v>33</v>
      </c>
      <c r="AC77" s="5">
        <v>3.1</v>
      </c>
      <c r="AD77" s="5" t="s">
        <v>78</v>
      </c>
      <c r="AE77" s="5">
        <v>124</v>
      </c>
      <c r="AF77" s="5">
        <v>3</v>
      </c>
      <c r="AG77" s="5">
        <v>173</v>
      </c>
      <c r="AH77" s="5">
        <v>1429</v>
      </c>
      <c r="AI77" s="5">
        <v>146</v>
      </c>
      <c r="AJ77" s="5">
        <v>7</v>
      </c>
      <c r="AL77" s="5">
        <v>0.3</v>
      </c>
      <c r="AM77" s="5">
        <v>9</v>
      </c>
      <c r="AN77" s="5">
        <v>0.2</v>
      </c>
      <c r="AO77" s="5">
        <v>1.6</v>
      </c>
      <c r="AP77" s="5">
        <v>62</v>
      </c>
      <c r="AQ77" s="5">
        <v>170</v>
      </c>
      <c r="AR77" s="5">
        <v>348</v>
      </c>
      <c r="AS77" s="5">
        <v>42.2</v>
      </c>
      <c r="AT77" s="5">
        <v>165</v>
      </c>
      <c r="AU77" s="5">
        <v>34.4</v>
      </c>
      <c r="AV77" s="5">
        <v>4.87</v>
      </c>
      <c r="AW77" s="5">
        <v>29.4</v>
      </c>
      <c r="AX77" s="5">
        <v>5.08</v>
      </c>
      <c r="AY77" s="5">
        <v>30.6</v>
      </c>
      <c r="AZ77" s="5">
        <v>6</v>
      </c>
      <c r="BA77" s="5">
        <v>17.399999999999999</v>
      </c>
      <c r="BB77" s="5">
        <v>2.62</v>
      </c>
      <c r="BC77" s="5">
        <v>16.5</v>
      </c>
      <c r="BD77" s="5">
        <v>2.52</v>
      </c>
      <c r="BE77" s="5">
        <v>30.9</v>
      </c>
      <c r="BF77" s="5">
        <v>10.7</v>
      </c>
      <c r="BG77" s="5">
        <v>1.8</v>
      </c>
      <c r="BH77" s="5">
        <v>0.26</v>
      </c>
      <c r="BI77" s="5">
        <v>19</v>
      </c>
      <c r="BJ77" s="5" t="s">
        <v>104</v>
      </c>
      <c r="BK77" s="5">
        <v>18.8</v>
      </c>
      <c r="BL77" s="5">
        <v>4.8899999999999997</v>
      </c>
    </row>
    <row r="78" spans="1:64" s="4" customFormat="1" ht="16" hidden="1" thickTop="1" x14ac:dyDescent="0.2">
      <c r="A78" s="17"/>
      <c r="B78" s="43">
        <v>44243</v>
      </c>
      <c r="C78" s="5" t="s">
        <v>109</v>
      </c>
      <c r="D78" s="4" t="s">
        <v>193</v>
      </c>
      <c r="E78" s="46">
        <v>7.1994959999999999</v>
      </c>
      <c r="F78" s="46">
        <v>38.381816000000001</v>
      </c>
      <c r="G78" s="5">
        <v>72.209999999999994</v>
      </c>
      <c r="H78" s="5">
        <v>9.16</v>
      </c>
      <c r="I78" s="5">
        <v>4.9800000000000004</v>
      </c>
      <c r="J78" s="5">
        <v>0.19800000000000001</v>
      </c>
      <c r="K78" s="5">
        <v>0.02</v>
      </c>
      <c r="L78" s="5">
        <v>0.23</v>
      </c>
      <c r="M78" s="5">
        <v>4.4000000000000004</v>
      </c>
      <c r="N78" s="5">
        <v>4.46</v>
      </c>
      <c r="O78" s="5">
        <v>0.23599999999999999</v>
      </c>
      <c r="P78" s="5">
        <v>0.02</v>
      </c>
      <c r="Q78" s="5">
        <v>4.0199999999999996</v>
      </c>
      <c r="R78" s="5">
        <v>99.93</v>
      </c>
      <c r="S78" s="5"/>
      <c r="T78" s="5">
        <v>2</v>
      </c>
      <c r="U78" s="5">
        <v>9</v>
      </c>
      <c r="V78" s="5" t="s">
        <v>78</v>
      </c>
      <c r="W78" s="5" t="s">
        <v>79</v>
      </c>
      <c r="X78" s="5" t="s">
        <v>80</v>
      </c>
      <c r="Y78" s="5" t="s">
        <v>79</v>
      </c>
      <c r="Z78" s="5" t="s">
        <v>81</v>
      </c>
      <c r="AA78" s="5">
        <v>350</v>
      </c>
      <c r="AB78" s="5">
        <v>34</v>
      </c>
      <c r="AC78" s="5">
        <v>3.4</v>
      </c>
      <c r="AD78" s="5" t="s">
        <v>78</v>
      </c>
      <c r="AE78" s="5">
        <v>120</v>
      </c>
      <c r="AF78" s="5">
        <v>3</v>
      </c>
      <c r="AG78" s="5">
        <v>169</v>
      </c>
      <c r="AH78" s="5">
        <v>1336</v>
      </c>
      <c r="AI78" s="5">
        <v>127</v>
      </c>
      <c r="AJ78" s="5">
        <v>8</v>
      </c>
      <c r="AK78" s="5"/>
      <c r="AL78" s="5">
        <v>0.3</v>
      </c>
      <c r="AM78" s="5">
        <v>10</v>
      </c>
      <c r="AN78" s="5" t="s">
        <v>82</v>
      </c>
      <c r="AO78" s="5">
        <v>1.3</v>
      </c>
      <c r="AP78" s="5">
        <v>87</v>
      </c>
      <c r="AQ78" s="5">
        <v>170</v>
      </c>
      <c r="AR78" s="5">
        <v>353</v>
      </c>
      <c r="AS78" s="5">
        <v>42.3</v>
      </c>
      <c r="AT78" s="5">
        <v>166</v>
      </c>
      <c r="AU78" s="5">
        <v>35.700000000000003</v>
      </c>
      <c r="AV78" s="5">
        <v>5.44</v>
      </c>
      <c r="AW78" s="5">
        <v>30.7</v>
      </c>
      <c r="AX78" s="5">
        <v>5.47</v>
      </c>
      <c r="AY78" s="5">
        <v>32.1</v>
      </c>
      <c r="AZ78" s="5">
        <v>6.19</v>
      </c>
      <c r="BA78" s="5">
        <v>17.7</v>
      </c>
      <c r="BB78" s="5">
        <v>2.66</v>
      </c>
      <c r="BC78" s="5">
        <v>16.899999999999999</v>
      </c>
      <c r="BD78" s="5">
        <v>2.58</v>
      </c>
      <c r="BE78" s="5">
        <v>31.2</v>
      </c>
      <c r="BF78" s="5">
        <v>11.7</v>
      </c>
      <c r="BG78" s="5">
        <v>18.5</v>
      </c>
      <c r="BH78" s="5">
        <v>0.23</v>
      </c>
      <c r="BI78" s="5">
        <v>21</v>
      </c>
      <c r="BJ78" s="5">
        <v>0.1</v>
      </c>
      <c r="BK78" s="5">
        <v>18.3</v>
      </c>
      <c r="BL78" s="5">
        <v>5.13</v>
      </c>
    </row>
    <row r="79" spans="1:64" s="4" customFormat="1" ht="16" hidden="1" thickTop="1" x14ac:dyDescent="0.2">
      <c r="A79" s="44"/>
      <c r="B79" s="43">
        <v>44243</v>
      </c>
      <c r="C79" s="5" t="s">
        <v>110</v>
      </c>
      <c r="D79" s="4" t="s">
        <v>193</v>
      </c>
      <c r="E79" s="46">
        <v>7.1994959999999999</v>
      </c>
      <c r="F79" s="46">
        <v>38.381816000000001</v>
      </c>
      <c r="G79" s="5">
        <v>71.69</v>
      </c>
      <c r="H79" s="5">
        <v>9.15</v>
      </c>
      <c r="I79" s="5">
        <v>4.97</v>
      </c>
      <c r="J79" s="5">
        <v>0.19500000000000001</v>
      </c>
      <c r="K79" s="5" t="s">
        <v>77</v>
      </c>
      <c r="L79" s="5">
        <v>0.19</v>
      </c>
      <c r="M79" s="5">
        <v>4.68</v>
      </c>
      <c r="N79" s="5">
        <v>4.47</v>
      </c>
      <c r="O79" s="5">
        <v>0.247</v>
      </c>
      <c r="P79" s="5" t="s">
        <v>77</v>
      </c>
      <c r="Q79" s="5">
        <v>3.69</v>
      </c>
      <c r="R79" s="5">
        <v>99.3</v>
      </c>
      <c r="S79" s="5"/>
      <c r="T79" s="5">
        <v>1</v>
      </c>
      <c r="U79" s="5">
        <v>9</v>
      </c>
      <c r="V79" s="5" t="s">
        <v>78</v>
      </c>
      <c r="W79" s="5" t="s">
        <v>79</v>
      </c>
      <c r="X79" s="5" t="s">
        <v>80</v>
      </c>
      <c r="Y79" s="5" t="s">
        <v>79</v>
      </c>
      <c r="Z79" s="5" t="s">
        <v>81</v>
      </c>
      <c r="AA79" s="5">
        <v>340</v>
      </c>
      <c r="AB79" s="5">
        <v>32</v>
      </c>
      <c r="AC79" s="5">
        <v>2.7</v>
      </c>
      <c r="AD79" s="5" t="s">
        <v>78</v>
      </c>
      <c r="AE79" s="5">
        <v>117</v>
      </c>
      <c r="AF79" s="5">
        <v>3</v>
      </c>
      <c r="AG79" s="5">
        <v>159</v>
      </c>
      <c r="AH79" s="5">
        <v>1368</v>
      </c>
      <c r="AI79" s="5">
        <v>126</v>
      </c>
      <c r="AJ79" s="5">
        <v>7</v>
      </c>
      <c r="AL79" s="5">
        <v>0.3</v>
      </c>
      <c r="AM79" s="5">
        <v>9</v>
      </c>
      <c r="AN79" s="5">
        <v>0.2</v>
      </c>
      <c r="AO79" s="5">
        <v>1.2</v>
      </c>
      <c r="AP79" s="5">
        <v>85</v>
      </c>
      <c r="AQ79" s="5">
        <v>171</v>
      </c>
      <c r="AR79" s="5">
        <v>355</v>
      </c>
      <c r="AS79" s="5">
        <v>41.8</v>
      </c>
      <c r="AT79" s="5">
        <v>163</v>
      </c>
      <c r="AU79" s="5">
        <v>33.200000000000003</v>
      </c>
      <c r="AV79" s="5">
        <v>4.93</v>
      </c>
      <c r="AW79" s="5">
        <v>28.5</v>
      </c>
      <c r="AX79" s="5">
        <v>4.8899999999999997</v>
      </c>
      <c r="AY79" s="5">
        <v>29.4</v>
      </c>
      <c r="AZ79" s="5">
        <v>5.92</v>
      </c>
      <c r="BA79" s="5">
        <v>17</v>
      </c>
      <c r="BB79" s="5">
        <v>2.41</v>
      </c>
      <c r="BC79" s="5">
        <v>15.9</v>
      </c>
      <c r="BD79" s="5">
        <v>2.39</v>
      </c>
      <c r="BE79" s="5">
        <v>30.9</v>
      </c>
      <c r="BF79" s="5">
        <v>11</v>
      </c>
      <c r="BG79" s="5">
        <v>1.8</v>
      </c>
      <c r="BH79" s="5">
        <v>0.26</v>
      </c>
      <c r="BI79" s="5">
        <v>20</v>
      </c>
      <c r="BJ79" s="5">
        <v>0.1</v>
      </c>
      <c r="BK79" s="5">
        <v>17.3</v>
      </c>
      <c r="BL79" s="5">
        <v>4.72</v>
      </c>
    </row>
    <row r="80" spans="1:64" s="4" customFormat="1" ht="16" hidden="1" thickTop="1" x14ac:dyDescent="0.2">
      <c r="A80" s="45"/>
      <c r="B80" s="43">
        <v>44281</v>
      </c>
      <c r="C80" s="5" t="s">
        <v>123</v>
      </c>
      <c r="D80" s="7" t="s">
        <v>197</v>
      </c>
      <c r="E80" s="46">
        <v>7.1943130000000002</v>
      </c>
      <c r="F80" s="46">
        <v>38.412714999999999</v>
      </c>
      <c r="G80" s="5">
        <v>70.849999999999994</v>
      </c>
      <c r="H80" s="5">
        <v>9.91</v>
      </c>
      <c r="I80" s="5">
        <v>4.9800000000000004</v>
      </c>
      <c r="J80" s="5">
        <v>0.17599999999999999</v>
      </c>
      <c r="K80" s="5">
        <v>0.32</v>
      </c>
      <c r="L80" s="5">
        <v>0.76</v>
      </c>
      <c r="M80" s="5">
        <v>4.18</v>
      </c>
      <c r="N80" s="5">
        <v>4.08</v>
      </c>
      <c r="O80" s="5">
        <v>0.44500000000000001</v>
      </c>
      <c r="P80" s="5">
        <v>0.1</v>
      </c>
      <c r="Q80" s="5">
        <v>4.8899999999999997</v>
      </c>
      <c r="R80" s="5">
        <v>100.7</v>
      </c>
      <c r="S80" s="5"/>
      <c r="T80" s="5">
        <v>4</v>
      </c>
      <c r="U80" s="5">
        <v>8</v>
      </c>
      <c r="V80" s="5">
        <v>36</v>
      </c>
      <c r="W80" s="5" t="s">
        <v>79</v>
      </c>
      <c r="X80" s="5">
        <v>2</v>
      </c>
      <c r="Y80" s="5" t="s">
        <v>79</v>
      </c>
      <c r="Z80" s="5" t="s">
        <v>81</v>
      </c>
      <c r="AA80" s="5">
        <v>280</v>
      </c>
      <c r="AB80" s="5">
        <v>31</v>
      </c>
      <c r="AC80" s="5">
        <v>3.2</v>
      </c>
      <c r="AD80" s="5" t="s">
        <v>78</v>
      </c>
      <c r="AE80" s="5">
        <v>106</v>
      </c>
      <c r="AF80" s="5">
        <v>47</v>
      </c>
      <c r="AG80" s="5">
        <v>142</v>
      </c>
      <c r="AH80" s="5">
        <v>1145</v>
      </c>
      <c r="AI80" s="5">
        <v>103</v>
      </c>
      <c r="AJ80" s="5">
        <v>7</v>
      </c>
      <c r="AK80" s="5"/>
      <c r="AL80" s="5">
        <v>0.3</v>
      </c>
      <c r="AM80" s="5">
        <v>8</v>
      </c>
      <c r="AN80" s="5" t="s">
        <v>82</v>
      </c>
      <c r="AO80" s="5">
        <v>1.3</v>
      </c>
      <c r="AP80" s="5">
        <v>89</v>
      </c>
      <c r="AQ80" s="5">
        <v>169</v>
      </c>
      <c r="AR80" s="5">
        <v>352</v>
      </c>
      <c r="AS80" s="5">
        <v>42</v>
      </c>
      <c r="AT80" s="5">
        <v>167</v>
      </c>
      <c r="AU80" s="5">
        <v>33.9</v>
      </c>
      <c r="AV80" s="5">
        <v>5.0199999999999996</v>
      </c>
      <c r="AW80" s="5">
        <v>29.4</v>
      </c>
      <c r="AX80" s="5">
        <v>4.91</v>
      </c>
      <c r="AY80" s="5">
        <v>30</v>
      </c>
      <c r="AZ80" s="5">
        <v>5.84</v>
      </c>
      <c r="BA80" s="5">
        <v>17</v>
      </c>
      <c r="BB80" s="5">
        <v>2.44</v>
      </c>
      <c r="BC80" s="5">
        <v>16.2</v>
      </c>
      <c r="BD80" s="5">
        <v>2.52</v>
      </c>
      <c r="BE80" s="5">
        <v>30.1</v>
      </c>
      <c r="BF80" s="5">
        <v>11.4</v>
      </c>
      <c r="BG80" s="5">
        <v>1.5</v>
      </c>
      <c r="BH80" s="5">
        <v>0.24</v>
      </c>
      <c r="BI80" s="5">
        <v>20</v>
      </c>
      <c r="BJ80" s="5" t="s">
        <v>104</v>
      </c>
      <c r="BK80" s="5">
        <v>16.8</v>
      </c>
      <c r="BL80" s="5">
        <v>4.7300000000000004</v>
      </c>
    </row>
    <row r="81" spans="1:64" s="4" customFormat="1" ht="16" hidden="1" thickTop="1" x14ac:dyDescent="0.2">
      <c r="A81" s="45"/>
      <c r="B81" s="43">
        <v>44281</v>
      </c>
      <c r="C81" s="5" t="s">
        <v>127</v>
      </c>
      <c r="D81" s="7" t="s">
        <v>197</v>
      </c>
      <c r="E81" s="46">
        <v>7.1959689999999998</v>
      </c>
      <c r="F81" s="46">
        <v>38.413235</v>
      </c>
      <c r="G81" s="5">
        <v>71.95</v>
      </c>
      <c r="H81" s="5">
        <v>9.08</v>
      </c>
      <c r="I81" s="5">
        <v>5.23</v>
      </c>
      <c r="J81" s="5">
        <v>0.20100000000000001</v>
      </c>
      <c r="K81" s="5">
        <v>0.02</v>
      </c>
      <c r="L81" s="5">
        <v>0.2</v>
      </c>
      <c r="M81" s="5">
        <v>5.22</v>
      </c>
      <c r="N81" s="5">
        <v>4.2699999999999996</v>
      </c>
      <c r="O81" s="5">
        <v>0.22600000000000001</v>
      </c>
      <c r="P81" s="5" t="s">
        <v>77</v>
      </c>
      <c r="Q81" s="5">
        <v>4.3</v>
      </c>
      <c r="R81" s="5">
        <v>100.7</v>
      </c>
      <c r="S81" s="5"/>
      <c r="T81" s="5">
        <v>1</v>
      </c>
      <c r="U81" s="5">
        <v>9</v>
      </c>
      <c r="V81" s="5">
        <v>50</v>
      </c>
      <c r="W81" s="5" t="s">
        <v>79</v>
      </c>
      <c r="X81" s="5" t="s">
        <v>80</v>
      </c>
      <c r="Y81" s="5" t="s">
        <v>79</v>
      </c>
      <c r="Z81" s="5" t="s">
        <v>81</v>
      </c>
      <c r="AA81" s="5">
        <v>380</v>
      </c>
      <c r="AB81" s="5">
        <v>35</v>
      </c>
      <c r="AC81" s="5">
        <v>2.8</v>
      </c>
      <c r="AD81" s="5" t="s">
        <v>78</v>
      </c>
      <c r="AE81" s="5">
        <v>132</v>
      </c>
      <c r="AF81" s="5">
        <v>4</v>
      </c>
      <c r="AG81" s="5">
        <v>194</v>
      </c>
      <c r="AH81" s="5">
        <v>1541</v>
      </c>
      <c r="AI81" s="5">
        <v>149</v>
      </c>
      <c r="AJ81" s="5">
        <v>11</v>
      </c>
      <c r="AK81" s="5"/>
      <c r="AL81" s="5">
        <v>0.3</v>
      </c>
      <c r="AM81" s="5">
        <v>9</v>
      </c>
      <c r="AN81" s="5" t="s">
        <v>82</v>
      </c>
      <c r="AO81" s="5">
        <v>1.3</v>
      </c>
      <c r="AP81" s="5">
        <v>91</v>
      </c>
      <c r="AQ81" s="5">
        <v>171</v>
      </c>
      <c r="AR81" s="5">
        <v>356</v>
      </c>
      <c r="AS81" s="5">
        <v>42.4</v>
      </c>
      <c r="AT81" s="5">
        <v>168</v>
      </c>
      <c r="AU81" s="5">
        <v>33.9</v>
      </c>
      <c r="AV81" s="5">
        <v>4.97</v>
      </c>
      <c r="AW81" s="5">
        <v>29.7</v>
      </c>
      <c r="AX81" s="5">
        <v>4.91</v>
      </c>
      <c r="AY81" s="5">
        <v>30.6</v>
      </c>
      <c r="AZ81" s="5">
        <v>5.9</v>
      </c>
      <c r="BA81" s="5">
        <v>16.899999999999999</v>
      </c>
      <c r="BB81" s="5">
        <v>2.4300000000000002</v>
      </c>
      <c r="BC81" s="5">
        <v>16.5</v>
      </c>
      <c r="BD81" s="5">
        <v>2.5099999999999998</v>
      </c>
      <c r="BE81" s="5">
        <v>30.9</v>
      </c>
      <c r="BF81" s="5">
        <v>11.4</v>
      </c>
      <c r="BG81" s="5">
        <v>0.8</v>
      </c>
      <c r="BH81" s="5">
        <v>0.21</v>
      </c>
      <c r="BI81" s="5">
        <v>21</v>
      </c>
      <c r="BJ81" s="5">
        <v>0.1</v>
      </c>
      <c r="BK81" s="5">
        <v>17</v>
      </c>
      <c r="BL81" s="5">
        <v>4.76</v>
      </c>
    </row>
    <row r="82" spans="1:64" s="4" customFormat="1" ht="16" hidden="1" thickTop="1" x14ac:dyDescent="0.2">
      <c r="A82" s="45"/>
      <c r="B82" s="43">
        <v>44281</v>
      </c>
      <c r="C82" s="5" t="s">
        <v>115</v>
      </c>
      <c r="D82" s="7" t="s">
        <v>195</v>
      </c>
      <c r="E82" s="46">
        <v>7.2109430000000003</v>
      </c>
      <c r="F82" s="46">
        <v>38.369974999999997</v>
      </c>
      <c r="G82" s="5">
        <v>70.459999999999994</v>
      </c>
      <c r="H82" s="5">
        <v>9.2799999999999994</v>
      </c>
      <c r="I82" s="5">
        <v>5.0599999999999996</v>
      </c>
      <c r="J82" s="5">
        <v>0.20300000000000001</v>
      </c>
      <c r="K82" s="5" t="s">
        <v>77</v>
      </c>
      <c r="L82" s="5">
        <v>0.2</v>
      </c>
      <c r="M82" s="5">
        <v>4.63</v>
      </c>
      <c r="N82" s="5">
        <v>4.49</v>
      </c>
      <c r="O82" s="5">
        <v>0.23599999999999999</v>
      </c>
      <c r="P82" s="5" t="s">
        <v>77</v>
      </c>
      <c r="Q82" s="5">
        <v>5.73</v>
      </c>
      <c r="R82" s="5">
        <v>100.3</v>
      </c>
      <c r="S82" s="5"/>
      <c r="T82" s="5">
        <v>1</v>
      </c>
      <c r="U82" s="5">
        <v>9</v>
      </c>
      <c r="V82" s="5">
        <v>27</v>
      </c>
      <c r="W82" s="5" t="s">
        <v>79</v>
      </c>
      <c r="X82" s="5" t="s">
        <v>80</v>
      </c>
      <c r="Y82" s="5" t="s">
        <v>79</v>
      </c>
      <c r="Z82" s="5" t="s">
        <v>81</v>
      </c>
      <c r="AA82" s="5">
        <v>370</v>
      </c>
      <c r="AB82" s="5">
        <v>35</v>
      </c>
      <c r="AC82" s="5">
        <v>2.9</v>
      </c>
      <c r="AD82" s="5" t="s">
        <v>78</v>
      </c>
      <c r="AE82" s="5">
        <v>129</v>
      </c>
      <c r="AF82" s="5">
        <v>3</v>
      </c>
      <c r="AG82" s="5">
        <v>187</v>
      </c>
      <c r="AH82" s="5">
        <v>1399</v>
      </c>
      <c r="AI82" s="5">
        <v>111</v>
      </c>
      <c r="AJ82" s="5">
        <v>9</v>
      </c>
      <c r="AK82" s="5"/>
      <c r="AL82" s="5">
        <v>0.3</v>
      </c>
      <c r="AM82" s="5">
        <v>8</v>
      </c>
      <c r="AN82" s="5" t="s">
        <v>82</v>
      </c>
      <c r="AO82" s="5">
        <v>1.2</v>
      </c>
      <c r="AP82" s="5">
        <v>88</v>
      </c>
      <c r="AQ82" s="5">
        <v>160</v>
      </c>
      <c r="AR82" s="5">
        <v>329</v>
      </c>
      <c r="AS82" s="5">
        <v>39.299999999999997</v>
      </c>
      <c r="AT82" s="5">
        <v>154</v>
      </c>
      <c r="AU82" s="5">
        <v>32.200000000000003</v>
      </c>
      <c r="AV82" s="5">
        <v>4.6900000000000004</v>
      </c>
      <c r="AW82" s="5">
        <v>27.8</v>
      </c>
      <c r="AX82" s="5">
        <v>4.63</v>
      </c>
      <c r="AY82" s="5">
        <v>28.4</v>
      </c>
      <c r="AZ82" s="5">
        <v>5.46</v>
      </c>
      <c r="BA82" s="5">
        <v>15.7</v>
      </c>
      <c r="BB82" s="5">
        <v>2.23</v>
      </c>
      <c r="BC82" s="5">
        <v>15.2</v>
      </c>
      <c r="BD82" s="5">
        <v>2.4700000000000002</v>
      </c>
      <c r="BE82" s="5">
        <v>28.8</v>
      </c>
      <c r="BF82" s="5">
        <v>10.6</v>
      </c>
      <c r="BG82" s="5" t="s">
        <v>179</v>
      </c>
      <c r="BH82" s="5">
        <v>0.19</v>
      </c>
      <c r="BI82" s="5">
        <v>19</v>
      </c>
      <c r="BJ82" s="5" t="s">
        <v>104</v>
      </c>
      <c r="BK82" s="5">
        <v>15.9</v>
      </c>
      <c r="BL82" s="5">
        <v>4.5</v>
      </c>
    </row>
    <row r="83" spans="1:64" s="4" customFormat="1" ht="16" hidden="1" thickTop="1" x14ac:dyDescent="0.2">
      <c r="A83" s="45"/>
      <c r="B83" s="43">
        <v>44281</v>
      </c>
      <c r="C83" s="5" t="s">
        <v>116</v>
      </c>
      <c r="D83" s="7" t="s">
        <v>195</v>
      </c>
      <c r="E83" s="46">
        <v>7.2109430000000003</v>
      </c>
      <c r="F83" s="46">
        <v>38.369974999999997</v>
      </c>
      <c r="G83" s="5">
        <v>69.180000000000007</v>
      </c>
      <c r="H83" s="5">
        <v>9.65</v>
      </c>
      <c r="I83" s="5">
        <v>5.03</v>
      </c>
      <c r="J83" s="5">
        <v>0.193</v>
      </c>
      <c r="K83" s="5">
        <v>0.05</v>
      </c>
      <c r="L83" s="5">
        <v>0.31</v>
      </c>
      <c r="M83" s="5">
        <v>4.47</v>
      </c>
      <c r="N83" s="5">
        <v>4.1399999999999997</v>
      </c>
      <c r="O83" s="5">
        <v>0.25600000000000001</v>
      </c>
      <c r="P83" s="5" t="s">
        <v>77</v>
      </c>
      <c r="Q83" s="5">
        <v>5.2</v>
      </c>
      <c r="R83" s="5">
        <v>98.47</v>
      </c>
      <c r="S83" s="5"/>
      <c r="T83" s="5">
        <v>2</v>
      </c>
      <c r="U83" s="5">
        <v>9</v>
      </c>
      <c r="V83" s="5">
        <v>26</v>
      </c>
      <c r="W83" s="5" t="s">
        <v>79</v>
      </c>
      <c r="X83" s="5" t="s">
        <v>80</v>
      </c>
      <c r="Y83" s="5" t="s">
        <v>79</v>
      </c>
      <c r="Z83" s="5" t="s">
        <v>81</v>
      </c>
      <c r="AA83" s="5">
        <v>310</v>
      </c>
      <c r="AB83" s="5">
        <v>33</v>
      </c>
      <c r="AC83" s="5">
        <v>2.8</v>
      </c>
      <c r="AD83" s="5" t="s">
        <v>78</v>
      </c>
      <c r="AE83" s="5">
        <v>117</v>
      </c>
      <c r="AF83" s="5">
        <v>9</v>
      </c>
      <c r="AG83" s="5">
        <v>166</v>
      </c>
      <c r="AH83" s="5">
        <v>1310</v>
      </c>
      <c r="AI83" s="5">
        <v>97.3</v>
      </c>
      <c r="AJ83" s="5">
        <v>7</v>
      </c>
      <c r="AK83" s="5"/>
      <c r="AL83" s="5">
        <v>0.3</v>
      </c>
      <c r="AM83" s="5">
        <v>9</v>
      </c>
      <c r="AN83" s="5" t="s">
        <v>82</v>
      </c>
      <c r="AO83" s="5">
        <v>1.3</v>
      </c>
      <c r="AP83" s="5">
        <v>92</v>
      </c>
      <c r="AQ83" s="5">
        <v>176</v>
      </c>
      <c r="AR83" s="5">
        <v>365</v>
      </c>
      <c r="AS83" s="5">
        <v>43.7</v>
      </c>
      <c r="AT83" s="5">
        <v>171</v>
      </c>
      <c r="AU83" s="5">
        <v>35.5</v>
      </c>
      <c r="AV83" s="5">
        <v>5.14</v>
      </c>
      <c r="AW83" s="5">
        <v>30.1</v>
      </c>
      <c r="AX83" s="5">
        <v>5.19</v>
      </c>
      <c r="AY83" s="5">
        <v>31.1</v>
      </c>
      <c r="AZ83" s="5">
        <v>6.04</v>
      </c>
      <c r="BA83" s="5">
        <v>17.5</v>
      </c>
      <c r="BB83" s="5">
        <v>2.56</v>
      </c>
      <c r="BC83" s="5">
        <v>16.8</v>
      </c>
      <c r="BD83" s="5">
        <v>2.65</v>
      </c>
      <c r="BE83" s="5">
        <v>32</v>
      </c>
      <c r="BF83" s="5">
        <v>11.8</v>
      </c>
      <c r="BG83" s="5">
        <v>1.2</v>
      </c>
      <c r="BH83" s="5">
        <v>0.21</v>
      </c>
      <c r="BI83" s="5">
        <v>20</v>
      </c>
      <c r="BJ83" s="5" t="s">
        <v>104</v>
      </c>
      <c r="BK83" s="5">
        <v>17.899999999999999</v>
      </c>
      <c r="BL83" s="5">
        <v>4.97</v>
      </c>
    </row>
    <row r="84" spans="1:64" s="4" customFormat="1" ht="16" hidden="1" thickTop="1" x14ac:dyDescent="0.2">
      <c r="A84" s="17"/>
      <c r="B84" s="43">
        <v>44243</v>
      </c>
      <c r="C84" s="5" t="s">
        <v>117</v>
      </c>
      <c r="D84" s="4" t="s">
        <v>195</v>
      </c>
      <c r="E84" s="46">
        <v>7.2109430000000003</v>
      </c>
      <c r="F84" s="46">
        <v>38.369974999999997</v>
      </c>
      <c r="G84" s="5">
        <v>70.48</v>
      </c>
      <c r="H84" s="5">
        <v>9.24</v>
      </c>
      <c r="I84" s="5">
        <v>4.99</v>
      </c>
      <c r="J84" s="5">
        <v>0.19800000000000001</v>
      </c>
      <c r="K84" s="5">
        <v>0.01</v>
      </c>
      <c r="L84" s="5">
        <v>0.21</v>
      </c>
      <c r="M84" s="5">
        <v>4.5</v>
      </c>
      <c r="N84" s="5">
        <v>4.32</v>
      </c>
      <c r="O84" s="5">
        <v>0.249</v>
      </c>
      <c r="P84" s="5">
        <v>0.01</v>
      </c>
      <c r="Q84" s="5">
        <v>5.87</v>
      </c>
      <c r="R84" s="5">
        <v>100.1</v>
      </c>
      <c r="S84" s="5"/>
      <c r="T84" s="5" t="s">
        <v>80</v>
      </c>
      <c r="U84" s="5">
        <v>9</v>
      </c>
      <c r="V84" s="5" t="s">
        <v>78</v>
      </c>
      <c r="W84" s="5" t="s">
        <v>79</v>
      </c>
      <c r="X84" s="5" t="s">
        <v>80</v>
      </c>
      <c r="Y84" s="5" t="s">
        <v>79</v>
      </c>
      <c r="Z84" s="5" t="s">
        <v>81</v>
      </c>
      <c r="AA84" s="5">
        <v>350</v>
      </c>
      <c r="AB84" s="5">
        <v>33</v>
      </c>
      <c r="AC84" s="5">
        <v>2.9</v>
      </c>
      <c r="AD84" s="5" t="s">
        <v>78</v>
      </c>
      <c r="AE84" s="5">
        <v>120</v>
      </c>
      <c r="AF84" s="5">
        <v>4</v>
      </c>
      <c r="AG84" s="5">
        <v>170</v>
      </c>
      <c r="AH84" s="5">
        <v>1424</v>
      </c>
      <c r="AI84" s="5">
        <v>141</v>
      </c>
      <c r="AJ84" s="5">
        <v>7</v>
      </c>
      <c r="AL84" s="5">
        <v>0.2</v>
      </c>
      <c r="AM84" s="5">
        <v>6</v>
      </c>
      <c r="AN84" s="5" t="s">
        <v>82</v>
      </c>
      <c r="AO84" s="5">
        <v>0.7</v>
      </c>
      <c r="AP84" s="5">
        <v>236</v>
      </c>
      <c r="AQ84" s="5">
        <v>120</v>
      </c>
      <c r="AR84" s="5">
        <v>246</v>
      </c>
      <c r="AS84" s="5">
        <v>29.9</v>
      </c>
      <c r="AT84" s="5">
        <v>117</v>
      </c>
      <c r="AU84" s="5">
        <v>24.8</v>
      </c>
      <c r="AV84" s="5">
        <v>4.0999999999999996</v>
      </c>
      <c r="AW84" s="5">
        <v>21</v>
      </c>
      <c r="AX84" s="5">
        <v>3.65</v>
      </c>
      <c r="AY84" s="5">
        <v>21.8</v>
      </c>
      <c r="AZ84" s="5">
        <v>4.29</v>
      </c>
      <c r="BA84" s="5">
        <v>12.7</v>
      </c>
      <c r="BB84" s="5">
        <v>1.76</v>
      </c>
      <c r="BC84" s="5">
        <v>11.5</v>
      </c>
      <c r="BD84" s="5">
        <v>1.76</v>
      </c>
      <c r="BE84" s="5">
        <v>21.6</v>
      </c>
      <c r="BF84" s="5">
        <v>7.85</v>
      </c>
      <c r="BG84" s="5">
        <v>0.7</v>
      </c>
      <c r="BH84" s="5">
        <v>0.09</v>
      </c>
      <c r="BI84" s="5">
        <v>12</v>
      </c>
      <c r="BJ84" s="5" t="s">
        <v>104</v>
      </c>
      <c r="BK84" s="5">
        <v>11.7</v>
      </c>
      <c r="BL84" s="5">
        <v>2.97</v>
      </c>
    </row>
    <row r="85" spans="1:64" s="4" customFormat="1" ht="16" hidden="1" thickTop="1" x14ac:dyDescent="0.2">
      <c r="A85" s="45"/>
      <c r="B85" s="43">
        <v>44281</v>
      </c>
      <c r="C85" s="5" t="s">
        <v>118</v>
      </c>
      <c r="D85" s="7" t="s">
        <v>195</v>
      </c>
      <c r="E85" s="46">
        <v>7.2109430000000003</v>
      </c>
      <c r="F85" s="46">
        <v>38.369974999999997</v>
      </c>
      <c r="G85" s="5">
        <v>70.19</v>
      </c>
      <c r="H85" s="5">
        <v>9.35</v>
      </c>
      <c r="I85" s="5">
        <v>4.93</v>
      </c>
      <c r="J85" s="5">
        <v>0.2</v>
      </c>
      <c r="K85" s="5">
        <v>0.01</v>
      </c>
      <c r="L85" s="5">
        <v>0.28000000000000003</v>
      </c>
      <c r="M85" s="5">
        <v>5.04</v>
      </c>
      <c r="N85" s="5">
        <v>4.18</v>
      </c>
      <c r="O85" s="5">
        <v>0.248</v>
      </c>
      <c r="P85" s="5" t="s">
        <v>77</v>
      </c>
      <c r="Q85" s="5">
        <v>5.52</v>
      </c>
      <c r="R85" s="5">
        <v>99.94</v>
      </c>
      <c r="S85" s="5"/>
      <c r="T85" s="5" t="s">
        <v>80</v>
      </c>
      <c r="U85" s="5">
        <v>9</v>
      </c>
      <c r="V85" s="5">
        <v>25</v>
      </c>
      <c r="W85" s="5" t="s">
        <v>79</v>
      </c>
      <c r="X85" s="5" t="s">
        <v>80</v>
      </c>
      <c r="Y85" s="5" t="s">
        <v>79</v>
      </c>
      <c r="Z85" s="5" t="s">
        <v>81</v>
      </c>
      <c r="AA85" s="5">
        <v>360</v>
      </c>
      <c r="AB85" s="5">
        <v>33</v>
      </c>
      <c r="AC85" s="5">
        <v>2.7</v>
      </c>
      <c r="AD85" s="5" t="s">
        <v>78</v>
      </c>
      <c r="AE85" s="5">
        <v>118</v>
      </c>
      <c r="AF85" s="5">
        <v>4</v>
      </c>
      <c r="AG85" s="5">
        <v>174</v>
      </c>
      <c r="AH85" s="5">
        <v>1377</v>
      </c>
      <c r="AI85" s="5">
        <v>125</v>
      </c>
      <c r="AJ85" s="5">
        <v>9</v>
      </c>
      <c r="AK85" s="5"/>
      <c r="AL85" s="5">
        <v>0.3</v>
      </c>
      <c r="AM85" s="5">
        <v>8</v>
      </c>
      <c r="AN85" s="5" t="s">
        <v>82</v>
      </c>
      <c r="AO85" s="5">
        <v>1.1000000000000001</v>
      </c>
      <c r="AP85" s="5">
        <v>181</v>
      </c>
      <c r="AQ85" s="5">
        <v>129</v>
      </c>
      <c r="AR85" s="5">
        <v>266</v>
      </c>
      <c r="AS85" s="5">
        <v>31.5</v>
      </c>
      <c r="AT85" s="5">
        <v>125</v>
      </c>
      <c r="AU85" s="5">
        <v>26.2</v>
      </c>
      <c r="AV85" s="5">
        <v>4.32</v>
      </c>
      <c r="AW85" s="5">
        <v>24.6</v>
      </c>
      <c r="AX85" s="5">
        <v>4.2300000000000004</v>
      </c>
      <c r="AY85" s="5">
        <v>25</v>
      </c>
      <c r="AZ85" s="5">
        <v>4.8099999999999996</v>
      </c>
      <c r="BA85" s="5">
        <v>13.9</v>
      </c>
      <c r="BB85" s="5">
        <v>2.0499999999999998</v>
      </c>
      <c r="BC85" s="5">
        <v>13.1</v>
      </c>
      <c r="BD85" s="5">
        <v>2.0099999999999998</v>
      </c>
      <c r="BE85" s="5">
        <v>24.9</v>
      </c>
      <c r="BF85" s="5">
        <v>9.1300000000000008</v>
      </c>
      <c r="BG85" s="5">
        <v>26.4</v>
      </c>
      <c r="BH85" s="5">
        <v>0.21</v>
      </c>
      <c r="BI85" s="5">
        <v>16</v>
      </c>
      <c r="BJ85" s="5" t="s">
        <v>104</v>
      </c>
      <c r="BK85" s="5">
        <v>13.9</v>
      </c>
      <c r="BL85" s="5">
        <v>4.0199999999999996</v>
      </c>
    </row>
    <row r="86" spans="1:64" s="4" customFormat="1" ht="16" hidden="1" thickTop="1" x14ac:dyDescent="0.2">
      <c r="A86" s="44"/>
      <c r="B86" s="43">
        <v>44243</v>
      </c>
      <c r="C86" s="5" t="s">
        <v>119</v>
      </c>
      <c r="D86" s="4" t="s">
        <v>195</v>
      </c>
      <c r="E86" s="46">
        <v>7.2109430000000003</v>
      </c>
      <c r="F86" s="46">
        <v>38.369974999999997</v>
      </c>
      <c r="G86" s="5">
        <v>70.81</v>
      </c>
      <c r="H86" s="5">
        <v>9.4700000000000006</v>
      </c>
      <c r="I86" s="5">
        <v>4.63</v>
      </c>
      <c r="J86" s="5">
        <v>0.18</v>
      </c>
      <c r="K86" s="5">
        <v>0.03</v>
      </c>
      <c r="L86" s="5">
        <v>0.21</v>
      </c>
      <c r="M86" s="5">
        <v>4.42</v>
      </c>
      <c r="N86" s="5">
        <v>4.22</v>
      </c>
      <c r="O86" s="5">
        <v>0.252</v>
      </c>
      <c r="P86" s="5" t="s">
        <v>77</v>
      </c>
      <c r="Q86" s="5">
        <v>4.45</v>
      </c>
      <c r="R86" s="5">
        <v>98.68</v>
      </c>
      <c r="S86" s="5"/>
      <c r="T86" s="5">
        <v>1</v>
      </c>
      <c r="U86" s="5">
        <v>8</v>
      </c>
      <c r="V86" s="5" t="s">
        <v>78</v>
      </c>
      <c r="W86" s="5" t="s">
        <v>79</v>
      </c>
      <c r="X86" s="5" t="s">
        <v>80</v>
      </c>
      <c r="Y86" s="5" t="s">
        <v>79</v>
      </c>
      <c r="Z86" s="5" t="s">
        <v>81</v>
      </c>
      <c r="AA86" s="5">
        <v>310</v>
      </c>
      <c r="AB86" s="5">
        <v>32</v>
      </c>
      <c r="AC86" s="5">
        <v>2.7</v>
      </c>
      <c r="AD86" s="5" t="s">
        <v>78</v>
      </c>
      <c r="AE86" s="5">
        <v>113</v>
      </c>
      <c r="AF86" s="5">
        <v>6</v>
      </c>
      <c r="AG86" s="5">
        <v>150</v>
      </c>
      <c r="AH86" s="5">
        <v>1273</v>
      </c>
      <c r="AI86" s="5">
        <v>131</v>
      </c>
      <c r="AJ86" s="5">
        <v>6</v>
      </c>
      <c r="AK86" s="5"/>
      <c r="AL86" s="5">
        <v>0.3</v>
      </c>
      <c r="AM86" s="5">
        <v>7</v>
      </c>
      <c r="AN86" s="5" t="s">
        <v>82</v>
      </c>
      <c r="AO86" s="5">
        <v>1.1000000000000001</v>
      </c>
      <c r="AP86" s="5">
        <v>174</v>
      </c>
      <c r="AQ86" s="5">
        <v>138</v>
      </c>
      <c r="AR86" s="5">
        <v>289</v>
      </c>
      <c r="AS86" s="5">
        <v>34.5</v>
      </c>
      <c r="AT86" s="5">
        <v>136</v>
      </c>
      <c r="AU86" s="5">
        <v>28.3</v>
      </c>
      <c r="AV86" s="5">
        <v>4.34</v>
      </c>
      <c r="AW86" s="5">
        <v>24.6</v>
      </c>
      <c r="AX86" s="5">
        <v>4.13</v>
      </c>
      <c r="AY86" s="5">
        <v>24.9</v>
      </c>
      <c r="AZ86" s="5">
        <v>4.97</v>
      </c>
      <c r="BA86" s="5">
        <v>14.3</v>
      </c>
      <c r="BB86" s="5">
        <v>2.09</v>
      </c>
      <c r="BC86" s="5">
        <v>13.7</v>
      </c>
      <c r="BD86" s="5">
        <v>2.13</v>
      </c>
      <c r="BE86" s="5">
        <v>26.5</v>
      </c>
      <c r="BF86" s="5">
        <v>9.9</v>
      </c>
      <c r="BG86" s="5">
        <v>0.9</v>
      </c>
      <c r="BH86" s="5">
        <v>0.18</v>
      </c>
      <c r="BI86" s="5">
        <v>18</v>
      </c>
      <c r="BJ86" s="5" t="s">
        <v>104</v>
      </c>
      <c r="BK86" s="5">
        <v>14.3</v>
      </c>
      <c r="BL86" s="5">
        <v>3.94</v>
      </c>
    </row>
    <row r="87" spans="1:64" s="4" customFormat="1" ht="16" hidden="1" thickTop="1" x14ac:dyDescent="0.2">
      <c r="A87" s="44"/>
      <c r="B87" s="43">
        <v>44243</v>
      </c>
      <c r="C87" s="5" t="s">
        <v>147</v>
      </c>
      <c r="D87" s="4" t="s">
        <v>203</v>
      </c>
      <c r="E87" s="46">
        <v>7.2064370000000002</v>
      </c>
      <c r="F87" s="46">
        <v>38.376016999999997</v>
      </c>
      <c r="G87" s="5">
        <v>74.02</v>
      </c>
      <c r="H87" s="5">
        <v>9.7799999999999994</v>
      </c>
      <c r="I87" s="5">
        <v>5.1100000000000003</v>
      </c>
      <c r="J87" s="5">
        <v>0.19400000000000001</v>
      </c>
      <c r="K87" s="5">
        <v>0.01</v>
      </c>
      <c r="L87" s="5">
        <v>0.18</v>
      </c>
      <c r="M87" s="5">
        <v>4.4800000000000004</v>
      </c>
      <c r="N87" s="5">
        <v>4.47</v>
      </c>
      <c r="O87" s="5">
        <v>0.25700000000000001</v>
      </c>
      <c r="P87" s="5" t="s">
        <v>77</v>
      </c>
      <c r="Q87" s="5">
        <v>0.59</v>
      </c>
      <c r="R87" s="5">
        <v>99.11</v>
      </c>
      <c r="S87" s="5"/>
      <c r="T87" s="5">
        <v>1</v>
      </c>
      <c r="U87" s="5">
        <v>9</v>
      </c>
      <c r="V87" s="5" t="s">
        <v>78</v>
      </c>
      <c r="W87" s="5" t="s">
        <v>79</v>
      </c>
      <c r="X87" s="5" t="s">
        <v>80</v>
      </c>
      <c r="Y87" s="5" t="s">
        <v>79</v>
      </c>
      <c r="Z87" s="5" t="s">
        <v>81</v>
      </c>
      <c r="AA87" s="5">
        <v>380</v>
      </c>
      <c r="AB87" s="5">
        <v>40</v>
      </c>
      <c r="AC87" s="5">
        <v>3.3</v>
      </c>
      <c r="AD87" s="5" t="s">
        <v>78</v>
      </c>
      <c r="AE87" s="5">
        <v>119</v>
      </c>
      <c r="AF87" s="5">
        <v>3</v>
      </c>
      <c r="AG87" s="5">
        <v>103</v>
      </c>
      <c r="AH87" s="5">
        <v>1377</v>
      </c>
      <c r="AI87" s="5">
        <v>149</v>
      </c>
      <c r="AJ87" s="5">
        <v>4</v>
      </c>
      <c r="AL87" s="5">
        <v>0.3</v>
      </c>
      <c r="AM87" s="5">
        <v>9</v>
      </c>
      <c r="AN87" s="5">
        <v>0.2</v>
      </c>
      <c r="AO87" s="5">
        <v>1.2</v>
      </c>
      <c r="AP87" s="5">
        <v>84</v>
      </c>
      <c r="AQ87" s="5">
        <v>174</v>
      </c>
      <c r="AR87" s="5">
        <v>361</v>
      </c>
      <c r="AS87" s="5">
        <v>42.7</v>
      </c>
      <c r="AT87" s="5">
        <v>167</v>
      </c>
      <c r="AU87" s="5">
        <v>33.9</v>
      </c>
      <c r="AV87" s="5">
        <v>4.9800000000000004</v>
      </c>
      <c r="AW87" s="5">
        <v>29.2</v>
      </c>
      <c r="AX87" s="5">
        <v>4.96</v>
      </c>
      <c r="AY87" s="5">
        <v>30.2</v>
      </c>
      <c r="AZ87" s="5">
        <v>5.94</v>
      </c>
      <c r="BA87" s="5">
        <v>17.100000000000001</v>
      </c>
      <c r="BB87" s="5">
        <v>2.41</v>
      </c>
      <c r="BC87" s="5">
        <v>15.7</v>
      </c>
      <c r="BD87" s="5">
        <v>2.39</v>
      </c>
      <c r="BE87" s="5">
        <v>32.1</v>
      </c>
      <c r="BF87" s="5">
        <v>11.1</v>
      </c>
      <c r="BG87" s="5">
        <v>1.5</v>
      </c>
      <c r="BH87" s="5">
        <v>0.27</v>
      </c>
      <c r="BI87" s="5">
        <v>20</v>
      </c>
      <c r="BJ87" s="5" t="s">
        <v>104</v>
      </c>
      <c r="BK87" s="5">
        <v>17.7</v>
      </c>
      <c r="BL87" s="5">
        <v>4.95</v>
      </c>
    </row>
    <row r="88" spans="1:64" s="4" customFormat="1" ht="16" hidden="1" thickTop="1" x14ac:dyDescent="0.2">
      <c r="A88" s="44"/>
      <c r="B88" s="43">
        <v>44243</v>
      </c>
      <c r="C88" s="5" t="s">
        <v>132</v>
      </c>
      <c r="D88" s="4" t="s">
        <v>199</v>
      </c>
      <c r="E88" s="46">
        <v>7.2443220000000004</v>
      </c>
      <c r="F88" s="46">
        <v>38.400120999999999</v>
      </c>
      <c r="G88" s="5">
        <v>52.99</v>
      </c>
      <c r="H88" s="5">
        <v>13.15</v>
      </c>
      <c r="I88" s="5">
        <v>10.38</v>
      </c>
      <c r="J88" s="5">
        <v>0.17899999999999999</v>
      </c>
      <c r="K88" s="5">
        <v>4.09</v>
      </c>
      <c r="L88" s="5">
        <v>7.13</v>
      </c>
      <c r="M88" s="5">
        <v>2.5299999999999998</v>
      </c>
      <c r="N88" s="5">
        <v>2.0299999999999998</v>
      </c>
      <c r="O88" s="5">
        <v>2.0649999999999999</v>
      </c>
      <c r="P88" s="5">
        <v>0.54</v>
      </c>
      <c r="Q88" s="5">
        <v>4.57</v>
      </c>
      <c r="R88" s="5">
        <v>99.64</v>
      </c>
      <c r="S88" s="5"/>
      <c r="T88" s="5">
        <v>22</v>
      </c>
      <c r="U88" s="5">
        <v>2</v>
      </c>
      <c r="V88" s="5">
        <v>196</v>
      </c>
      <c r="W88" s="5">
        <v>80</v>
      </c>
      <c r="X88" s="5">
        <v>27</v>
      </c>
      <c r="Y88" s="5" t="s">
        <v>79</v>
      </c>
      <c r="Z88" s="5" t="s">
        <v>81</v>
      </c>
      <c r="AA88" s="5">
        <v>130</v>
      </c>
      <c r="AB88" s="5">
        <v>21</v>
      </c>
      <c r="AC88" s="5">
        <v>1.6</v>
      </c>
      <c r="AD88" s="5" t="s">
        <v>78</v>
      </c>
      <c r="AE88" s="5">
        <v>36</v>
      </c>
      <c r="AF88" s="5">
        <v>354</v>
      </c>
      <c r="AG88" s="5">
        <v>46.4</v>
      </c>
      <c r="AH88" s="5">
        <v>312</v>
      </c>
      <c r="AI88" s="5">
        <v>40.799999999999997</v>
      </c>
      <c r="AJ88" s="5">
        <v>2</v>
      </c>
      <c r="AK88" s="5">
        <v>5.7</v>
      </c>
      <c r="AL88" s="5">
        <v>0.3</v>
      </c>
      <c r="AM88" s="5">
        <v>9</v>
      </c>
      <c r="AN88" s="5">
        <v>0.2</v>
      </c>
      <c r="AO88" s="5">
        <v>1.2</v>
      </c>
      <c r="AP88" s="5">
        <v>84</v>
      </c>
      <c r="AQ88" s="5">
        <v>176</v>
      </c>
      <c r="AR88" s="5">
        <v>362</v>
      </c>
      <c r="AS88" s="5">
        <v>43.2</v>
      </c>
      <c r="AT88" s="5">
        <v>170</v>
      </c>
      <c r="AU88" s="5">
        <v>33.9</v>
      </c>
      <c r="AV88" s="5">
        <v>5.07</v>
      </c>
      <c r="AW88" s="5">
        <v>30</v>
      </c>
      <c r="AX88" s="5">
        <v>5.0199999999999996</v>
      </c>
      <c r="AY88" s="5">
        <v>30.6</v>
      </c>
      <c r="AZ88" s="5">
        <v>6.04</v>
      </c>
      <c r="BA88" s="5">
        <v>17.2</v>
      </c>
      <c r="BB88" s="5">
        <v>2.4300000000000002</v>
      </c>
      <c r="BC88" s="5">
        <v>15.9</v>
      </c>
      <c r="BD88" s="5">
        <v>2.41</v>
      </c>
      <c r="BE88" s="5">
        <v>32.6</v>
      </c>
      <c r="BF88" s="5">
        <v>11.2</v>
      </c>
      <c r="BG88" s="5">
        <v>1.5</v>
      </c>
      <c r="BH88" s="5">
        <v>0.27</v>
      </c>
      <c r="BI88" s="5">
        <v>20</v>
      </c>
      <c r="BJ88" s="5" t="s">
        <v>104</v>
      </c>
      <c r="BK88" s="5">
        <v>17.8</v>
      </c>
      <c r="BL88" s="5">
        <v>5.03</v>
      </c>
    </row>
    <row r="89" spans="1:64" s="4" customFormat="1" ht="16" thickTop="1" x14ac:dyDescent="0.2">
      <c r="A89" s="44"/>
      <c r="B89" s="43">
        <v>44243</v>
      </c>
      <c r="C89" s="5" t="s">
        <v>122</v>
      </c>
      <c r="D89" s="4" t="s">
        <v>196</v>
      </c>
      <c r="E89" s="46">
        <v>7.243379</v>
      </c>
      <c r="F89" s="46">
        <v>38.399858999999999</v>
      </c>
      <c r="G89" s="5">
        <v>70.27</v>
      </c>
      <c r="H89" s="5">
        <v>10.27</v>
      </c>
      <c r="I89" s="5">
        <v>4.88</v>
      </c>
      <c r="J89" s="5">
        <v>0.218</v>
      </c>
      <c r="K89" s="5">
        <v>0.06</v>
      </c>
      <c r="L89" s="5">
        <v>0.32</v>
      </c>
      <c r="M89" s="5">
        <v>3.85</v>
      </c>
      <c r="N89" s="5">
        <v>4.62</v>
      </c>
      <c r="O89" s="5">
        <v>0.34499999999999997</v>
      </c>
      <c r="P89" s="5">
        <v>0.01</v>
      </c>
      <c r="Q89" s="5">
        <v>3.73</v>
      </c>
      <c r="R89" s="5">
        <v>98.57</v>
      </c>
      <c r="S89" s="5"/>
      <c r="T89" s="5">
        <v>3</v>
      </c>
      <c r="U89" s="5">
        <v>5</v>
      </c>
      <c r="V89" s="5" t="s">
        <v>78</v>
      </c>
      <c r="W89" s="5" t="s">
        <v>79</v>
      </c>
      <c r="X89" s="5" t="s">
        <v>80</v>
      </c>
      <c r="Y89" s="5" t="s">
        <v>79</v>
      </c>
      <c r="Z89" s="5" t="s">
        <v>81</v>
      </c>
      <c r="AA89" s="5">
        <v>180</v>
      </c>
      <c r="AB89" s="5">
        <v>31</v>
      </c>
      <c r="AC89" s="5">
        <v>2</v>
      </c>
      <c r="AD89" s="5" t="s">
        <v>78</v>
      </c>
      <c r="AE89" s="5">
        <v>82</v>
      </c>
      <c r="AF89" s="5">
        <v>4</v>
      </c>
      <c r="AG89" s="5">
        <v>76.099999999999994</v>
      </c>
      <c r="AH89" s="5">
        <v>606</v>
      </c>
      <c r="AI89" s="5">
        <v>65.5</v>
      </c>
      <c r="AJ89" s="5">
        <v>4</v>
      </c>
      <c r="AK89" s="5"/>
      <c r="AL89" s="5">
        <v>0.3</v>
      </c>
      <c r="AM89" s="5">
        <v>7</v>
      </c>
      <c r="AN89" s="5" t="s">
        <v>82</v>
      </c>
      <c r="AO89" s="5">
        <v>1.1000000000000001</v>
      </c>
      <c r="AP89" s="5">
        <v>172</v>
      </c>
      <c r="AQ89" s="5">
        <v>131</v>
      </c>
      <c r="AR89" s="5">
        <v>275</v>
      </c>
      <c r="AS89" s="5">
        <v>32.799999999999997</v>
      </c>
      <c r="AT89" s="5">
        <v>130</v>
      </c>
      <c r="AU89" s="5">
        <v>26.4</v>
      </c>
      <c r="AV89" s="5">
        <v>4.16</v>
      </c>
      <c r="AW89" s="5">
        <v>23.2</v>
      </c>
      <c r="AX89" s="5">
        <v>4.01</v>
      </c>
      <c r="AY89" s="5">
        <v>24.1</v>
      </c>
      <c r="AZ89" s="5">
        <v>4.72</v>
      </c>
      <c r="BA89" s="5">
        <v>13.6</v>
      </c>
      <c r="BB89" s="5">
        <v>1.94</v>
      </c>
      <c r="BC89" s="5">
        <v>13.3</v>
      </c>
      <c r="BD89" s="5">
        <v>2.0299999999999998</v>
      </c>
      <c r="BE89" s="5">
        <v>25.4</v>
      </c>
      <c r="BF89" s="5">
        <v>9.3800000000000008</v>
      </c>
      <c r="BG89" s="5" t="s">
        <v>179</v>
      </c>
      <c r="BH89" s="5">
        <v>0.18</v>
      </c>
      <c r="BI89" s="5">
        <v>17</v>
      </c>
      <c r="BJ89" s="5" t="s">
        <v>104</v>
      </c>
      <c r="BK89" s="5">
        <v>13.4</v>
      </c>
      <c r="BL89" s="5">
        <v>3.85</v>
      </c>
    </row>
    <row r="90" spans="1:64" s="4" customFormat="1" x14ac:dyDescent="0.2">
      <c r="A90" s="44"/>
      <c r="B90" s="43">
        <v>44243</v>
      </c>
      <c r="C90" s="5" t="s">
        <v>106</v>
      </c>
      <c r="D90" s="4" t="s">
        <v>192</v>
      </c>
      <c r="E90" s="46">
        <v>7.1567499999999997</v>
      </c>
      <c r="F90" s="46">
        <v>38.520130000000002</v>
      </c>
      <c r="G90" s="5">
        <v>70.45</v>
      </c>
      <c r="H90" s="5">
        <v>11.72</v>
      </c>
      <c r="I90" s="5">
        <v>5.25</v>
      </c>
      <c r="J90" s="5">
        <v>0.2</v>
      </c>
      <c r="K90" s="5">
        <v>0.14000000000000001</v>
      </c>
      <c r="L90" s="5">
        <v>0.19</v>
      </c>
      <c r="M90" s="5">
        <v>3.7</v>
      </c>
      <c r="N90" s="5">
        <v>4.26</v>
      </c>
      <c r="O90" s="5">
        <v>0.41399999999999998</v>
      </c>
      <c r="P90" s="5">
        <v>0.02</v>
      </c>
      <c r="Q90" s="5">
        <v>2.4</v>
      </c>
      <c r="R90" s="5">
        <v>98.76</v>
      </c>
      <c r="S90" s="5"/>
      <c r="T90" s="5">
        <v>4</v>
      </c>
      <c r="U90" s="5">
        <v>4</v>
      </c>
      <c r="V90" s="5">
        <v>14</v>
      </c>
      <c r="W90" s="5" t="s">
        <v>79</v>
      </c>
      <c r="X90" s="5">
        <v>3</v>
      </c>
      <c r="Y90" s="5" t="s">
        <v>79</v>
      </c>
      <c r="Z90" s="5" t="s">
        <v>81</v>
      </c>
      <c r="AA90" s="5">
        <v>140</v>
      </c>
      <c r="AB90" s="5">
        <v>37</v>
      </c>
      <c r="AC90" s="5">
        <v>3.2</v>
      </c>
      <c r="AD90" s="5" t="s">
        <v>78</v>
      </c>
      <c r="AE90" s="5">
        <v>71</v>
      </c>
      <c r="AF90" s="5">
        <v>9</v>
      </c>
      <c r="AG90" s="5">
        <v>35.6</v>
      </c>
      <c r="AH90" s="5">
        <v>650</v>
      </c>
      <c r="AI90" s="5">
        <v>69.8</v>
      </c>
      <c r="AJ90" s="5">
        <v>2</v>
      </c>
      <c r="AK90" s="5"/>
      <c r="AL90" s="5">
        <v>0.3</v>
      </c>
      <c r="AM90" s="5">
        <v>7</v>
      </c>
      <c r="AN90" s="5" t="s">
        <v>82</v>
      </c>
      <c r="AO90" s="5">
        <v>1.1000000000000001</v>
      </c>
      <c r="AP90" s="5">
        <v>178</v>
      </c>
      <c r="AQ90" s="5">
        <v>139</v>
      </c>
      <c r="AR90" s="5">
        <v>289</v>
      </c>
      <c r="AS90" s="5">
        <v>34.9</v>
      </c>
      <c r="AT90" s="5">
        <v>138</v>
      </c>
      <c r="AU90" s="5">
        <v>28.7</v>
      </c>
      <c r="AV90" s="5">
        <v>4.53</v>
      </c>
      <c r="AW90" s="5">
        <v>25.5</v>
      </c>
      <c r="AX90" s="5">
        <v>4.24</v>
      </c>
      <c r="AY90" s="5">
        <v>26</v>
      </c>
      <c r="AZ90" s="5">
        <v>5.05</v>
      </c>
      <c r="BA90" s="5">
        <v>14.7</v>
      </c>
      <c r="BB90" s="5">
        <v>2.06</v>
      </c>
      <c r="BC90" s="5">
        <v>13.8</v>
      </c>
      <c r="BD90" s="5">
        <v>2.14</v>
      </c>
      <c r="BE90" s="5">
        <v>26.1</v>
      </c>
      <c r="BF90" s="5">
        <v>9.9</v>
      </c>
      <c r="BG90" s="5">
        <v>0.7</v>
      </c>
      <c r="BH90" s="5">
        <v>0.17</v>
      </c>
      <c r="BI90" s="5">
        <v>16</v>
      </c>
      <c r="BJ90" s="5" t="s">
        <v>104</v>
      </c>
      <c r="BK90" s="5">
        <v>14.4</v>
      </c>
      <c r="BL90" s="5">
        <v>4.07</v>
      </c>
    </row>
    <row r="91" spans="1:64" s="4" customFormat="1" hidden="1" x14ac:dyDescent="0.2">
      <c r="A91" s="44"/>
      <c r="B91" s="43">
        <v>44243</v>
      </c>
      <c r="C91" s="5" t="s">
        <v>158</v>
      </c>
      <c r="D91" s="4" t="s">
        <v>210</v>
      </c>
      <c r="E91" s="46">
        <v>7.1467150000000004</v>
      </c>
      <c r="F91" s="46">
        <v>38.418973999999999</v>
      </c>
      <c r="G91" s="5">
        <v>74.67</v>
      </c>
      <c r="H91" s="5">
        <v>9.02</v>
      </c>
      <c r="I91" s="5">
        <v>5.91</v>
      </c>
      <c r="J91" s="5">
        <v>0.26400000000000001</v>
      </c>
      <c r="K91" s="5">
        <v>0.03</v>
      </c>
      <c r="L91" s="5">
        <v>0.22</v>
      </c>
      <c r="M91" s="5">
        <v>5.22</v>
      </c>
      <c r="N91" s="5">
        <v>4.3</v>
      </c>
      <c r="O91" s="5">
        <v>0.32900000000000001</v>
      </c>
      <c r="P91" s="5">
        <v>0.01</v>
      </c>
      <c r="Q91" s="5">
        <v>0.23</v>
      </c>
      <c r="R91" s="5">
        <v>100.2</v>
      </c>
      <c r="S91" s="5"/>
      <c r="T91" s="5">
        <v>3</v>
      </c>
      <c r="U91" s="5">
        <v>7</v>
      </c>
      <c r="V91" s="5" t="s">
        <v>78</v>
      </c>
      <c r="W91" s="5" t="s">
        <v>79</v>
      </c>
      <c r="X91" s="5" t="s">
        <v>80</v>
      </c>
      <c r="Y91" s="5" t="s">
        <v>79</v>
      </c>
      <c r="Z91" s="5" t="s">
        <v>81</v>
      </c>
      <c r="AA91" s="5">
        <v>320</v>
      </c>
      <c r="AB91" s="5">
        <v>34</v>
      </c>
      <c r="AC91" s="5">
        <v>3.8</v>
      </c>
      <c r="AD91" s="5" t="s">
        <v>78</v>
      </c>
      <c r="AE91" s="5">
        <v>103</v>
      </c>
      <c r="AF91" s="5" t="s">
        <v>177</v>
      </c>
      <c r="AG91" s="5">
        <v>124</v>
      </c>
      <c r="AH91" s="5">
        <v>1026</v>
      </c>
      <c r="AI91" s="5">
        <v>94.9</v>
      </c>
      <c r="AJ91" s="5">
        <v>7</v>
      </c>
      <c r="AK91" s="5"/>
      <c r="AL91" s="5">
        <v>0.3</v>
      </c>
      <c r="AM91" s="5">
        <v>8</v>
      </c>
      <c r="AN91" s="5" t="s">
        <v>82</v>
      </c>
      <c r="AO91" s="5">
        <v>1.2</v>
      </c>
      <c r="AP91" s="5">
        <v>182</v>
      </c>
      <c r="AQ91" s="5">
        <v>131</v>
      </c>
      <c r="AR91" s="5">
        <v>275</v>
      </c>
      <c r="AS91" s="5">
        <v>33</v>
      </c>
      <c r="AT91" s="5">
        <v>131</v>
      </c>
      <c r="AU91" s="5">
        <v>28.2</v>
      </c>
      <c r="AV91" s="5">
        <v>4.53</v>
      </c>
      <c r="AW91" s="5">
        <v>24.8</v>
      </c>
      <c r="AX91" s="5">
        <v>4.3099999999999996</v>
      </c>
      <c r="AY91" s="5">
        <v>26.3</v>
      </c>
      <c r="AZ91" s="5">
        <v>5.1100000000000003</v>
      </c>
      <c r="BA91" s="5">
        <v>14.4</v>
      </c>
      <c r="BB91" s="5">
        <v>2.13</v>
      </c>
      <c r="BC91" s="5">
        <v>14</v>
      </c>
      <c r="BD91" s="5">
        <v>2.13</v>
      </c>
      <c r="BE91" s="5">
        <v>24.5</v>
      </c>
      <c r="BF91" s="5">
        <v>9.52</v>
      </c>
      <c r="BG91" s="5">
        <v>27</v>
      </c>
      <c r="BH91" s="5">
        <v>0.22</v>
      </c>
      <c r="BI91" s="5">
        <v>16</v>
      </c>
      <c r="BJ91" s="5" t="s">
        <v>104</v>
      </c>
      <c r="BK91" s="5">
        <v>14.7</v>
      </c>
      <c r="BL91" s="5">
        <v>4.3099999999999996</v>
      </c>
    </row>
    <row r="92" spans="1:64" s="4" customFormat="1" hidden="1" x14ac:dyDescent="0.2">
      <c r="A92" s="45"/>
      <c r="B92" s="43">
        <v>44281</v>
      </c>
      <c r="C92" s="5" t="s">
        <v>157</v>
      </c>
      <c r="D92" s="7" t="s">
        <v>210</v>
      </c>
      <c r="E92" s="46">
        <v>7.1467150000000004</v>
      </c>
      <c r="F92" s="46">
        <v>38.418973999999999</v>
      </c>
      <c r="G92" s="5">
        <v>70.78</v>
      </c>
      <c r="H92" s="5">
        <v>8.84</v>
      </c>
      <c r="I92" s="5">
        <v>5.76</v>
      </c>
      <c r="J92" s="5">
        <v>0.252</v>
      </c>
      <c r="K92" s="5">
        <v>0.09</v>
      </c>
      <c r="L92" s="5">
        <v>0.26</v>
      </c>
      <c r="M92" s="5">
        <v>4.97</v>
      </c>
      <c r="N92" s="5">
        <v>4.43</v>
      </c>
      <c r="O92" s="5">
        <v>0.32600000000000001</v>
      </c>
      <c r="P92" s="5">
        <v>0.02</v>
      </c>
      <c r="Q92" s="5">
        <v>3.88</v>
      </c>
      <c r="R92" s="5">
        <v>99.61</v>
      </c>
      <c r="S92" s="5"/>
      <c r="T92" s="5">
        <v>3</v>
      </c>
      <c r="U92" s="5">
        <v>7</v>
      </c>
      <c r="V92" s="5">
        <v>5</v>
      </c>
      <c r="W92" s="5" t="s">
        <v>79</v>
      </c>
      <c r="X92" s="5" t="s">
        <v>80</v>
      </c>
      <c r="Y92" s="5" t="s">
        <v>79</v>
      </c>
      <c r="Z92" s="5" t="s">
        <v>81</v>
      </c>
      <c r="AA92" s="5">
        <v>280</v>
      </c>
      <c r="AB92" s="5">
        <v>30</v>
      </c>
      <c r="AC92" s="5">
        <v>2.6</v>
      </c>
      <c r="AD92" s="5" t="s">
        <v>78</v>
      </c>
      <c r="AE92" s="5">
        <v>100</v>
      </c>
      <c r="AF92" s="5">
        <v>4</v>
      </c>
      <c r="AG92" s="5">
        <v>134</v>
      </c>
      <c r="AH92" s="5">
        <v>1061</v>
      </c>
      <c r="AI92" s="5">
        <v>58</v>
      </c>
      <c r="AJ92" s="5">
        <v>7</v>
      </c>
      <c r="AK92" s="5"/>
      <c r="AL92" s="5">
        <v>0.3</v>
      </c>
      <c r="AM92" s="5">
        <v>9</v>
      </c>
      <c r="AN92" s="5">
        <v>0.2</v>
      </c>
      <c r="AO92" s="5">
        <v>0.6</v>
      </c>
      <c r="AP92" s="5">
        <v>67</v>
      </c>
      <c r="AQ92" s="5">
        <v>129</v>
      </c>
      <c r="AR92" s="5">
        <v>341</v>
      </c>
      <c r="AS92" s="5">
        <v>30.5</v>
      </c>
      <c r="AT92" s="5">
        <v>116</v>
      </c>
      <c r="AU92" s="5">
        <v>23.6</v>
      </c>
      <c r="AV92" s="5">
        <v>3.36</v>
      </c>
      <c r="AW92" s="5">
        <v>19.600000000000001</v>
      </c>
      <c r="AX92" s="5">
        <v>3.27</v>
      </c>
      <c r="AY92" s="5">
        <v>19.899999999999999</v>
      </c>
      <c r="AZ92" s="5">
        <v>3.99</v>
      </c>
      <c r="BA92" s="5">
        <v>11.8</v>
      </c>
      <c r="BB92" s="5">
        <v>1.77</v>
      </c>
      <c r="BC92" s="5">
        <v>12.4</v>
      </c>
      <c r="BD92" s="5">
        <v>1.96</v>
      </c>
      <c r="BE92" s="5">
        <v>30.7</v>
      </c>
      <c r="BF92" s="5">
        <v>12.7</v>
      </c>
      <c r="BG92" s="5">
        <v>3.1</v>
      </c>
      <c r="BH92" s="5">
        <v>0.19</v>
      </c>
      <c r="BI92" s="5">
        <v>23</v>
      </c>
      <c r="BJ92" s="5">
        <v>0.1</v>
      </c>
      <c r="BK92" s="5">
        <v>17.5</v>
      </c>
      <c r="BL92" s="5">
        <v>3.51</v>
      </c>
    </row>
    <row r="93" spans="1:64" s="4" customFormat="1" hidden="1" x14ac:dyDescent="0.2">
      <c r="A93" s="44"/>
      <c r="B93" s="43">
        <v>44243</v>
      </c>
      <c r="C93" s="5" t="s">
        <v>154</v>
      </c>
      <c r="D93" s="4" t="s">
        <v>208</v>
      </c>
      <c r="E93" s="46">
        <v>7.1496310000000003</v>
      </c>
      <c r="F93" s="46">
        <v>38.427092999999999</v>
      </c>
      <c r="G93" s="5">
        <v>69.64</v>
      </c>
      <c r="H93" s="5">
        <v>9.01</v>
      </c>
      <c r="I93" s="5">
        <v>5.14</v>
      </c>
      <c r="J93" s="5">
        <v>0.20300000000000001</v>
      </c>
      <c r="K93" s="5">
        <v>0.04</v>
      </c>
      <c r="L93" s="5">
        <v>0.25</v>
      </c>
      <c r="M93" s="5">
        <v>5.15</v>
      </c>
      <c r="N93" s="5">
        <v>4.33</v>
      </c>
      <c r="O93" s="5">
        <v>0.22900000000000001</v>
      </c>
      <c r="P93" s="5">
        <v>0.03</v>
      </c>
      <c r="Q93" s="5">
        <v>4.3499999999999996</v>
      </c>
      <c r="R93" s="5">
        <v>98.38</v>
      </c>
      <c r="S93" s="5"/>
      <c r="T93" s="5">
        <v>1</v>
      </c>
      <c r="U93" s="5">
        <v>10</v>
      </c>
      <c r="V93" s="5" t="s">
        <v>78</v>
      </c>
      <c r="W93" s="5" t="s">
        <v>79</v>
      </c>
      <c r="X93" s="5" t="s">
        <v>80</v>
      </c>
      <c r="Y93" s="5" t="s">
        <v>79</v>
      </c>
      <c r="Z93" s="5" t="s">
        <v>81</v>
      </c>
      <c r="AA93" s="5">
        <v>380</v>
      </c>
      <c r="AB93" s="5">
        <v>34</v>
      </c>
      <c r="AC93" s="5">
        <v>2.7</v>
      </c>
      <c r="AD93" s="5" t="s">
        <v>78</v>
      </c>
      <c r="AE93" s="5">
        <v>133</v>
      </c>
      <c r="AF93" s="5">
        <v>8</v>
      </c>
      <c r="AG93" s="5">
        <v>189</v>
      </c>
      <c r="AH93" s="5">
        <v>1531</v>
      </c>
      <c r="AI93" s="5">
        <v>138</v>
      </c>
      <c r="AJ93" s="5">
        <v>7</v>
      </c>
      <c r="AL93" s="5">
        <v>0.2</v>
      </c>
      <c r="AM93" s="5">
        <v>5</v>
      </c>
      <c r="AN93" s="5" t="s">
        <v>82</v>
      </c>
      <c r="AO93" s="5">
        <v>0.9</v>
      </c>
      <c r="AP93" s="5">
        <v>71</v>
      </c>
      <c r="AQ93" s="5">
        <v>110</v>
      </c>
      <c r="AR93" s="5">
        <v>222</v>
      </c>
      <c r="AS93" s="5">
        <v>26</v>
      </c>
      <c r="AT93" s="5">
        <v>97.9</v>
      </c>
      <c r="AU93" s="5">
        <v>19.7</v>
      </c>
      <c r="AV93" s="5">
        <v>2.48</v>
      </c>
      <c r="AW93" s="5">
        <v>16.2</v>
      </c>
      <c r="AX93" s="5">
        <v>2.82</v>
      </c>
      <c r="AY93" s="5">
        <v>17.100000000000001</v>
      </c>
      <c r="AZ93" s="5">
        <v>3.5</v>
      </c>
      <c r="BA93" s="5">
        <v>10.3</v>
      </c>
      <c r="BB93" s="5">
        <v>1.55</v>
      </c>
      <c r="BC93" s="5">
        <v>10.199999999999999</v>
      </c>
      <c r="BD93" s="5">
        <v>1.5</v>
      </c>
      <c r="BE93" s="5">
        <v>13.9</v>
      </c>
      <c r="BF93" s="5">
        <v>6.45</v>
      </c>
      <c r="BG93" s="5">
        <v>0.9</v>
      </c>
      <c r="BH93" s="5">
        <v>0.16</v>
      </c>
      <c r="BI93" s="5">
        <v>14</v>
      </c>
      <c r="BJ93" s="5" t="s">
        <v>104</v>
      </c>
      <c r="BK93" s="5">
        <v>13.6</v>
      </c>
      <c r="BL93" s="5">
        <v>3.16</v>
      </c>
    </row>
    <row r="94" spans="1:64" s="4" customFormat="1" hidden="1" x14ac:dyDescent="0.2">
      <c r="A94" s="44"/>
      <c r="B94" s="43">
        <v>44243</v>
      </c>
      <c r="C94" s="5" t="s">
        <v>153</v>
      </c>
      <c r="D94" s="4" t="s">
        <v>207</v>
      </c>
      <c r="E94" s="46">
        <v>7.1496310000000003</v>
      </c>
      <c r="F94" s="46">
        <v>38.427092999999999</v>
      </c>
      <c r="G94" s="5">
        <v>73.290000000000006</v>
      </c>
      <c r="H94" s="5">
        <v>9.44</v>
      </c>
      <c r="I94" s="5">
        <v>4.0199999999999996</v>
      </c>
      <c r="J94" s="5">
        <v>0.14699999999999999</v>
      </c>
      <c r="K94" s="5">
        <v>7.0000000000000007E-2</v>
      </c>
      <c r="L94" s="5">
        <v>0.28999999999999998</v>
      </c>
      <c r="M94" s="5">
        <v>3.7</v>
      </c>
      <c r="N94" s="5">
        <v>4.67</v>
      </c>
      <c r="O94" s="5">
        <v>0.26100000000000001</v>
      </c>
      <c r="P94" s="5">
        <v>0.03</v>
      </c>
      <c r="Q94" s="5">
        <v>4.51</v>
      </c>
      <c r="R94" s="5">
        <v>100.4</v>
      </c>
      <c r="S94" s="5"/>
      <c r="T94" s="5">
        <v>2</v>
      </c>
      <c r="U94" s="5">
        <v>6</v>
      </c>
      <c r="V94" s="5">
        <v>8</v>
      </c>
      <c r="W94" s="5" t="s">
        <v>79</v>
      </c>
      <c r="X94" s="5">
        <v>1</v>
      </c>
      <c r="Y94" s="5" t="s">
        <v>79</v>
      </c>
      <c r="Z94" s="5" t="s">
        <v>81</v>
      </c>
      <c r="AA94" s="5">
        <v>240</v>
      </c>
      <c r="AB94" s="5">
        <v>32</v>
      </c>
      <c r="AC94" s="5">
        <v>3.1</v>
      </c>
      <c r="AD94" s="5" t="s">
        <v>78</v>
      </c>
      <c r="AE94" s="5">
        <v>102</v>
      </c>
      <c r="AF94" s="5">
        <v>5</v>
      </c>
      <c r="AG94" s="5">
        <v>112</v>
      </c>
      <c r="AH94" s="5">
        <v>875</v>
      </c>
      <c r="AI94" s="5">
        <v>79.900000000000006</v>
      </c>
      <c r="AJ94" s="5">
        <v>7</v>
      </c>
      <c r="AL94" s="5">
        <v>0.3</v>
      </c>
      <c r="AM94" s="5">
        <v>5</v>
      </c>
      <c r="AN94" s="5" t="s">
        <v>82</v>
      </c>
      <c r="AO94" s="5">
        <v>1.1000000000000001</v>
      </c>
      <c r="AP94" s="5">
        <v>36</v>
      </c>
      <c r="AQ94" s="5">
        <v>130</v>
      </c>
      <c r="AR94" s="5">
        <v>268</v>
      </c>
      <c r="AS94" s="5">
        <v>31.9</v>
      </c>
      <c r="AT94" s="5">
        <v>124</v>
      </c>
      <c r="AU94" s="5">
        <v>25.4</v>
      </c>
      <c r="AV94" s="5">
        <v>3.55</v>
      </c>
      <c r="AW94" s="5">
        <v>21.5</v>
      </c>
      <c r="AX94" s="5">
        <v>3.8</v>
      </c>
      <c r="AY94" s="5">
        <v>23.3</v>
      </c>
      <c r="AZ94" s="5">
        <v>4.6900000000000004</v>
      </c>
      <c r="BA94" s="5">
        <v>13.1</v>
      </c>
      <c r="BB94" s="5">
        <v>2.0099999999999998</v>
      </c>
      <c r="BC94" s="5">
        <v>12.7</v>
      </c>
      <c r="BD94" s="5">
        <v>1.91</v>
      </c>
      <c r="BE94" s="5">
        <v>13.9</v>
      </c>
      <c r="BF94" s="5">
        <v>7.17</v>
      </c>
      <c r="BG94" s="5">
        <v>1.4</v>
      </c>
      <c r="BH94" s="5">
        <v>0.15</v>
      </c>
      <c r="BI94" s="5">
        <v>15</v>
      </c>
      <c r="BJ94" s="5" t="s">
        <v>104</v>
      </c>
      <c r="BK94" s="5">
        <v>14.2</v>
      </c>
      <c r="BL94" s="5">
        <v>3.8</v>
      </c>
    </row>
    <row r="95" spans="1:64" s="4" customFormat="1" x14ac:dyDescent="0.2">
      <c r="A95" s="44"/>
      <c r="B95" s="43">
        <v>44243</v>
      </c>
      <c r="C95" s="5" t="s">
        <v>151</v>
      </c>
      <c r="D95" s="4" t="s">
        <v>206</v>
      </c>
      <c r="E95" s="46">
        <v>7.1496310000000003</v>
      </c>
      <c r="F95" s="46">
        <v>38.427092999999999</v>
      </c>
      <c r="G95" s="5">
        <v>75.489999999999995</v>
      </c>
      <c r="H95" s="5">
        <v>9.11</v>
      </c>
      <c r="I95" s="5">
        <v>5.52</v>
      </c>
      <c r="J95" s="5">
        <v>0.20499999999999999</v>
      </c>
      <c r="K95" s="5">
        <v>7.0000000000000007E-2</v>
      </c>
      <c r="L95" s="5">
        <v>0.25</v>
      </c>
      <c r="M95" s="5">
        <v>4.1900000000000004</v>
      </c>
      <c r="N95" s="5">
        <v>4.41</v>
      </c>
      <c r="O95" s="5">
        <v>0.32400000000000001</v>
      </c>
      <c r="P95" s="5">
        <v>0.02</v>
      </c>
      <c r="Q95" s="5">
        <v>0.56999999999999995</v>
      </c>
      <c r="R95" s="5">
        <v>100.2</v>
      </c>
      <c r="S95" s="5"/>
      <c r="T95" s="5">
        <v>5</v>
      </c>
      <c r="U95" s="5">
        <v>7</v>
      </c>
      <c r="V95" s="5">
        <v>7</v>
      </c>
      <c r="W95" s="5" t="s">
        <v>79</v>
      </c>
      <c r="X95" s="5" t="s">
        <v>80</v>
      </c>
      <c r="Y95" s="5" t="s">
        <v>79</v>
      </c>
      <c r="Z95" s="5" t="s">
        <v>81</v>
      </c>
      <c r="AA95" s="5">
        <v>230</v>
      </c>
      <c r="AB95" s="5">
        <v>32</v>
      </c>
      <c r="AC95" s="5">
        <v>3.7</v>
      </c>
      <c r="AD95" s="5">
        <v>5</v>
      </c>
      <c r="AE95" s="5">
        <v>108</v>
      </c>
      <c r="AF95" s="5">
        <v>4</v>
      </c>
      <c r="AG95" s="5">
        <v>82.5</v>
      </c>
      <c r="AH95" s="5">
        <v>864</v>
      </c>
      <c r="AI95" s="5">
        <v>92</v>
      </c>
      <c r="AJ95" s="5" t="s">
        <v>177</v>
      </c>
      <c r="AK95" s="5">
        <v>3</v>
      </c>
      <c r="AL95" s="5">
        <v>0.3</v>
      </c>
      <c r="AM95" s="5">
        <v>5</v>
      </c>
      <c r="AN95" s="5" t="s">
        <v>82</v>
      </c>
      <c r="AO95" s="5">
        <v>1</v>
      </c>
      <c r="AP95" s="5">
        <v>72</v>
      </c>
      <c r="AQ95" s="5">
        <v>109</v>
      </c>
      <c r="AR95" s="5">
        <v>222</v>
      </c>
      <c r="AS95" s="5">
        <v>26.8</v>
      </c>
      <c r="AT95" s="5">
        <v>104</v>
      </c>
      <c r="AU95" s="5">
        <v>21.2</v>
      </c>
      <c r="AV95" s="5">
        <v>3.2</v>
      </c>
      <c r="AW95" s="5">
        <v>19</v>
      </c>
      <c r="AX95" s="5">
        <v>3.22</v>
      </c>
      <c r="AY95" s="5">
        <v>19.600000000000001</v>
      </c>
      <c r="AZ95" s="5">
        <v>3.85</v>
      </c>
      <c r="BA95" s="5">
        <v>11.4</v>
      </c>
      <c r="BB95" s="5">
        <v>1.63</v>
      </c>
      <c r="BC95" s="5">
        <v>10.6</v>
      </c>
      <c r="BD95" s="5">
        <v>1.68</v>
      </c>
      <c r="BE95" s="5">
        <v>17.899999999999999</v>
      </c>
      <c r="BF95" s="5">
        <v>7.57</v>
      </c>
      <c r="BG95" s="5">
        <v>0.5</v>
      </c>
      <c r="BH95" s="5">
        <v>0.17</v>
      </c>
      <c r="BI95" s="5">
        <v>13</v>
      </c>
      <c r="BJ95" s="5" t="s">
        <v>104</v>
      </c>
      <c r="BK95" s="5">
        <v>11.3</v>
      </c>
      <c r="BL95" s="5">
        <v>3.13</v>
      </c>
    </row>
    <row r="96" spans="1:64" s="4" customFormat="1" x14ac:dyDescent="0.2">
      <c r="A96" s="44"/>
      <c r="B96" s="43">
        <v>44243</v>
      </c>
      <c r="C96" s="5" t="s">
        <v>213</v>
      </c>
      <c r="D96" s="4" t="s">
        <v>206</v>
      </c>
      <c r="E96" s="46">
        <v>7.1496310000000003</v>
      </c>
      <c r="F96" s="46">
        <v>38.427092999999999</v>
      </c>
      <c r="G96" s="5">
        <v>72.61</v>
      </c>
      <c r="H96" s="5">
        <v>9.92</v>
      </c>
      <c r="I96" s="5">
        <v>5.36</v>
      </c>
      <c r="J96" s="5">
        <v>0.22900000000000001</v>
      </c>
      <c r="K96" s="5">
        <v>0.08</v>
      </c>
      <c r="L96" s="5">
        <v>0.26</v>
      </c>
      <c r="M96" s="5">
        <v>4.07</v>
      </c>
      <c r="N96" s="5">
        <v>4.66</v>
      </c>
      <c r="O96" s="5">
        <v>0.33300000000000002</v>
      </c>
      <c r="P96" s="5">
        <v>0.01</v>
      </c>
      <c r="Q96" s="5">
        <v>0.85</v>
      </c>
      <c r="R96" s="5">
        <v>98.38</v>
      </c>
      <c r="S96" s="5"/>
      <c r="T96" s="5">
        <v>4</v>
      </c>
      <c r="U96" s="5">
        <v>7</v>
      </c>
      <c r="V96" s="5">
        <v>5</v>
      </c>
      <c r="W96" s="5" t="s">
        <v>79</v>
      </c>
      <c r="X96" s="5" t="s">
        <v>80</v>
      </c>
      <c r="Y96" s="5" t="s">
        <v>79</v>
      </c>
      <c r="Z96" s="5" t="s">
        <v>81</v>
      </c>
      <c r="AA96" s="5">
        <v>220</v>
      </c>
      <c r="AB96" s="5">
        <v>29</v>
      </c>
      <c r="AC96" s="5">
        <v>2.2000000000000002</v>
      </c>
      <c r="AD96" s="5" t="s">
        <v>78</v>
      </c>
      <c r="AE96" s="5">
        <v>100</v>
      </c>
      <c r="AF96" s="5">
        <v>7</v>
      </c>
      <c r="AG96" s="5">
        <v>84</v>
      </c>
      <c r="AH96" s="5">
        <v>884</v>
      </c>
      <c r="AI96" s="5">
        <v>77.900000000000006</v>
      </c>
      <c r="AJ96" s="5" t="s">
        <v>177</v>
      </c>
      <c r="AK96" s="5">
        <v>3.8</v>
      </c>
      <c r="AL96" s="5">
        <v>0.2</v>
      </c>
      <c r="AM96" s="5">
        <v>7</v>
      </c>
      <c r="AN96" s="5" t="s">
        <v>82</v>
      </c>
      <c r="AO96" s="5">
        <v>1.3</v>
      </c>
      <c r="AP96" s="5">
        <v>41</v>
      </c>
      <c r="AQ96" s="5">
        <v>96</v>
      </c>
      <c r="AR96" s="5">
        <v>209</v>
      </c>
      <c r="AS96" s="5">
        <v>23.5</v>
      </c>
      <c r="AT96" s="5">
        <v>88.1</v>
      </c>
      <c r="AU96" s="5">
        <v>17.8</v>
      </c>
      <c r="AV96" s="5">
        <v>2.84</v>
      </c>
      <c r="AW96" s="5">
        <v>14.9</v>
      </c>
      <c r="AX96" s="5">
        <v>2.71</v>
      </c>
      <c r="AY96" s="5">
        <v>16.399999999999999</v>
      </c>
      <c r="AZ96" s="5">
        <v>3.24</v>
      </c>
      <c r="BA96" s="5">
        <v>9.42</v>
      </c>
      <c r="BB96" s="5">
        <v>1.42</v>
      </c>
      <c r="BC96" s="5">
        <v>9.66</v>
      </c>
      <c r="BD96" s="5">
        <v>1.47</v>
      </c>
      <c r="BE96" s="5">
        <v>20.3</v>
      </c>
      <c r="BF96" s="5">
        <v>7.85</v>
      </c>
      <c r="BG96" s="5" t="s">
        <v>179</v>
      </c>
      <c r="BH96" s="5">
        <v>0.26</v>
      </c>
      <c r="BI96" s="5">
        <v>13</v>
      </c>
      <c r="BJ96" s="5" t="s">
        <v>104</v>
      </c>
      <c r="BK96" s="5">
        <v>13.3</v>
      </c>
      <c r="BL96" s="5">
        <v>3.38</v>
      </c>
    </row>
    <row r="97" spans="1:64" s="4" customFormat="1" x14ac:dyDescent="0.2">
      <c r="A97" s="44"/>
      <c r="B97" s="43">
        <v>44243</v>
      </c>
      <c r="C97" s="5" t="s">
        <v>152</v>
      </c>
      <c r="D97" s="4" t="s">
        <v>206</v>
      </c>
      <c r="E97" s="46">
        <v>7.1496310000000003</v>
      </c>
      <c r="F97" s="46">
        <v>38.427092999999999</v>
      </c>
      <c r="G97" s="5">
        <v>67.97</v>
      </c>
      <c r="H97" s="5">
        <v>10.64</v>
      </c>
      <c r="I97" s="5">
        <v>6.39</v>
      </c>
      <c r="J97" s="5">
        <v>0.23</v>
      </c>
      <c r="K97" s="5">
        <v>0.38</v>
      </c>
      <c r="L97" s="5">
        <v>0.54</v>
      </c>
      <c r="M97" s="5">
        <v>3.76</v>
      </c>
      <c r="N97" s="5">
        <v>4.3099999999999996</v>
      </c>
      <c r="O97" s="5">
        <v>0.57999999999999996</v>
      </c>
      <c r="P97" s="5">
        <v>0.04</v>
      </c>
      <c r="Q97" s="5">
        <v>5.23</v>
      </c>
      <c r="R97" s="5">
        <v>100.1</v>
      </c>
      <c r="S97" s="5"/>
      <c r="T97" s="5">
        <v>5</v>
      </c>
      <c r="U97" s="5">
        <v>6</v>
      </c>
      <c r="V97" s="5">
        <v>20</v>
      </c>
      <c r="W97" s="5" t="s">
        <v>79</v>
      </c>
      <c r="X97" s="5">
        <v>2</v>
      </c>
      <c r="Y97" s="5" t="s">
        <v>79</v>
      </c>
      <c r="Z97" s="5" t="s">
        <v>81</v>
      </c>
      <c r="AA97" s="5">
        <v>220</v>
      </c>
      <c r="AB97" s="5">
        <v>29</v>
      </c>
      <c r="AC97" s="5">
        <v>2.2999999999999998</v>
      </c>
      <c r="AD97" s="5" t="s">
        <v>78</v>
      </c>
      <c r="AE97" s="5">
        <v>87</v>
      </c>
      <c r="AF97" s="5">
        <v>33</v>
      </c>
      <c r="AG97" s="5">
        <v>98.9</v>
      </c>
      <c r="AH97" s="5">
        <v>939</v>
      </c>
      <c r="AI97" s="5">
        <v>92.4</v>
      </c>
      <c r="AJ97" s="5">
        <v>5</v>
      </c>
      <c r="AK97" s="5">
        <v>2.9</v>
      </c>
      <c r="AL97" s="5">
        <v>0.2</v>
      </c>
      <c r="AM97" s="5">
        <v>5</v>
      </c>
      <c r="AN97" s="5" t="s">
        <v>82</v>
      </c>
      <c r="AO97" s="5">
        <v>1.1000000000000001</v>
      </c>
      <c r="AP97" s="5">
        <v>34</v>
      </c>
      <c r="AQ97" s="5">
        <v>98.3</v>
      </c>
      <c r="AR97" s="5">
        <v>216</v>
      </c>
      <c r="AS97" s="5">
        <v>23.6</v>
      </c>
      <c r="AT97" s="5">
        <v>90</v>
      </c>
      <c r="AU97" s="5">
        <v>18.5</v>
      </c>
      <c r="AV97" s="5">
        <v>2.69</v>
      </c>
      <c r="AW97" s="5">
        <v>15.6</v>
      </c>
      <c r="AX97" s="5">
        <v>2.67</v>
      </c>
      <c r="AY97" s="5">
        <v>16.7</v>
      </c>
      <c r="AZ97" s="5">
        <v>3.22</v>
      </c>
      <c r="BA97" s="5">
        <v>9.34</v>
      </c>
      <c r="BB97" s="5">
        <v>1.41</v>
      </c>
      <c r="BC97" s="5">
        <v>9.25</v>
      </c>
      <c r="BD97" s="5">
        <v>1.48</v>
      </c>
      <c r="BE97" s="5">
        <v>17.3</v>
      </c>
      <c r="BF97" s="5">
        <v>7.12</v>
      </c>
      <c r="BG97" s="5" t="s">
        <v>179</v>
      </c>
      <c r="BH97" s="5">
        <v>0.16</v>
      </c>
      <c r="BI97" s="5">
        <v>13</v>
      </c>
      <c r="BJ97" s="5" t="s">
        <v>104</v>
      </c>
      <c r="BK97" s="5">
        <v>12.5</v>
      </c>
      <c r="BL97" s="5">
        <v>1.97</v>
      </c>
    </row>
    <row r="98" spans="1:64" s="4" customFormat="1" hidden="1" x14ac:dyDescent="0.2">
      <c r="A98" s="44"/>
      <c r="B98" s="43">
        <v>44243</v>
      </c>
      <c r="C98" s="5" t="s">
        <v>150</v>
      </c>
      <c r="D98" s="4" t="s">
        <v>205</v>
      </c>
      <c r="E98" s="46">
        <v>7.1496310000000003</v>
      </c>
      <c r="F98" s="46">
        <v>38.427092999999999</v>
      </c>
      <c r="G98" s="5">
        <v>70.63</v>
      </c>
      <c r="H98" s="5">
        <v>9.73</v>
      </c>
      <c r="I98" s="5">
        <v>5.41</v>
      </c>
      <c r="J98" s="5">
        <v>0.23200000000000001</v>
      </c>
      <c r="K98" s="5">
        <v>0.11</v>
      </c>
      <c r="L98" s="5">
        <v>0.35</v>
      </c>
      <c r="M98" s="5">
        <v>4.3899999999999997</v>
      </c>
      <c r="N98" s="5">
        <v>5.26</v>
      </c>
      <c r="O98" s="5">
        <v>0.36799999999999999</v>
      </c>
      <c r="P98" s="5">
        <v>0.04</v>
      </c>
      <c r="Q98" s="5">
        <v>3.03</v>
      </c>
      <c r="R98" s="5">
        <v>99.55</v>
      </c>
      <c r="S98" s="5"/>
      <c r="T98" s="5">
        <v>4</v>
      </c>
      <c r="U98" s="5">
        <v>6</v>
      </c>
      <c r="V98" s="5">
        <v>6</v>
      </c>
      <c r="W98" s="5" t="s">
        <v>79</v>
      </c>
      <c r="X98" s="5">
        <v>1</v>
      </c>
      <c r="Y98" s="5" t="s">
        <v>79</v>
      </c>
      <c r="Z98" s="5" t="s">
        <v>81</v>
      </c>
      <c r="AA98" s="5">
        <v>250</v>
      </c>
      <c r="AB98" s="5">
        <v>31</v>
      </c>
      <c r="AC98" s="5">
        <v>2.2999999999999998</v>
      </c>
      <c r="AD98" s="5" t="s">
        <v>78</v>
      </c>
      <c r="AE98" s="5">
        <v>88</v>
      </c>
      <c r="AF98" s="5">
        <v>13</v>
      </c>
      <c r="AG98" s="5">
        <v>110</v>
      </c>
      <c r="AH98" s="5">
        <v>864</v>
      </c>
      <c r="AI98" s="5">
        <v>82.8</v>
      </c>
      <c r="AJ98" s="5">
        <v>7</v>
      </c>
      <c r="AK98" s="5">
        <v>3.1</v>
      </c>
      <c r="AL98" s="5">
        <v>0.2</v>
      </c>
      <c r="AM98" s="5">
        <v>6</v>
      </c>
      <c r="AN98" s="5" t="s">
        <v>82</v>
      </c>
      <c r="AO98" s="5">
        <v>1.1000000000000001</v>
      </c>
      <c r="AP98" s="5">
        <v>121</v>
      </c>
      <c r="AQ98" s="5">
        <v>99</v>
      </c>
      <c r="AR98" s="5">
        <v>214</v>
      </c>
      <c r="AS98" s="5">
        <v>24.3</v>
      </c>
      <c r="AT98" s="5">
        <v>95.4</v>
      </c>
      <c r="AU98" s="5">
        <v>19.7</v>
      </c>
      <c r="AV98" s="5">
        <v>2.92</v>
      </c>
      <c r="AW98" s="5">
        <v>17.2</v>
      </c>
      <c r="AX98" s="5">
        <v>2.86</v>
      </c>
      <c r="AY98" s="5">
        <v>17.5</v>
      </c>
      <c r="AZ98" s="5">
        <v>3.43</v>
      </c>
      <c r="BA98" s="5">
        <v>10</v>
      </c>
      <c r="BB98" s="5">
        <v>1.44</v>
      </c>
      <c r="BC98" s="5">
        <v>9.5500000000000007</v>
      </c>
      <c r="BD98" s="5">
        <v>1.5</v>
      </c>
      <c r="BE98" s="5">
        <v>19.600000000000001</v>
      </c>
      <c r="BF98" s="5">
        <v>7.43</v>
      </c>
      <c r="BG98" s="5" t="s">
        <v>179</v>
      </c>
      <c r="BH98" s="5">
        <v>0.14000000000000001</v>
      </c>
      <c r="BI98" s="5">
        <v>12</v>
      </c>
      <c r="BJ98" s="5" t="s">
        <v>104</v>
      </c>
      <c r="BK98" s="5">
        <v>11.1</v>
      </c>
      <c r="BL98" s="5">
        <v>2.69</v>
      </c>
    </row>
    <row r="99" spans="1:64" s="4" customFormat="1" x14ac:dyDescent="0.2">
      <c r="A99" s="45"/>
      <c r="B99" s="43">
        <v>44281</v>
      </c>
      <c r="C99" s="5" t="s">
        <v>148</v>
      </c>
      <c r="D99" s="7" t="s">
        <v>204</v>
      </c>
      <c r="E99" s="46">
        <v>7.1496310000000003</v>
      </c>
      <c r="F99" s="46">
        <v>38.427092999999999</v>
      </c>
      <c r="G99" s="5">
        <v>75.69</v>
      </c>
      <c r="H99" s="5">
        <v>10.31</v>
      </c>
      <c r="I99" s="5">
        <v>4.16</v>
      </c>
      <c r="J99" s="5">
        <v>0.17299999999999999</v>
      </c>
      <c r="K99" s="5">
        <v>0.06</v>
      </c>
      <c r="L99" s="5">
        <v>0.23</v>
      </c>
      <c r="M99" s="5">
        <v>4.57</v>
      </c>
      <c r="N99" s="5">
        <v>4.55</v>
      </c>
      <c r="O99" s="5">
        <v>0.27500000000000002</v>
      </c>
      <c r="P99" s="5" t="s">
        <v>77</v>
      </c>
      <c r="Q99" s="5">
        <v>0.21</v>
      </c>
      <c r="R99" s="5">
        <v>100.2</v>
      </c>
      <c r="S99" s="5"/>
      <c r="T99" s="5">
        <v>3</v>
      </c>
      <c r="U99" s="5">
        <v>7</v>
      </c>
      <c r="V99" s="5" t="s">
        <v>78</v>
      </c>
      <c r="W99" s="5" t="s">
        <v>79</v>
      </c>
      <c r="X99" s="5" t="s">
        <v>80</v>
      </c>
      <c r="Y99" s="5" t="s">
        <v>79</v>
      </c>
      <c r="Z99" s="5" t="s">
        <v>81</v>
      </c>
      <c r="AA99" s="5">
        <v>190</v>
      </c>
      <c r="AB99" s="5">
        <v>27</v>
      </c>
      <c r="AC99" s="5">
        <v>2.2999999999999998</v>
      </c>
      <c r="AD99" s="5" t="s">
        <v>78</v>
      </c>
      <c r="AE99" s="5">
        <v>111</v>
      </c>
      <c r="AF99" s="5">
        <v>4</v>
      </c>
      <c r="AG99" s="5">
        <v>95.1</v>
      </c>
      <c r="AH99" s="5">
        <v>898</v>
      </c>
      <c r="AI99" s="5">
        <v>50.9</v>
      </c>
      <c r="AJ99" s="5" t="s">
        <v>177</v>
      </c>
      <c r="AK99" s="5">
        <v>3.8</v>
      </c>
      <c r="AL99" s="5">
        <v>0.2</v>
      </c>
      <c r="AM99" s="5">
        <v>7</v>
      </c>
      <c r="AN99" s="5" t="s">
        <v>82</v>
      </c>
      <c r="AO99" s="5">
        <v>1</v>
      </c>
      <c r="AP99" s="5">
        <v>54</v>
      </c>
      <c r="AQ99" s="5">
        <v>124</v>
      </c>
      <c r="AR99" s="5">
        <v>247</v>
      </c>
      <c r="AS99" s="5">
        <v>28.6</v>
      </c>
      <c r="AT99" s="5">
        <v>109</v>
      </c>
      <c r="AU99" s="5">
        <v>22.3</v>
      </c>
      <c r="AV99" s="5">
        <v>2.5499999999999998</v>
      </c>
      <c r="AW99" s="5">
        <v>19.100000000000001</v>
      </c>
      <c r="AX99" s="5">
        <v>3.49</v>
      </c>
      <c r="AY99" s="5">
        <v>20.6</v>
      </c>
      <c r="AZ99" s="5">
        <v>4.16</v>
      </c>
      <c r="BA99" s="5">
        <v>12</v>
      </c>
      <c r="BB99" s="5">
        <v>1.79</v>
      </c>
      <c r="BC99" s="5">
        <v>11.9</v>
      </c>
      <c r="BD99" s="5">
        <v>1.87</v>
      </c>
      <c r="BE99" s="5">
        <v>20.8</v>
      </c>
      <c r="BF99" s="5">
        <v>7.87</v>
      </c>
      <c r="BG99" s="5">
        <v>1.6</v>
      </c>
      <c r="BH99" s="5">
        <v>0.2</v>
      </c>
      <c r="BI99" s="5">
        <v>15</v>
      </c>
      <c r="BJ99" s="5" t="s">
        <v>104</v>
      </c>
      <c r="BK99" s="5">
        <v>13.3</v>
      </c>
      <c r="BL99" s="5">
        <v>3.68</v>
      </c>
    </row>
    <row r="100" spans="1:64" s="4" customFormat="1" x14ac:dyDescent="0.2">
      <c r="A100" s="45"/>
      <c r="B100" s="43">
        <v>44281</v>
      </c>
      <c r="C100" s="5" t="s">
        <v>149</v>
      </c>
      <c r="D100" s="7" t="s">
        <v>204</v>
      </c>
      <c r="E100" s="46">
        <v>7.1496310000000003</v>
      </c>
      <c r="F100" s="46">
        <v>38.427092999999999</v>
      </c>
      <c r="G100" s="5">
        <v>71.34</v>
      </c>
      <c r="H100" s="5">
        <v>8.7899999999999991</v>
      </c>
      <c r="I100" s="5">
        <v>5.82</v>
      </c>
      <c r="J100" s="5">
        <v>0.25800000000000001</v>
      </c>
      <c r="K100" s="5">
        <v>0.05</v>
      </c>
      <c r="L100" s="5">
        <v>0.25</v>
      </c>
      <c r="M100" s="5">
        <v>4.41</v>
      </c>
      <c r="N100" s="5">
        <v>4.9400000000000004</v>
      </c>
      <c r="O100" s="5">
        <v>0.32600000000000001</v>
      </c>
      <c r="P100" s="5" t="s">
        <v>77</v>
      </c>
      <c r="Q100" s="5">
        <v>3.3</v>
      </c>
      <c r="R100" s="5">
        <v>99.48</v>
      </c>
      <c r="S100" s="5"/>
      <c r="T100" s="5">
        <v>3</v>
      </c>
      <c r="U100" s="5">
        <v>7</v>
      </c>
      <c r="V100" s="5" t="s">
        <v>78</v>
      </c>
      <c r="W100" s="5" t="s">
        <v>79</v>
      </c>
      <c r="X100" s="5" t="s">
        <v>80</v>
      </c>
      <c r="Y100" s="5" t="s">
        <v>79</v>
      </c>
      <c r="Z100" s="5" t="s">
        <v>81</v>
      </c>
      <c r="AA100" s="5">
        <v>280</v>
      </c>
      <c r="AB100" s="5">
        <v>30</v>
      </c>
      <c r="AC100" s="5">
        <v>2.6</v>
      </c>
      <c r="AD100" s="5" t="s">
        <v>78</v>
      </c>
      <c r="AE100" s="5">
        <v>99</v>
      </c>
      <c r="AF100" s="5">
        <v>4</v>
      </c>
      <c r="AG100" s="5">
        <v>127</v>
      </c>
      <c r="AH100" s="5">
        <v>1007</v>
      </c>
      <c r="AI100" s="5">
        <v>52.8</v>
      </c>
      <c r="AJ100" s="5">
        <v>7</v>
      </c>
      <c r="AK100" s="5"/>
      <c r="AL100" s="5">
        <v>0.3</v>
      </c>
      <c r="AM100" s="5">
        <v>9</v>
      </c>
      <c r="AN100" s="5" t="s">
        <v>82</v>
      </c>
      <c r="AO100" s="5">
        <v>1.6</v>
      </c>
      <c r="AP100" s="5">
        <v>55</v>
      </c>
      <c r="AQ100" s="5">
        <v>196</v>
      </c>
      <c r="AR100" s="5">
        <v>405</v>
      </c>
      <c r="AS100" s="5">
        <v>48.6</v>
      </c>
      <c r="AT100" s="5">
        <v>190</v>
      </c>
      <c r="AU100" s="5">
        <v>38.4</v>
      </c>
      <c r="AV100" s="5">
        <v>5.81</v>
      </c>
      <c r="AW100" s="5">
        <v>34.1</v>
      </c>
      <c r="AX100" s="5">
        <v>5.68</v>
      </c>
      <c r="AY100" s="5">
        <v>34.1</v>
      </c>
      <c r="AZ100" s="5">
        <v>6.7</v>
      </c>
      <c r="BA100" s="5">
        <v>19.3</v>
      </c>
      <c r="BB100" s="5">
        <v>2.78</v>
      </c>
      <c r="BC100" s="5">
        <v>18.3</v>
      </c>
      <c r="BD100" s="5">
        <v>2.85</v>
      </c>
      <c r="BE100" s="5">
        <v>32.4</v>
      </c>
      <c r="BF100" s="5">
        <v>12.5</v>
      </c>
      <c r="BG100" s="5">
        <v>1.1000000000000001</v>
      </c>
      <c r="BH100" s="5">
        <v>0.24</v>
      </c>
      <c r="BI100" s="5">
        <v>22</v>
      </c>
      <c r="BJ100" s="5">
        <v>0.1</v>
      </c>
      <c r="BK100" s="5">
        <v>19.3</v>
      </c>
      <c r="BL100" s="5">
        <v>5.35</v>
      </c>
    </row>
    <row r="101" spans="1:64" s="4" customFormat="1" x14ac:dyDescent="0.2">
      <c r="A101" s="44"/>
      <c r="B101" s="43">
        <v>44243</v>
      </c>
      <c r="C101" s="5" t="s">
        <v>155</v>
      </c>
      <c r="D101" s="4" t="s">
        <v>209</v>
      </c>
      <c r="E101" s="46">
        <v>7.1413469999999997</v>
      </c>
      <c r="F101" s="46">
        <v>38.397838999999998</v>
      </c>
      <c r="G101" s="5">
        <v>72.459999999999994</v>
      </c>
      <c r="H101" s="5">
        <v>9.77</v>
      </c>
      <c r="I101" s="5">
        <v>5.6</v>
      </c>
      <c r="J101" s="5">
        <v>0.23599999999999999</v>
      </c>
      <c r="K101" s="5">
        <v>0.14000000000000001</v>
      </c>
      <c r="L101" s="5">
        <v>0.28000000000000003</v>
      </c>
      <c r="M101" s="5">
        <v>3.97</v>
      </c>
      <c r="N101" s="5">
        <v>4.5999999999999996</v>
      </c>
      <c r="O101" s="5">
        <v>0.31</v>
      </c>
      <c r="P101" s="5">
        <v>0.01</v>
      </c>
      <c r="Q101" s="5">
        <v>0.98</v>
      </c>
      <c r="R101" s="5">
        <v>98.36</v>
      </c>
      <c r="S101" s="5"/>
      <c r="T101" s="5">
        <v>3</v>
      </c>
      <c r="U101" s="5">
        <v>8</v>
      </c>
      <c r="V101" s="5" t="s">
        <v>78</v>
      </c>
      <c r="W101" s="5" t="s">
        <v>79</v>
      </c>
      <c r="X101" s="5" t="s">
        <v>80</v>
      </c>
      <c r="Y101" s="5" t="s">
        <v>79</v>
      </c>
      <c r="Z101" s="5" t="s">
        <v>81</v>
      </c>
      <c r="AA101" s="5">
        <v>290</v>
      </c>
      <c r="AB101" s="5">
        <v>32</v>
      </c>
      <c r="AC101" s="5">
        <v>2.7</v>
      </c>
      <c r="AD101" s="5" t="s">
        <v>78</v>
      </c>
      <c r="AE101" s="5">
        <v>105</v>
      </c>
      <c r="AF101" s="5">
        <v>10</v>
      </c>
      <c r="AG101" s="5">
        <v>129</v>
      </c>
      <c r="AH101" s="5">
        <v>1017</v>
      </c>
      <c r="AI101" s="5">
        <v>97.5</v>
      </c>
      <c r="AJ101" s="5">
        <v>2</v>
      </c>
      <c r="AK101" s="5"/>
      <c r="AL101" s="5">
        <v>0.3</v>
      </c>
      <c r="AM101" s="5">
        <v>6</v>
      </c>
      <c r="AN101" s="5" t="s">
        <v>82</v>
      </c>
      <c r="AO101" s="5">
        <v>0.8</v>
      </c>
      <c r="AP101" s="5">
        <v>41</v>
      </c>
      <c r="AQ101" s="5">
        <v>133</v>
      </c>
      <c r="AR101" s="5">
        <v>266</v>
      </c>
      <c r="AS101" s="5">
        <v>31.8</v>
      </c>
      <c r="AT101" s="5">
        <v>122</v>
      </c>
      <c r="AU101" s="5">
        <v>25</v>
      </c>
      <c r="AV101" s="5">
        <v>3.38</v>
      </c>
      <c r="AW101" s="5">
        <v>21.5</v>
      </c>
      <c r="AX101" s="5">
        <v>3.68</v>
      </c>
      <c r="AY101" s="5">
        <v>22.8</v>
      </c>
      <c r="AZ101" s="5">
        <v>4.5999999999999996</v>
      </c>
      <c r="BA101" s="5">
        <v>13.3</v>
      </c>
      <c r="BB101" s="5">
        <v>1.93</v>
      </c>
      <c r="BC101" s="5">
        <v>12.8</v>
      </c>
      <c r="BD101" s="5">
        <v>1.98</v>
      </c>
      <c r="BE101" s="5">
        <v>21.7</v>
      </c>
      <c r="BF101" s="5">
        <v>8.98</v>
      </c>
      <c r="BG101" s="5" t="s">
        <v>179</v>
      </c>
      <c r="BH101" s="5">
        <v>0.16</v>
      </c>
      <c r="BI101" s="5">
        <v>14</v>
      </c>
      <c r="BJ101" s="5" t="s">
        <v>104</v>
      </c>
      <c r="BK101" s="5">
        <v>14.5</v>
      </c>
      <c r="BL101" s="5">
        <v>3.36</v>
      </c>
    </row>
    <row r="102" spans="1:64" s="4" customFormat="1" x14ac:dyDescent="0.2">
      <c r="A102" s="44"/>
      <c r="B102" s="43">
        <v>44243</v>
      </c>
      <c r="C102" s="5" t="s">
        <v>156</v>
      </c>
      <c r="D102" s="4" t="s">
        <v>209</v>
      </c>
      <c r="E102" s="46">
        <v>7.1413469999999997</v>
      </c>
      <c r="F102" s="46">
        <v>38.397838999999998</v>
      </c>
      <c r="G102" s="5">
        <v>72.3</v>
      </c>
      <c r="H102" s="5">
        <v>9.48</v>
      </c>
      <c r="I102" s="5">
        <v>5.47</v>
      </c>
      <c r="J102" s="5">
        <v>0.23599999999999999</v>
      </c>
      <c r="K102" s="5">
        <v>0.03</v>
      </c>
      <c r="L102" s="5">
        <v>0.2</v>
      </c>
      <c r="M102" s="5">
        <v>5.17</v>
      </c>
      <c r="N102" s="5">
        <v>4.5199999999999996</v>
      </c>
      <c r="O102" s="5">
        <v>0.30599999999999999</v>
      </c>
      <c r="P102" s="5" t="s">
        <v>77</v>
      </c>
      <c r="Q102" s="5">
        <v>0.56000000000000005</v>
      </c>
      <c r="R102" s="5">
        <v>98.28</v>
      </c>
      <c r="S102" s="5"/>
      <c r="T102" s="5">
        <v>3</v>
      </c>
      <c r="U102" s="5">
        <v>7</v>
      </c>
      <c r="V102" s="5" t="s">
        <v>78</v>
      </c>
      <c r="W102" s="5" t="s">
        <v>79</v>
      </c>
      <c r="X102" s="5" t="s">
        <v>80</v>
      </c>
      <c r="Y102" s="5" t="s">
        <v>79</v>
      </c>
      <c r="Z102" s="5" t="s">
        <v>81</v>
      </c>
      <c r="AA102" s="5">
        <v>270</v>
      </c>
      <c r="AB102" s="5">
        <v>30</v>
      </c>
      <c r="AC102" s="5">
        <v>2.6</v>
      </c>
      <c r="AD102" s="5" t="s">
        <v>78</v>
      </c>
      <c r="AE102" s="5">
        <v>101</v>
      </c>
      <c r="AF102" s="5" t="s">
        <v>177</v>
      </c>
      <c r="AG102" s="5">
        <v>120</v>
      </c>
      <c r="AH102" s="5">
        <v>1068</v>
      </c>
      <c r="AI102" s="5">
        <v>91.6</v>
      </c>
      <c r="AJ102" s="5">
        <v>7</v>
      </c>
      <c r="AK102" s="5"/>
      <c r="AL102" s="5">
        <v>0.3</v>
      </c>
      <c r="AM102" s="5">
        <v>6</v>
      </c>
      <c r="AN102" s="5" t="s">
        <v>82</v>
      </c>
      <c r="AO102" s="5">
        <v>1.1000000000000001</v>
      </c>
      <c r="AP102" s="5">
        <v>32</v>
      </c>
      <c r="AQ102" s="5">
        <v>123</v>
      </c>
      <c r="AR102" s="5">
        <v>250</v>
      </c>
      <c r="AS102" s="5">
        <v>29.4</v>
      </c>
      <c r="AT102" s="5">
        <v>113</v>
      </c>
      <c r="AU102" s="5">
        <v>23.3</v>
      </c>
      <c r="AV102" s="5">
        <v>3.22</v>
      </c>
      <c r="AW102" s="5">
        <v>20.6</v>
      </c>
      <c r="AX102" s="5">
        <v>3.42</v>
      </c>
      <c r="AY102" s="5">
        <v>21.5</v>
      </c>
      <c r="AZ102" s="5">
        <v>4.28</v>
      </c>
      <c r="BA102" s="5">
        <v>12.4</v>
      </c>
      <c r="BB102" s="5">
        <v>1.81</v>
      </c>
      <c r="BC102" s="5">
        <v>11.9</v>
      </c>
      <c r="BD102" s="5">
        <v>1.91</v>
      </c>
      <c r="BE102" s="5">
        <v>20.9</v>
      </c>
      <c r="BF102" s="5">
        <v>8.43</v>
      </c>
      <c r="BG102" s="5">
        <v>2.2999999999999998</v>
      </c>
      <c r="BH102" s="5">
        <v>0.19</v>
      </c>
      <c r="BI102" s="5">
        <v>14</v>
      </c>
      <c r="BJ102" s="5" t="s">
        <v>104</v>
      </c>
      <c r="BK102" s="5">
        <v>13.8</v>
      </c>
      <c r="BL102" s="5">
        <v>3.83</v>
      </c>
    </row>
    <row r="103" spans="1:64" s="4" customFormat="1" hidden="1" x14ac:dyDescent="0.2">
      <c r="A103" s="44"/>
      <c r="B103" s="43">
        <v>44243</v>
      </c>
      <c r="C103" s="5" t="s">
        <v>100</v>
      </c>
      <c r="D103" s="4" t="s">
        <v>191</v>
      </c>
      <c r="E103" s="46">
        <v>7.1458219999999999</v>
      </c>
      <c r="F103" s="46">
        <v>38.412447</v>
      </c>
      <c r="G103" s="5">
        <v>74.14</v>
      </c>
      <c r="H103" s="5">
        <v>9.11</v>
      </c>
      <c r="I103" s="5">
        <v>6.22</v>
      </c>
      <c r="J103" s="5">
        <v>0.27</v>
      </c>
      <c r="K103" s="5">
        <v>0.1</v>
      </c>
      <c r="L103" s="5">
        <v>0.28000000000000003</v>
      </c>
      <c r="M103" s="5">
        <v>3.93</v>
      </c>
      <c r="N103" s="5">
        <v>4.53</v>
      </c>
      <c r="O103" s="5">
        <v>0.33500000000000002</v>
      </c>
      <c r="P103" s="5" t="s">
        <v>77</v>
      </c>
      <c r="Q103" s="5">
        <v>1.37</v>
      </c>
      <c r="R103" s="5">
        <v>100.3</v>
      </c>
      <c r="S103" s="5"/>
      <c r="T103" s="5">
        <v>3</v>
      </c>
      <c r="U103" s="5">
        <v>8</v>
      </c>
      <c r="V103" s="5" t="s">
        <v>78</v>
      </c>
      <c r="W103" s="5" t="s">
        <v>79</v>
      </c>
      <c r="X103" s="5" t="s">
        <v>80</v>
      </c>
      <c r="Y103" s="5" t="s">
        <v>79</v>
      </c>
      <c r="Z103" s="5" t="s">
        <v>81</v>
      </c>
      <c r="AA103" s="5">
        <v>320</v>
      </c>
      <c r="AB103" s="5">
        <v>33</v>
      </c>
      <c r="AC103" s="5">
        <v>3.1</v>
      </c>
      <c r="AD103" s="5" t="s">
        <v>78</v>
      </c>
      <c r="AE103" s="5">
        <v>109</v>
      </c>
      <c r="AF103" s="5">
        <v>10</v>
      </c>
      <c r="AG103" s="5">
        <v>147</v>
      </c>
      <c r="AH103" s="5">
        <v>1173</v>
      </c>
      <c r="AI103" s="5">
        <v>119</v>
      </c>
      <c r="AJ103" s="5">
        <v>2</v>
      </c>
      <c r="AL103" s="5">
        <v>0.3</v>
      </c>
      <c r="AM103" s="5">
        <v>5</v>
      </c>
      <c r="AN103" s="5" t="s">
        <v>82</v>
      </c>
      <c r="AO103" s="5">
        <v>1.2</v>
      </c>
      <c r="AP103" s="5">
        <v>35</v>
      </c>
      <c r="AQ103" s="5">
        <v>128</v>
      </c>
      <c r="AR103" s="5">
        <v>267</v>
      </c>
      <c r="AS103" s="5">
        <v>31.5</v>
      </c>
      <c r="AT103" s="5">
        <v>123</v>
      </c>
      <c r="AU103" s="5">
        <v>25.2</v>
      </c>
      <c r="AV103" s="5">
        <v>3.67</v>
      </c>
      <c r="AW103" s="5">
        <v>22</v>
      </c>
      <c r="AX103" s="5">
        <v>3.78</v>
      </c>
      <c r="AY103" s="5">
        <v>23.4</v>
      </c>
      <c r="AZ103" s="5">
        <v>4.72</v>
      </c>
      <c r="BA103" s="5">
        <v>13.9</v>
      </c>
      <c r="BB103" s="5">
        <v>2.02</v>
      </c>
      <c r="BC103" s="5">
        <v>12.8</v>
      </c>
      <c r="BD103" s="5">
        <v>2</v>
      </c>
      <c r="BE103" s="5">
        <v>17</v>
      </c>
      <c r="BF103" s="5">
        <v>7.21</v>
      </c>
      <c r="BG103" s="5">
        <v>1.7</v>
      </c>
      <c r="BH103" s="5">
        <v>0.25</v>
      </c>
      <c r="BI103" s="5">
        <v>14</v>
      </c>
      <c r="BJ103" s="5">
        <v>0.1</v>
      </c>
      <c r="BK103" s="5">
        <v>14.4</v>
      </c>
      <c r="BL103" s="5">
        <v>4.32</v>
      </c>
    </row>
    <row r="104" spans="1:64" s="4" customFormat="1" hidden="1" x14ac:dyDescent="0.2">
      <c r="A104" s="44"/>
      <c r="B104" s="43">
        <v>44243</v>
      </c>
      <c r="C104" s="5" t="s">
        <v>159</v>
      </c>
      <c r="D104" s="4" t="s">
        <v>191</v>
      </c>
      <c r="E104" s="46">
        <v>7.1467150000000004</v>
      </c>
      <c r="F104" s="46">
        <v>38.418973999999999</v>
      </c>
      <c r="G104" s="5">
        <v>74.069999999999993</v>
      </c>
      <c r="H104" s="5">
        <v>9.1999999999999993</v>
      </c>
      <c r="I104" s="5">
        <v>6.42</v>
      </c>
      <c r="J104" s="5">
        <v>0.28799999999999998</v>
      </c>
      <c r="K104" s="5">
        <v>0.05</v>
      </c>
      <c r="L104" s="5">
        <v>0.25</v>
      </c>
      <c r="M104" s="5">
        <v>4.26</v>
      </c>
      <c r="N104" s="5">
        <v>4.51</v>
      </c>
      <c r="O104" s="5">
        <v>0.33300000000000002</v>
      </c>
      <c r="P104" s="5">
        <v>0.01</v>
      </c>
      <c r="Q104" s="5">
        <v>0.82</v>
      </c>
      <c r="R104" s="5">
        <v>100.2</v>
      </c>
      <c r="S104" s="5"/>
      <c r="T104" s="5">
        <v>4</v>
      </c>
      <c r="U104" s="5">
        <v>8</v>
      </c>
      <c r="V104" s="5" t="s">
        <v>78</v>
      </c>
      <c r="W104" s="5" t="s">
        <v>79</v>
      </c>
      <c r="X104" s="5" t="s">
        <v>80</v>
      </c>
      <c r="Y104" s="5" t="s">
        <v>79</v>
      </c>
      <c r="Z104" s="5" t="s">
        <v>81</v>
      </c>
      <c r="AA104" s="5">
        <v>330</v>
      </c>
      <c r="AB104" s="5">
        <v>35</v>
      </c>
      <c r="AC104" s="5">
        <v>4</v>
      </c>
      <c r="AD104" s="5" t="s">
        <v>78</v>
      </c>
      <c r="AE104" s="5">
        <v>113</v>
      </c>
      <c r="AF104" s="5">
        <v>8</v>
      </c>
      <c r="AG104" s="5">
        <v>142</v>
      </c>
      <c r="AH104" s="5">
        <v>1114</v>
      </c>
      <c r="AI104" s="5">
        <v>105</v>
      </c>
      <c r="AJ104" s="5">
        <v>3</v>
      </c>
      <c r="AK104" s="5"/>
      <c r="AL104" s="5">
        <v>0.3</v>
      </c>
      <c r="AM104" s="5">
        <v>7</v>
      </c>
      <c r="AN104" s="5" t="s">
        <v>82</v>
      </c>
      <c r="AO104" s="5">
        <v>1.1000000000000001</v>
      </c>
      <c r="AP104" s="5">
        <v>34</v>
      </c>
      <c r="AQ104" s="5">
        <v>123</v>
      </c>
      <c r="AR104" s="5">
        <v>254</v>
      </c>
      <c r="AS104" s="5">
        <v>30.1</v>
      </c>
      <c r="AT104" s="5">
        <v>118</v>
      </c>
      <c r="AU104" s="5">
        <v>25.3</v>
      </c>
      <c r="AV104" s="5">
        <v>3.72</v>
      </c>
      <c r="AW104" s="5">
        <v>22</v>
      </c>
      <c r="AX104" s="5">
        <v>3.87</v>
      </c>
      <c r="AY104" s="5">
        <v>24.3</v>
      </c>
      <c r="AZ104" s="5">
        <v>4.78</v>
      </c>
      <c r="BA104" s="5">
        <v>13.4</v>
      </c>
      <c r="BB104" s="5">
        <v>2.02</v>
      </c>
      <c r="BC104" s="5">
        <v>13.3</v>
      </c>
      <c r="BD104" s="5">
        <v>2.0299999999999998</v>
      </c>
      <c r="BE104" s="5">
        <v>23.2</v>
      </c>
      <c r="BF104" s="5">
        <v>8.56</v>
      </c>
      <c r="BG104" s="5">
        <v>1.4</v>
      </c>
      <c r="BH104" s="5">
        <v>0.17</v>
      </c>
      <c r="BI104" s="5">
        <v>17</v>
      </c>
      <c r="BJ104" s="5" t="s">
        <v>104</v>
      </c>
      <c r="BK104" s="5">
        <v>14</v>
      </c>
      <c r="BL104" s="5">
        <v>4.1399999999999997</v>
      </c>
    </row>
    <row r="105" spans="1:64" s="4" customFormat="1" x14ac:dyDescent="0.2">
      <c r="A105" s="45"/>
      <c r="B105" s="43">
        <v>44281</v>
      </c>
      <c r="C105" s="5" t="s">
        <v>97</v>
      </c>
      <c r="D105" s="7" t="s">
        <v>190</v>
      </c>
      <c r="E105" s="46">
        <v>7.2511210000000004</v>
      </c>
      <c r="F105" s="46">
        <v>38.369273</v>
      </c>
      <c r="G105" s="5">
        <v>72.37</v>
      </c>
      <c r="H105" s="5">
        <v>8.9700000000000006</v>
      </c>
      <c r="I105" s="5">
        <v>6.12</v>
      </c>
      <c r="J105" s="5">
        <v>0.309</v>
      </c>
      <c r="K105" s="5">
        <v>0.19</v>
      </c>
      <c r="L105" s="5">
        <v>0.46</v>
      </c>
      <c r="M105" s="5">
        <v>3.81</v>
      </c>
      <c r="N105" s="5">
        <v>4.68</v>
      </c>
      <c r="O105" s="5">
        <v>0.33600000000000002</v>
      </c>
      <c r="P105" s="5">
        <v>0.15</v>
      </c>
      <c r="Q105" s="5">
        <v>1.17</v>
      </c>
      <c r="R105" s="5">
        <v>98.56</v>
      </c>
      <c r="S105" s="5"/>
      <c r="T105" s="5">
        <v>3</v>
      </c>
      <c r="U105" s="5">
        <v>8</v>
      </c>
      <c r="V105" s="5">
        <v>44</v>
      </c>
      <c r="W105" s="5" t="s">
        <v>79</v>
      </c>
      <c r="X105" s="5" t="s">
        <v>80</v>
      </c>
      <c r="Y105" s="5" t="s">
        <v>79</v>
      </c>
      <c r="Z105" s="5" t="s">
        <v>81</v>
      </c>
      <c r="AA105" s="5">
        <v>310</v>
      </c>
      <c r="AB105" s="5">
        <v>33</v>
      </c>
      <c r="AC105" s="5">
        <v>2.9</v>
      </c>
      <c r="AD105" s="5" t="s">
        <v>78</v>
      </c>
      <c r="AE105" s="5">
        <v>115</v>
      </c>
      <c r="AF105" s="5">
        <v>10</v>
      </c>
      <c r="AG105" s="5">
        <v>143</v>
      </c>
      <c r="AH105" s="5">
        <v>1015</v>
      </c>
      <c r="AI105" s="5">
        <v>78.599999999999994</v>
      </c>
      <c r="AJ105" s="5">
        <v>4</v>
      </c>
      <c r="AK105" s="5"/>
      <c r="AL105" s="5">
        <v>0.4</v>
      </c>
      <c r="AM105" s="5">
        <v>8</v>
      </c>
      <c r="AN105" s="5" t="s">
        <v>82</v>
      </c>
      <c r="AO105" s="5">
        <v>0.5</v>
      </c>
      <c r="AP105" s="5">
        <v>39</v>
      </c>
      <c r="AQ105" s="5">
        <v>135</v>
      </c>
      <c r="AR105" s="5">
        <v>296</v>
      </c>
      <c r="AS105" s="5">
        <v>35</v>
      </c>
      <c r="AT105" s="5">
        <v>135</v>
      </c>
      <c r="AU105" s="5">
        <v>30.3</v>
      </c>
      <c r="AV105" s="5">
        <v>4.3099999999999996</v>
      </c>
      <c r="AW105" s="5">
        <v>25.3</v>
      </c>
      <c r="AX105" s="5">
        <v>4.4800000000000004</v>
      </c>
      <c r="AY105" s="5">
        <v>27</v>
      </c>
      <c r="AZ105" s="5">
        <v>5.37</v>
      </c>
      <c r="BA105" s="5">
        <v>15.4</v>
      </c>
      <c r="BB105" s="5">
        <v>2.31</v>
      </c>
      <c r="BC105" s="5">
        <v>15.6</v>
      </c>
      <c r="BD105" s="5">
        <v>2.39</v>
      </c>
      <c r="BE105" s="5">
        <v>24.3</v>
      </c>
      <c r="BF105" s="5">
        <v>9.8800000000000008</v>
      </c>
      <c r="BG105" s="5" t="s">
        <v>179</v>
      </c>
      <c r="BH105" s="5">
        <v>0.17</v>
      </c>
      <c r="BI105" s="5">
        <v>17</v>
      </c>
      <c r="BJ105" s="5" t="s">
        <v>104</v>
      </c>
      <c r="BK105" s="5">
        <v>17.600000000000001</v>
      </c>
      <c r="BL105" s="5">
        <v>2.2999999999999998</v>
      </c>
    </row>
    <row r="106" spans="1:64" s="4" customFormat="1" hidden="1" x14ac:dyDescent="0.2">
      <c r="A106" s="45"/>
      <c r="B106" s="43">
        <v>44281</v>
      </c>
      <c r="C106" s="5" t="s">
        <v>142</v>
      </c>
      <c r="D106" s="7" t="s">
        <v>202</v>
      </c>
      <c r="E106" s="46">
        <v>7.1117309999999998</v>
      </c>
      <c r="F106" s="46">
        <v>38.479062999999996</v>
      </c>
      <c r="G106" s="5">
        <v>72.84</v>
      </c>
      <c r="H106" s="5">
        <v>9.31</v>
      </c>
      <c r="I106" s="5">
        <v>4.97</v>
      </c>
      <c r="J106" s="5">
        <v>0.19500000000000001</v>
      </c>
      <c r="K106" s="5" t="s">
        <v>77</v>
      </c>
      <c r="L106" s="5">
        <v>0.2</v>
      </c>
      <c r="M106" s="5">
        <v>5.05</v>
      </c>
      <c r="N106" s="5">
        <v>4.32</v>
      </c>
      <c r="O106" s="5">
        <v>0.247</v>
      </c>
      <c r="P106" s="5" t="s">
        <v>77</v>
      </c>
      <c r="Q106" s="5">
        <v>3.12</v>
      </c>
      <c r="R106" s="5">
        <v>100.3</v>
      </c>
      <c r="S106" s="5"/>
      <c r="T106" s="5">
        <v>1</v>
      </c>
      <c r="U106" s="5">
        <v>8</v>
      </c>
      <c r="V106" s="5" t="s">
        <v>78</v>
      </c>
      <c r="W106" s="5" t="s">
        <v>79</v>
      </c>
      <c r="X106" s="5" t="s">
        <v>80</v>
      </c>
      <c r="Y106" s="5" t="s">
        <v>79</v>
      </c>
      <c r="Z106" s="5" t="s">
        <v>81</v>
      </c>
      <c r="AA106" s="5">
        <v>350</v>
      </c>
      <c r="AB106" s="5">
        <v>34</v>
      </c>
      <c r="AC106" s="5">
        <v>2.8</v>
      </c>
      <c r="AD106" s="5" t="s">
        <v>78</v>
      </c>
      <c r="AE106" s="5">
        <v>117</v>
      </c>
      <c r="AF106" s="5">
        <v>3</v>
      </c>
      <c r="AG106" s="5">
        <v>166</v>
      </c>
      <c r="AH106" s="5">
        <v>1415</v>
      </c>
      <c r="AI106" s="5">
        <v>169</v>
      </c>
      <c r="AJ106" s="5">
        <v>7</v>
      </c>
      <c r="AL106" s="5">
        <v>0.3</v>
      </c>
      <c r="AM106" s="5">
        <v>7</v>
      </c>
      <c r="AN106" s="5" t="s">
        <v>82</v>
      </c>
      <c r="AO106" s="5">
        <v>1.4</v>
      </c>
      <c r="AP106" s="5">
        <v>80</v>
      </c>
      <c r="AQ106" s="5">
        <v>164</v>
      </c>
      <c r="AR106" s="5">
        <v>349</v>
      </c>
      <c r="AS106" s="5">
        <v>40.9</v>
      </c>
      <c r="AT106" s="5">
        <v>156</v>
      </c>
      <c r="AU106" s="5">
        <v>32.1</v>
      </c>
      <c r="AV106" s="5">
        <v>4.72</v>
      </c>
      <c r="AW106" s="5">
        <v>27.4</v>
      </c>
      <c r="AX106" s="5">
        <v>4.79</v>
      </c>
      <c r="AY106" s="5">
        <v>29</v>
      </c>
      <c r="AZ106" s="5">
        <v>5.73</v>
      </c>
      <c r="BA106" s="5">
        <v>16.100000000000001</v>
      </c>
      <c r="BB106" s="5">
        <v>2.46</v>
      </c>
      <c r="BC106" s="5">
        <v>15.9</v>
      </c>
      <c r="BD106" s="5">
        <v>2.36</v>
      </c>
      <c r="BE106" s="5">
        <v>23.2</v>
      </c>
      <c r="BF106" s="5">
        <v>9.42</v>
      </c>
      <c r="BG106" s="5">
        <v>2</v>
      </c>
      <c r="BH106" s="5">
        <v>0.27</v>
      </c>
      <c r="BI106" s="5">
        <v>19</v>
      </c>
      <c r="BJ106" s="5">
        <v>0.1</v>
      </c>
      <c r="BK106" s="5">
        <v>17.5</v>
      </c>
      <c r="BL106" s="5">
        <v>4.49</v>
      </c>
    </row>
    <row r="107" spans="1:64" s="4" customFormat="1" hidden="1" x14ac:dyDescent="0.2">
      <c r="A107" s="45"/>
      <c r="B107" s="43">
        <v>44281</v>
      </c>
      <c r="C107" s="5" t="s">
        <v>143</v>
      </c>
      <c r="D107" s="7" t="s">
        <v>202</v>
      </c>
      <c r="E107" s="46">
        <v>7.1117309999999998</v>
      </c>
      <c r="F107" s="46">
        <v>38.479062999999996</v>
      </c>
      <c r="G107" s="5">
        <v>72.95</v>
      </c>
      <c r="H107" s="5">
        <v>9.27</v>
      </c>
      <c r="I107" s="5">
        <v>5.07</v>
      </c>
      <c r="J107" s="5">
        <v>0.19600000000000001</v>
      </c>
      <c r="K107" s="5">
        <v>0.01</v>
      </c>
      <c r="L107" s="5">
        <v>0.2</v>
      </c>
      <c r="M107" s="5">
        <v>5.09</v>
      </c>
      <c r="N107" s="5">
        <v>4.3</v>
      </c>
      <c r="O107" s="5">
        <v>0.248</v>
      </c>
      <c r="P107" s="5" t="s">
        <v>77</v>
      </c>
      <c r="Q107" s="5">
        <v>3.12</v>
      </c>
      <c r="R107" s="5">
        <v>100.4</v>
      </c>
      <c r="S107" s="5"/>
      <c r="T107" s="5">
        <v>1</v>
      </c>
      <c r="U107" s="5">
        <v>9</v>
      </c>
      <c r="V107" s="5" t="s">
        <v>78</v>
      </c>
      <c r="W107" s="5" t="s">
        <v>79</v>
      </c>
      <c r="X107" s="5" t="s">
        <v>80</v>
      </c>
      <c r="Y107" s="5" t="s">
        <v>79</v>
      </c>
      <c r="Z107" s="5" t="s">
        <v>81</v>
      </c>
      <c r="AA107" s="5">
        <v>360</v>
      </c>
      <c r="AB107" s="5">
        <v>34</v>
      </c>
      <c r="AC107" s="5">
        <v>2.9</v>
      </c>
      <c r="AD107" s="5" t="s">
        <v>78</v>
      </c>
      <c r="AE107" s="5">
        <v>117</v>
      </c>
      <c r="AF107" s="5">
        <v>3</v>
      </c>
      <c r="AG107" s="5">
        <v>168</v>
      </c>
      <c r="AH107" s="5">
        <v>1401</v>
      </c>
      <c r="AI107" s="5">
        <v>171</v>
      </c>
      <c r="AJ107" s="5">
        <v>7</v>
      </c>
      <c r="AL107" s="5">
        <v>0.3</v>
      </c>
      <c r="AM107" s="5">
        <v>7</v>
      </c>
      <c r="AN107" s="5" t="s">
        <v>82</v>
      </c>
      <c r="AO107" s="5">
        <v>1.4</v>
      </c>
      <c r="AP107" s="5">
        <v>78</v>
      </c>
      <c r="AQ107" s="5">
        <v>172</v>
      </c>
      <c r="AR107" s="5">
        <v>358</v>
      </c>
      <c r="AS107" s="5">
        <v>42.7</v>
      </c>
      <c r="AT107" s="5">
        <v>166</v>
      </c>
      <c r="AU107" s="5">
        <v>33.200000000000003</v>
      </c>
      <c r="AV107" s="5">
        <v>4.8499999999999996</v>
      </c>
      <c r="AW107" s="5">
        <v>28.1</v>
      </c>
      <c r="AX107" s="5">
        <v>4.93</v>
      </c>
      <c r="AY107" s="5">
        <v>29.8</v>
      </c>
      <c r="AZ107" s="5">
        <v>5.78</v>
      </c>
      <c r="BA107" s="5">
        <v>16.600000000000001</v>
      </c>
      <c r="BB107" s="5">
        <v>2.4</v>
      </c>
      <c r="BC107" s="5">
        <v>16.100000000000001</v>
      </c>
      <c r="BD107" s="5">
        <v>2.38</v>
      </c>
      <c r="BE107" s="5">
        <v>23.6</v>
      </c>
      <c r="BF107" s="5">
        <v>9.77</v>
      </c>
      <c r="BG107" s="5">
        <v>1.8</v>
      </c>
      <c r="BH107" s="5">
        <v>0.26</v>
      </c>
      <c r="BI107" s="5">
        <v>19</v>
      </c>
      <c r="BJ107" s="5">
        <v>0.1</v>
      </c>
      <c r="BK107" s="5">
        <v>18</v>
      </c>
      <c r="BL107" s="5">
        <v>4.78</v>
      </c>
    </row>
    <row r="108" spans="1:64" s="4" customFormat="1" x14ac:dyDescent="0.2">
      <c r="A108" s="45"/>
      <c r="B108" s="43">
        <v>44281</v>
      </c>
      <c r="C108" s="5" t="s">
        <v>140</v>
      </c>
      <c r="D108" s="7" t="s">
        <v>201</v>
      </c>
      <c r="E108" s="46">
        <v>7.1140600000000003</v>
      </c>
      <c r="F108" s="46">
        <v>38.476680999999999</v>
      </c>
      <c r="G108" s="5">
        <v>71.739999999999995</v>
      </c>
      <c r="H108" s="5">
        <v>10.91</v>
      </c>
      <c r="I108" s="5">
        <v>5.52</v>
      </c>
      <c r="J108" s="5">
        <v>0.157</v>
      </c>
      <c r="K108" s="5">
        <v>0.83</v>
      </c>
      <c r="L108" s="5">
        <v>1.65</v>
      </c>
      <c r="M108" s="5">
        <v>4.18</v>
      </c>
      <c r="N108" s="5">
        <v>4.01</v>
      </c>
      <c r="O108" s="5">
        <v>0.73399999999999999</v>
      </c>
      <c r="P108" s="5">
        <v>0.26</v>
      </c>
      <c r="Q108" s="5">
        <v>0.64</v>
      </c>
      <c r="R108" s="5">
        <v>100.6</v>
      </c>
      <c r="S108" s="5"/>
      <c r="T108" s="5">
        <v>5</v>
      </c>
      <c r="U108" s="5">
        <v>6</v>
      </c>
      <c r="V108" s="5">
        <v>52</v>
      </c>
      <c r="W108" s="5" t="s">
        <v>79</v>
      </c>
      <c r="X108" s="5">
        <v>6</v>
      </c>
      <c r="Y108" s="5" t="s">
        <v>79</v>
      </c>
      <c r="Z108" s="5" t="s">
        <v>81</v>
      </c>
      <c r="AA108" s="5">
        <v>270</v>
      </c>
      <c r="AB108" s="5">
        <v>30</v>
      </c>
      <c r="AC108" s="5">
        <v>2.2000000000000002</v>
      </c>
      <c r="AD108" s="5" t="s">
        <v>78</v>
      </c>
      <c r="AE108" s="5">
        <v>78</v>
      </c>
      <c r="AF108" s="5">
        <v>75</v>
      </c>
      <c r="AG108" s="5">
        <v>124</v>
      </c>
      <c r="AH108" s="5">
        <v>985</v>
      </c>
      <c r="AI108" s="5">
        <v>121</v>
      </c>
      <c r="AJ108" s="5">
        <v>3</v>
      </c>
      <c r="AL108" s="5">
        <v>0.3</v>
      </c>
      <c r="AM108" s="5">
        <v>7</v>
      </c>
      <c r="AN108" s="5" t="s">
        <v>82</v>
      </c>
      <c r="AO108" s="5">
        <v>1.3</v>
      </c>
      <c r="AP108" s="5">
        <v>68</v>
      </c>
      <c r="AQ108" s="5">
        <v>172</v>
      </c>
      <c r="AR108" s="5">
        <v>355</v>
      </c>
      <c r="AS108" s="5">
        <v>42.3</v>
      </c>
      <c r="AT108" s="5">
        <v>167</v>
      </c>
      <c r="AU108" s="5">
        <v>33.200000000000003</v>
      </c>
      <c r="AV108" s="5">
        <v>4.7</v>
      </c>
      <c r="AW108" s="5">
        <v>28.4</v>
      </c>
      <c r="AX108" s="5">
        <v>4.92</v>
      </c>
      <c r="AY108" s="5">
        <v>29.8</v>
      </c>
      <c r="AZ108" s="5">
        <v>5.68</v>
      </c>
      <c r="BA108" s="5">
        <v>16.600000000000001</v>
      </c>
      <c r="BB108" s="5">
        <v>2.46</v>
      </c>
      <c r="BC108" s="5">
        <v>15.6</v>
      </c>
      <c r="BD108" s="5">
        <v>2.36</v>
      </c>
      <c r="BE108" s="5">
        <v>22.8</v>
      </c>
      <c r="BF108" s="5">
        <v>9.68</v>
      </c>
      <c r="BG108" s="5">
        <v>2.1</v>
      </c>
      <c r="BH108" s="5">
        <v>0.32</v>
      </c>
      <c r="BI108" s="5">
        <v>19</v>
      </c>
      <c r="BJ108" s="5">
        <v>0.2</v>
      </c>
      <c r="BK108" s="5">
        <v>17.899999999999999</v>
      </c>
      <c r="BL108" s="5">
        <v>4.83</v>
      </c>
    </row>
    <row r="109" spans="1:64" s="4" customFormat="1" x14ac:dyDescent="0.2">
      <c r="A109" s="44"/>
      <c r="B109" s="43">
        <v>44243</v>
      </c>
      <c r="C109" s="5" t="s">
        <v>141</v>
      </c>
      <c r="D109" s="4" t="s">
        <v>201</v>
      </c>
      <c r="E109" s="46">
        <v>7.1180580000000004</v>
      </c>
      <c r="F109" s="46">
        <v>38.477656000000003</v>
      </c>
      <c r="G109" s="5">
        <v>74.95</v>
      </c>
      <c r="H109" s="5">
        <v>10.44</v>
      </c>
      <c r="I109" s="5">
        <v>4.01</v>
      </c>
      <c r="J109" s="5">
        <v>0.14799999999999999</v>
      </c>
      <c r="K109" s="5" t="s">
        <v>77</v>
      </c>
      <c r="L109" s="5">
        <v>0.23</v>
      </c>
      <c r="M109" s="5">
        <v>4.99</v>
      </c>
      <c r="N109" s="5">
        <v>4.62</v>
      </c>
      <c r="O109" s="5">
        <v>0.24399999999999999</v>
      </c>
      <c r="P109" s="5">
        <v>0.03</v>
      </c>
      <c r="Q109" s="5">
        <v>0.49</v>
      </c>
      <c r="R109" s="5">
        <v>100.2</v>
      </c>
      <c r="S109" s="5"/>
      <c r="T109" s="5">
        <v>2</v>
      </c>
      <c r="U109" s="5">
        <v>7</v>
      </c>
      <c r="V109" s="5" t="s">
        <v>78</v>
      </c>
      <c r="W109" s="5" t="s">
        <v>79</v>
      </c>
      <c r="X109" s="5" t="s">
        <v>80</v>
      </c>
      <c r="Y109" s="5" t="s">
        <v>79</v>
      </c>
      <c r="Z109" s="5" t="s">
        <v>81</v>
      </c>
      <c r="AA109" s="5">
        <v>290</v>
      </c>
      <c r="AB109" s="5">
        <v>32</v>
      </c>
      <c r="AC109" s="5">
        <v>3.5</v>
      </c>
      <c r="AD109" s="5" t="s">
        <v>78</v>
      </c>
      <c r="AE109" s="5">
        <v>104</v>
      </c>
      <c r="AF109" s="5">
        <v>5</v>
      </c>
      <c r="AG109" s="5">
        <v>130</v>
      </c>
      <c r="AH109" s="5">
        <v>1135</v>
      </c>
      <c r="AI109" s="5">
        <v>98.8</v>
      </c>
      <c r="AJ109" s="5">
        <v>8</v>
      </c>
      <c r="AL109" s="5">
        <v>0.3</v>
      </c>
      <c r="AM109" s="5">
        <v>7</v>
      </c>
      <c r="AN109" s="5" t="s">
        <v>82</v>
      </c>
      <c r="AO109" s="5">
        <v>1.3</v>
      </c>
      <c r="AP109" s="5">
        <v>64</v>
      </c>
      <c r="AQ109" s="5">
        <v>161</v>
      </c>
      <c r="AR109" s="5">
        <v>331</v>
      </c>
      <c r="AS109" s="5">
        <v>39.700000000000003</v>
      </c>
      <c r="AT109" s="5">
        <v>154</v>
      </c>
      <c r="AU109" s="5">
        <v>31.7</v>
      </c>
      <c r="AV109" s="5">
        <v>4.5599999999999996</v>
      </c>
      <c r="AW109" s="5">
        <v>27.5</v>
      </c>
      <c r="AX109" s="5">
        <v>4.7</v>
      </c>
      <c r="AY109" s="5">
        <v>29</v>
      </c>
      <c r="AZ109" s="5">
        <v>5.63</v>
      </c>
      <c r="BA109" s="5">
        <v>16.2</v>
      </c>
      <c r="BB109" s="5">
        <v>2.4300000000000002</v>
      </c>
      <c r="BC109" s="5">
        <v>15.4</v>
      </c>
      <c r="BD109" s="5">
        <v>2.33</v>
      </c>
      <c r="BE109" s="5">
        <v>23</v>
      </c>
      <c r="BF109" s="5">
        <v>9.4</v>
      </c>
      <c r="BG109" s="5">
        <v>1.6</v>
      </c>
      <c r="BH109" s="5">
        <v>0.26</v>
      </c>
      <c r="BI109" s="5">
        <v>18</v>
      </c>
      <c r="BJ109" s="5">
        <v>0.1</v>
      </c>
      <c r="BK109" s="5">
        <v>16.7</v>
      </c>
      <c r="BL109" s="5">
        <v>4.5</v>
      </c>
    </row>
    <row r="110" spans="1:64" s="4" customFormat="1" x14ac:dyDescent="0.2">
      <c r="A110" s="44"/>
      <c r="B110" s="43">
        <v>44281</v>
      </c>
      <c r="C110" s="5" t="s">
        <v>142</v>
      </c>
      <c r="D110" s="4" t="s">
        <v>201</v>
      </c>
      <c r="E110" s="46">
        <v>7.1117309999999998</v>
      </c>
      <c r="F110" s="46">
        <v>38.479062999999996</v>
      </c>
      <c r="G110" s="5">
        <v>75.33</v>
      </c>
      <c r="H110" s="5">
        <v>10.07</v>
      </c>
      <c r="I110" s="5">
        <v>3.94</v>
      </c>
      <c r="J110" s="5">
        <v>0.14399999999999999</v>
      </c>
      <c r="K110" s="5" t="s">
        <v>77</v>
      </c>
      <c r="L110" s="5">
        <v>0.22</v>
      </c>
      <c r="M110" s="5">
        <v>4.59</v>
      </c>
      <c r="N110" s="5">
        <v>4.43</v>
      </c>
      <c r="O110" s="5">
        <v>0.248</v>
      </c>
      <c r="P110" s="5" t="s">
        <v>77</v>
      </c>
      <c r="Q110" s="5">
        <v>0.64</v>
      </c>
      <c r="R110" s="5">
        <v>99.64</v>
      </c>
      <c r="S110" s="5"/>
      <c r="T110" s="5">
        <v>1</v>
      </c>
      <c r="U110" s="5">
        <v>7</v>
      </c>
      <c r="V110" s="5" t="s">
        <v>78</v>
      </c>
      <c r="W110" s="5" t="s">
        <v>79</v>
      </c>
      <c r="X110" s="5" t="s">
        <v>80</v>
      </c>
      <c r="Y110" s="5" t="s">
        <v>79</v>
      </c>
      <c r="Z110" s="5" t="s">
        <v>81</v>
      </c>
      <c r="AA110" s="5">
        <v>280</v>
      </c>
      <c r="AB110" s="5">
        <v>31</v>
      </c>
      <c r="AC110" s="5">
        <v>2.8</v>
      </c>
      <c r="AD110" s="5" t="s">
        <v>78</v>
      </c>
      <c r="AE110" s="5">
        <v>105</v>
      </c>
      <c r="AF110" s="5">
        <v>5</v>
      </c>
      <c r="AG110" s="5">
        <v>135</v>
      </c>
      <c r="AH110" s="5">
        <v>1167</v>
      </c>
      <c r="AI110" s="5">
        <v>128</v>
      </c>
      <c r="AJ110" s="5">
        <v>7</v>
      </c>
      <c r="AL110" s="5">
        <v>0.3</v>
      </c>
      <c r="AM110" s="5">
        <v>5</v>
      </c>
      <c r="AN110" s="5" t="s">
        <v>82</v>
      </c>
      <c r="AO110" s="5">
        <v>1.3</v>
      </c>
      <c r="AP110" s="5">
        <v>105</v>
      </c>
      <c r="AQ110" s="5">
        <v>158</v>
      </c>
      <c r="AR110" s="5">
        <v>318</v>
      </c>
      <c r="AS110" s="5">
        <v>39.299999999999997</v>
      </c>
      <c r="AT110" s="5">
        <v>150</v>
      </c>
      <c r="AU110" s="5">
        <v>30.6</v>
      </c>
      <c r="AV110" s="5">
        <v>4.41</v>
      </c>
      <c r="AW110" s="5">
        <v>26.6</v>
      </c>
      <c r="AX110" s="5">
        <v>4.62</v>
      </c>
      <c r="AY110" s="5">
        <v>27.2</v>
      </c>
      <c r="AZ110" s="5">
        <v>5.46</v>
      </c>
      <c r="BA110" s="5">
        <v>15.5</v>
      </c>
      <c r="BB110" s="5">
        <v>2.33</v>
      </c>
      <c r="BC110" s="5">
        <v>14.7</v>
      </c>
      <c r="BD110" s="5">
        <v>2.2400000000000002</v>
      </c>
      <c r="BE110" s="5">
        <v>19.399999999999999</v>
      </c>
      <c r="BF110" s="5">
        <v>8.08</v>
      </c>
      <c r="BG110" s="5">
        <v>1.9</v>
      </c>
      <c r="BH110" s="5">
        <v>0.25</v>
      </c>
      <c r="BI110" s="5">
        <v>14</v>
      </c>
      <c r="BJ110" s="5" t="s">
        <v>104</v>
      </c>
      <c r="BK110" s="5">
        <v>16</v>
      </c>
      <c r="BL110" s="5">
        <v>4.1100000000000003</v>
      </c>
    </row>
    <row r="111" spans="1:64" s="4" customFormat="1" x14ac:dyDescent="0.2">
      <c r="A111" s="44"/>
      <c r="B111" s="43">
        <v>44243</v>
      </c>
      <c r="C111" s="5" t="s">
        <v>144</v>
      </c>
      <c r="D111" s="4" t="s">
        <v>201</v>
      </c>
      <c r="E111" s="46">
        <v>7.1123539999999998</v>
      </c>
      <c r="F111" s="46">
        <v>38.479706</v>
      </c>
      <c r="G111" s="5">
        <v>75.510000000000005</v>
      </c>
      <c r="H111" s="5">
        <v>10.02</v>
      </c>
      <c r="I111" s="5">
        <v>3.98</v>
      </c>
      <c r="J111" s="5">
        <v>0.14599999999999999</v>
      </c>
      <c r="K111" s="5" t="s">
        <v>77</v>
      </c>
      <c r="L111" s="5">
        <v>0.22</v>
      </c>
      <c r="M111" s="5">
        <v>4.5999999999999996</v>
      </c>
      <c r="N111" s="5">
        <v>4.4400000000000004</v>
      </c>
      <c r="O111" s="5">
        <v>0.251</v>
      </c>
      <c r="P111" s="5" t="s">
        <v>77</v>
      </c>
      <c r="Q111" s="5">
        <v>0.51</v>
      </c>
      <c r="R111" s="5">
        <v>99.7</v>
      </c>
      <c r="S111" s="5"/>
      <c r="T111" s="5">
        <v>1</v>
      </c>
      <c r="U111" s="5">
        <v>7</v>
      </c>
      <c r="V111" s="5" t="s">
        <v>78</v>
      </c>
      <c r="W111" s="5" t="s">
        <v>79</v>
      </c>
      <c r="X111" s="5" t="s">
        <v>80</v>
      </c>
      <c r="Y111" s="5" t="s">
        <v>79</v>
      </c>
      <c r="Z111" s="5" t="s">
        <v>81</v>
      </c>
      <c r="AA111" s="5">
        <v>280</v>
      </c>
      <c r="AB111" s="5">
        <v>29</v>
      </c>
      <c r="AC111" s="5">
        <v>2.8</v>
      </c>
      <c r="AD111" s="5" t="s">
        <v>78</v>
      </c>
      <c r="AE111" s="5">
        <v>100</v>
      </c>
      <c r="AF111" s="5">
        <v>5</v>
      </c>
      <c r="AG111" s="5">
        <v>128</v>
      </c>
      <c r="AH111" s="5">
        <v>1170</v>
      </c>
      <c r="AI111" s="5">
        <v>121</v>
      </c>
      <c r="AJ111" s="5">
        <v>7</v>
      </c>
      <c r="AL111" s="5">
        <v>0.2</v>
      </c>
      <c r="AM111" s="5">
        <v>5</v>
      </c>
      <c r="AN111" s="5" t="s">
        <v>82</v>
      </c>
      <c r="AO111" s="5">
        <v>1.8</v>
      </c>
      <c r="AP111" s="5">
        <v>188</v>
      </c>
      <c r="AQ111" s="5">
        <v>133</v>
      </c>
      <c r="AR111" s="5">
        <v>265</v>
      </c>
      <c r="AS111" s="5">
        <v>32.799999999999997</v>
      </c>
      <c r="AT111" s="5">
        <v>127</v>
      </c>
      <c r="AU111" s="5">
        <v>25.9</v>
      </c>
      <c r="AV111" s="5">
        <v>3.7</v>
      </c>
      <c r="AW111" s="5">
        <v>22.3</v>
      </c>
      <c r="AX111" s="5">
        <v>3.89</v>
      </c>
      <c r="AY111" s="5">
        <v>23.4</v>
      </c>
      <c r="AZ111" s="5">
        <v>4.62</v>
      </c>
      <c r="BA111" s="5">
        <v>13.3</v>
      </c>
      <c r="BB111" s="5">
        <v>1.96</v>
      </c>
      <c r="BC111" s="5">
        <v>12.7</v>
      </c>
      <c r="BD111" s="5">
        <v>1.95</v>
      </c>
      <c r="BE111" s="5">
        <v>16.8</v>
      </c>
      <c r="BF111" s="5">
        <v>7.08</v>
      </c>
      <c r="BG111" s="5">
        <v>2.1</v>
      </c>
      <c r="BH111" s="5">
        <v>0.21</v>
      </c>
      <c r="BI111" s="5">
        <v>14</v>
      </c>
      <c r="BJ111" s="5" t="s">
        <v>104</v>
      </c>
      <c r="BK111" s="5">
        <v>13.4</v>
      </c>
      <c r="BL111" s="5">
        <v>3.6</v>
      </c>
    </row>
    <row r="112" spans="1:64" s="4" customFormat="1" x14ac:dyDescent="0.2">
      <c r="A112" s="44"/>
      <c r="B112" s="43">
        <v>44243</v>
      </c>
      <c r="C112" s="5" t="s">
        <v>145</v>
      </c>
      <c r="D112" s="4" t="s">
        <v>201</v>
      </c>
      <c r="E112" s="46">
        <v>7.1333000000000002</v>
      </c>
      <c r="F112" s="46">
        <v>38.480066000000001</v>
      </c>
      <c r="G112" s="5">
        <v>75.33</v>
      </c>
      <c r="H112" s="5">
        <v>10.43</v>
      </c>
      <c r="I112" s="5">
        <v>3.99</v>
      </c>
      <c r="J112" s="5">
        <v>0.14799999999999999</v>
      </c>
      <c r="K112" s="5" t="s">
        <v>77</v>
      </c>
      <c r="L112" s="5">
        <v>0.22</v>
      </c>
      <c r="M112" s="5">
        <v>4.7300000000000004</v>
      </c>
      <c r="N112" s="5">
        <v>4.5599999999999996</v>
      </c>
      <c r="O112" s="5">
        <v>0.254</v>
      </c>
      <c r="P112" s="5">
        <v>0.03</v>
      </c>
      <c r="Q112" s="5">
        <v>0.63</v>
      </c>
      <c r="R112" s="5">
        <v>100.3</v>
      </c>
      <c r="S112" s="5"/>
      <c r="T112" s="5">
        <v>1</v>
      </c>
      <c r="U112" s="5">
        <v>7</v>
      </c>
      <c r="V112" s="5" t="s">
        <v>78</v>
      </c>
      <c r="W112" s="5" t="s">
        <v>79</v>
      </c>
      <c r="X112" s="5" t="s">
        <v>80</v>
      </c>
      <c r="Y112" s="5" t="s">
        <v>79</v>
      </c>
      <c r="Z112" s="5" t="s">
        <v>81</v>
      </c>
      <c r="AA112" s="5">
        <v>270</v>
      </c>
      <c r="AB112" s="5">
        <v>31</v>
      </c>
      <c r="AC112" s="5">
        <v>2.6</v>
      </c>
      <c r="AD112" s="5" t="s">
        <v>78</v>
      </c>
      <c r="AE112" s="5">
        <v>104</v>
      </c>
      <c r="AF112" s="5">
        <v>5</v>
      </c>
      <c r="AG112" s="5">
        <v>135</v>
      </c>
      <c r="AH112" s="5">
        <v>1186</v>
      </c>
      <c r="AI112" s="5">
        <v>127</v>
      </c>
      <c r="AJ112" s="5">
        <v>7</v>
      </c>
      <c r="AL112" s="5">
        <v>0.3</v>
      </c>
      <c r="AM112" s="5">
        <v>6</v>
      </c>
      <c r="AN112" s="5" t="s">
        <v>82</v>
      </c>
      <c r="AO112" s="5">
        <v>1.3</v>
      </c>
      <c r="AP112" s="5">
        <v>133</v>
      </c>
      <c r="AQ112" s="5">
        <v>148</v>
      </c>
      <c r="AR112" s="5">
        <v>301</v>
      </c>
      <c r="AS112" s="5">
        <v>36.1</v>
      </c>
      <c r="AT112" s="5">
        <v>143</v>
      </c>
      <c r="AU112" s="5">
        <v>28.9</v>
      </c>
      <c r="AV112" s="5">
        <v>4.37</v>
      </c>
      <c r="AW112" s="5">
        <v>25.3</v>
      </c>
      <c r="AX112" s="5">
        <v>4.3600000000000003</v>
      </c>
      <c r="AY112" s="5">
        <v>26.3</v>
      </c>
      <c r="AZ112" s="5">
        <v>5.15</v>
      </c>
      <c r="BA112" s="5">
        <v>14.7</v>
      </c>
      <c r="BB112" s="5">
        <v>2.21</v>
      </c>
      <c r="BC112" s="5">
        <v>14.2</v>
      </c>
      <c r="BD112" s="5">
        <v>2.13</v>
      </c>
      <c r="BE112" s="5">
        <v>20.399999999999999</v>
      </c>
      <c r="BF112" s="5">
        <v>8.23</v>
      </c>
      <c r="BG112" s="5">
        <v>1.9</v>
      </c>
      <c r="BH112" s="5">
        <v>0.21</v>
      </c>
      <c r="BI112" s="5">
        <v>16</v>
      </c>
      <c r="BJ112" s="5" t="s">
        <v>104</v>
      </c>
      <c r="BK112" s="5">
        <v>15.2</v>
      </c>
      <c r="BL112" s="5">
        <v>4.1100000000000003</v>
      </c>
    </row>
    <row r="113" spans="1:64" s="4" customFormat="1" x14ac:dyDescent="0.2">
      <c r="A113" s="44"/>
      <c r="B113" s="43">
        <v>44243</v>
      </c>
      <c r="C113" s="5" t="s">
        <v>146</v>
      </c>
      <c r="D113" s="4" t="s">
        <v>201</v>
      </c>
      <c r="E113" s="46">
        <v>7.116924</v>
      </c>
      <c r="F113" s="46">
        <v>38.480210999999997</v>
      </c>
      <c r="G113" s="5">
        <v>75.19</v>
      </c>
      <c r="H113" s="5">
        <v>10.29</v>
      </c>
      <c r="I113" s="5">
        <v>3.99</v>
      </c>
      <c r="J113" s="5">
        <v>0.14599999999999999</v>
      </c>
      <c r="K113" s="5" t="s">
        <v>77</v>
      </c>
      <c r="L113" s="5">
        <v>0.23</v>
      </c>
      <c r="M113" s="5">
        <v>4.82</v>
      </c>
      <c r="N113" s="5">
        <v>4.45</v>
      </c>
      <c r="O113" s="5">
        <v>0.24299999999999999</v>
      </c>
      <c r="P113" s="5" t="s">
        <v>77</v>
      </c>
      <c r="Q113" s="5">
        <v>0.65</v>
      </c>
      <c r="R113" s="5">
        <v>100</v>
      </c>
      <c r="S113" s="5"/>
      <c r="T113" s="5">
        <v>2</v>
      </c>
      <c r="U113" s="5">
        <v>7</v>
      </c>
      <c r="V113" s="5" t="s">
        <v>78</v>
      </c>
      <c r="W113" s="5" t="s">
        <v>79</v>
      </c>
      <c r="X113" s="5" t="s">
        <v>80</v>
      </c>
      <c r="Y113" s="5" t="s">
        <v>79</v>
      </c>
      <c r="Z113" s="5" t="s">
        <v>81</v>
      </c>
      <c r="AA113" s="5">
        <v>290</v>
      </c>
      <c r="AB113" s="5">
        <v>33</v>
      </c>
      <c r="AC113" s="5">
        <v>3.6</v>
      </c>
      <c r="AD113" s="5" t="s">
        <v>78</v>
      </c>
      <c r="AE113" s="5">
        <v>107</v>
      </c>
      <c r="AF113" s="5">
        <v>5</v>
      </c>
      <c r="AG113" s="5">
        <v>134</v>
      </c>
      <c r="AH113" s="5">
        <v>1113</v>
      </c>
      <c r="AI113" s="5">
        <v>117</v>
      </c>
      <c r="AJ113" s="5">
        <v>9</v>
      </c>
      <c r="AK113" s="5">
        <v>3.7</v>
      </c>
      <c r="AL113" s="5">
        <v>0.3</v>
      </c>
      <c r="AM113" s="5">
        <v>6</v>
      </c>
      <c r="AN113" s="5" t="s">
        <v>82</v>
      </c>
      <c r="AO113" s="5">
        <v>1.3</v>
      </c>
      <c r="AP113" s="5">
        <v>133</v>
      </c>
      <c r="AQ113" s="5">
        <v>144</v>
      </c>
      <c r="AR113" s="5">
        <v>288</v>
      </c>
      <c r="AS113" s="5">
        <v>34.6</v>
      </c>
      <c r="AT113" s="5">
        <v>138</v>
      </c>
      <c r="AU113" s="5">
        <v>27.7</v>
      </c>
      <c r="AV113" s="5">
        <v>4.2</v>
      </c>
      <c r="AW113" s="5">
        <v>24.6</v>
      </c>
      <c r="AX113" s="5">
        <v>4.2699999999999996</v>
      </c>
      <c r="AY113" s="5">
        <v>25.6</v>
      </c>
      <c r="AZ113" s="5">
        <v>4.95</v>
      </c>
      <c r="BA113" s="5">
        <v>14.5</v>
      </c>
      <c r="BB113" s="5">
        <v>2.11</v>
      </c>
      <c r="BC113" s="5">
        <v>14</v>
      </c>
      <c r="BD113" s="5">
        <v>2.06</v>
      </c>
      <c r="BE113" s="5">
        <v>19.7</v>
      </c>
      <c r="BF113" s="5">
        <v>7.74</v>
      </c>
      <c r="BG113" s="5">
        <v>1.5</v>
      </c>
      <c r="BH113" s="5">
        <v>0.2</v>
      </c>
      <c r="BI113" s="5">
        <v>16</v>
      </c>
      <c r="BJ113" s="5" t="s">
        <v>104</v>
      </c>
      <c r="BK113" s="5">
        <v>14.7</v>
      </c>
      <c r="BL113" s="5">
        <v>3.95</v>
      </c>
    </row>
    <row r="114" spans="1:64" x14ac:dyDescent="0.2">
      <c r="B114" s="3"/>
      <c r="C114" s="3"/>
    </row>
    <row r="115" spans="1:64" x14ac:dyDescent="0.2">
      <c r="A115" s="3"/>
      <c r="B115" s="3"/>
      <c r="C115" s="3"/>
    </row>
    <row r="116" spans="1:64" x14ac:dyDescent="0.2">
      <c r="A116" s="3"/>
      <c r="B116" s="3"/>
      <c r="C116" s="3"/>
    </row>
    <row r="117" spans="1:64" x14ac:dyDescent="0.2">
      <c r="A117" s="3"/>
      <c r="B117" s="3"/>
      <c r="C117" s="3"/>
    </row>
    <row r="118" spans="1:64" x14ac:dyDescent="0.2">
      <c r="A118" s="3"/>
      <c r="B118" s="3"/>
      <c r="C118" s="3"/>
    </row>
    <row r="119" spans="1:64" x14ac:dyDescent="0.2">
      <c r="A119" s="3"/>
      <c r="B119" s="3"/>
      <c r="C119" s="3"/>
    </row>
    <row r="120" spans="1:64" x14ac:dyDescent="0.2">
      <c r="A120" s="3"/>
      <c r="B120" s="3"/>
      <c r="C120" s="3"/>
    </row>
    <row r="121" spans="1:64" x14ac:dyDescent="0.2">
      <c r="A121" s="3"/>
      <c r="B121" s="3"/>
      <c r="C121" s="3"/>
    </row>
    <row r="122" spans="1:64" x14ac:dyDescent="0.2">
      <c r="A122" s="3"/>
      <c r="B122" s="3"/>
      <c r="C122" s="3"/>
    </row>
  </sheetData>
  <autoFilter ref="B11:R113" xr:uid="{33F0623A-32B7-44E5-B135-4FCD66E1997D}">
    <filterColumn colId="2">
      <filters>
        <filter val="NCW_A"/>
        <filter val="NCW_E"/>
        <filter val="NCW_F"/>
        <filter val="OlderObsidian"/>
        <filter val="SCW_A2"/>
        <filter val="SCW_B"/>
        <filter val="SCW_D"/>
      </filters>
    </filterColumn>
  </autoFilter>
  <sortState xmlns:xlrd2="http://schemas.microsoft.com/office/spreadsheetml/2017/richdata2" ref="A15:AJ113">
    <sortCondition descending="1" ref="A15:A113"/>
  </sortState>
  <mergeCells count="7">
    <mergeCell ref="A6:N6"/>
    <mergeCell ref="A7:N7"/>
    <mergeCell ref="A1:N1"/>
    <mergeCell ref="A2:N2"/>
    <mergeCell ref="A3:N3"/>
    <mergeCell ref="A4:N4"/>
    <mergeCell ref="A5:N5"/>
  </mergeCells>
  <phoneticPr fontId="1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059B3-6A36-4186-8F79-D41C0200EBC8}">
  <dimension ref="A1:BF80"/>
  <sheetViews>
    <sheetView workbookViewId="0">
      <selection activeCell="C50" sqref="C50"/>
    </sheetView>
  </sheetViews>
  <sheetFormatPr baseColWidth="10" defaultColWidth="8.83203125" defaultRowHeight="15" x14ac:dyDescent="0.2"/>
  <cols>
    <col min="1" max="1" width="14.1640625" bestFit="1" customWidth="1"/>
    <col min="2" max="2" width="14.1640625" customWidth="1"/>
  </cols>
  <sheetData>
    <row r="1" spans="1:58" x14ac:dyDescent="0.2">
      <c r="A1" s="16" t="s">
        <v>217</v>
      </c>
      <c r="B1" s="16"/>
      <c r="C1" s="17" t="s">
        <v>7</v>
      </c>
      <c r="D1" s="17" t="s">
        <v>8</v>
      </c>
      <c r="E1" s="17" t="s">
        <v>168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7" t="s">
        <v>17</v>
      </c>
      <c r="N1" s="17" t="s">
        <v>18</v>
      </c>
      <c r="O1" s="17" t="s">
        <v>19</v>
      </c>
      <c r="P1" s="17" t="s">
        <v>20</v>
      </c>
      <c r="Q1" s="17" t="s">
        <v>21</v>
      </c>
      <c r="R1" s="17" t="s">
        <v>22</v>
      </c>
      <c r="S1" s="17" t="s">
        <v>23</v>
      </c>
      <c r="T1" s="17" t="s">
        <v>24</v>
      </c>
      <c r="U1" s="17" t="s">
        <v>25</v>
      </c>
      <c r="V1" s="17" t="s">
        <v>26</v>
      </c>
      <c r="W1" s="17" t="s">
        <v>27</v>
      </c>
      <c r="X1" s="17" t="s">
        <v>28</v>
      </c>
      <c r="Y1" s="17" t="s">
        <v>29</v>
      </c>
      <c r="Z1" s="17" t="s">
        <v>30</v>
      </c>
      <c r="AA1" s="17" t="s">
        <v>31</v>
      </c>
      <c r="AB1" s="17" t="s">
        <v>32</v>
      </c>
      <c r="AC1" s="17" t="s">
        <v>33</v>
      </c>
      <c r="AD1" s="17" t="s">
        <v>34</v>
      </c>
      <c r="AE1" s="17" t="s">
        <v>35</v>
      </c>
      <c r="AF1" s="17" t="s">
        <v>36</v>
      </c>
      <c r="AG1" s="17" t="s">
        <v>37</v>
      </c>
      <c r="AH1" s="17" t="s">
        <v>38</v>
      </c>
      <c r="AI1" s="17" t="s">
        <v>39</v>
      </c>
      <c r="AJ1" s="17" t="s">
        <v>40</v>
      </c>
      <c r="AK1" s="17" t="s">
        <v>41</v>
      </c>
      <c r="AL1" s="17" t="s">
        <v>42</v>
      </c>
      <c r="AM1" s="17" t="s">
        <v>43</v>
      </c>
      <c r="AN1" s="17" t="s">
        <v>44</v>
      </c>
      <c r="AO1" s="17" t="s">
        <v>45</v>
      </c>
      <c r="AP1" s="17" t="s">
        <v>46</v>
      </c>
      <c r="AQ1" s="17" t="s">
        <v>47</v>
      </c>
      <c r="AR1" s="17" t="s">
        <v>48</v>
      </c>
      <c r="AS1" s="17" t="s">
        <v>49</v>
      </c>
      <c r="AT1" s="17" t="s">
        <v>50</v>
      </c>
      <c r="AU1" s="17" t="s">
        <v>51</v>
      </c>
      <c r="AV1" s="17" t="s">
        <v>52</v>
      </c>
      <c r="AW1" s="17" t="s">
        <v>53</v>
      </c>
      <c r="AX1" s="17" t="s">
        <v>54</v>
      </c>
      <c r="AY1" s="17" t="s">
        <v>55</v>
      </c>
      <c r="AZ1" s="17" t="s">
        <v>56</v>
      </c>
      <c r="BA1" s="17" t="s">
        <v>57</v>
      </c>
      <c r="BB1" s="17" t="s">
        <v>58</v>
      </c>
      <c r="BC1" s="17" t="s">
        <v>59</v>
      </c>
      <c r="BD1" s="17" t="s">
        <v>60</v>
      </c>
      <c r="BE1" s="17" t="s">
        <v>61</v>
      </c>
      <c r="BF1" s="17" t="s">
        <v>62</v>
      </c>
    </row>
    <row r="2" spans="1:58" x14ac:dyDescent="0.2">
      <c r="A2" s="16" t="s">
        <v>169</v>
      </c>
      <c r="B2" s="16"/>
      <c r="C2" s="17" t="s">
        <v>170</v>
      </c>
      <c r="D2" s="17" t="s">
        <v>170</v>
      </c>
      <c r="E2" s="17" t="s">
        <v>170</v>
      </c>
      <c r="F2" s="17" t="s">
        <v>170</v>
      </c>
      <c r="G2" s="17" t="s">
        <v>170</v>
      </c>
      <c r="H2" s="17" t="s">
        <v>170</v>
      </c>
      <c r="I2" s="17" t="s">
        <v>170</v>
      </c>
      <c r="J2" s="17" t="s">
        <v>170</v>
      </c>
      <c r="K2" s="17" t="s">
        <v>170</v>
      </c>
      <c r="L2" s="17" t="s">
        <v>170</v>
      </c>
      <c r="M2" s="17" t="s">
        <v>170</v>
      </c>
      <c r="N2" s="17" t="s">
        <v>171</v>
      </c>
      <c r="O2" s="17" t="s">
        <v>171</v>
      </c>
      <c r="P2" s="17" t="s">
        <v>171</v>
      </c>
      <c r="Q2" s="17" t="s">
        <v>171</v>
      </c>
      <c r="R2" s="17" t="s">
        <v>171</v>
      </c>
      <c r="S2" s="17" t="s">
        <v>171</v>
      </c>
      <c r="T2" s="17" t="s">
        <v>171</v>
      </c>
      <c r="U2" s="17" t="s">
        <v>171</v>
      </c>
      <c r="V2" s="17" t="s">
        <v>171</v>
      </c>
      <c r="W2" s="17" t="s">
        <v>171</v>
      </c>
      <c r="X2" s="17" t="s">
        <v>171</v>
      </c>
      <c r="Y2" s="17" t="s">
        <v>171</v>
      </c>
      <c r="Z2" s="17" t="s">
        <v>171</v>
      </c>
      <c r="AA2" s="17" t="s">
        <v>171</v>
      </c>
      <c r="AB2" s="17" t="s">
        <v>171</v>
      </c>
      <c r="AC2" s="17" t="s">
        <v>171</v>
      </c>
      <c r="AD2" s="17" t="s">
        <v>171</v>
      </c>
      <c r="AE2" s="17" t="s">
        <v>171</v>
      </c>
      <c r="AF2" s="17" t="s">
        <v>171</v>
      </c>
      <c r="AG2" s="17" t="s">
        <v>171</v>
      </c>
      <c r="AH2" s="17" t="s">
        <v>171</v>
      </c>
      <c r="AI2" s="17" t="s">
        <v>171</v>
      </c>
      <c r="AJ2" s="17" t="s">
        <v>171</v>
      </c>
      <c r="AK2" s="17" t="s">
        <v>171</v>
      </c>
      <c r="AL2" s="17" t="s">
        <v>171</v>
      </c>
      <c r="AM2" s="17" t="s">
        <v>171</v>
      </c>
      <c r="AN2" s="17" t="s">
        <v>171</v>
      </c>
      <c r="AO2" s="17" t="s">
        <v>171</v>
      </c>
      <c r="AP2" s="17" t="s">
        <v>171</v>
      </c>
      <c r="AQ2" s="17" t="s">
        <v>171</v>
      </c>
      <c r="AR2" s="17" t="s">
        <v>171</v>
      </c>
      <c r="AS2" s="17" t="s">
        <v>171</v>
      </c>
      <c r="AT2" s="17" t="s">
        <v>171</v>
      </c>
      <c r="AU2" s="17" t="s">
        <v>171</v>
      </c>
      <c r="AV2" s="17" t="s">
        <v>171</v>
      </c>
      <c r="AW2" s="17" t="s">
        <v>171</v>
      </c>
      <c r="AX2" s="17" t="s">
        <v>171</v>
      </c>
      <c r="AY2" s="17" t="s">
        <v>171</v>
      </c>
      <c r="AZ2" s="17" t="s">
        <v>171</v>
      </c>
      <c r="BA2" s="17" t="s">
        <v>171</v>
      </c>
      <c r="BB2" s="17" t="s">
        <v>171</v>
      </c>
      <c r="BC2" s="17" t="s">
        <v>171</v>
      </c>
      <c r="BD2" s="17" t="s">
        <v>171</v>
      </c>
      <c r="BE2" s="17" t="s">
        <v>171</v>
      </c>
      <c r="BF2" s="17" t="s">
        <v>171</v>
      </c>
    </row>
    <row r="3" spans="1:58" x14ac:dyDescent="0.2">
      <c r="A3" s="16" t="s">
        <v>172</v>
      </c>
      <c r="B3" s="16"/>
      <c r="C3" s="17">
        <v>0.01</v>
      </c>
      <c r="D3" s="17">
        <v>0.01</v>
      </c>
      <c r="E3" s="17">
        <v>0.01</v>
      </c>
      <c r="F3" s="17">
        <v>1E-3</v>
      </c>
      <c r="G3" s="17">
        <v>0.01</v>
      </c>
      <c r="H3" s="17">
        <v>0.01</v>
      </c>
      <c r="I3" s="17">
        <v>0.01</v>
      </c>
      <c r="J3" s="17">
        <v>0.01</v>
      </c>
      <c r="K3" s="17">
        <v>1E-3</v>
      </c>
      <c r="L3" s="17">
        <v>0.01</v>
      </c>
      <c r="M3" s="17">
        <v>0.01</v>
      </c>
      <c r="N3" s="17">
        <v>1</v>
      </c>
      <c r="O3" s="17">
        <v>1</v>
      </c>
      <c r="P3" s="17">
        <v>5</v>
      </c>
      <c r="Q3" s="17">
        <v>20</v>
      </c>
      <c r="R3" s="17">
        <v>1</v>
      </c>
      <c r="S3" s="17">
        <v>20</v>
      </c>
      <c r="T3" s="17">
        <v>10</v>
      </c>
      <c r="U3" s="17">
        <v>30</v>
      </c>
      <c r="V3" s="17">
        <v>1</v>
      </c>
      <c r="W3" s="17">
        <v>0.5</v>
      </c>
      <c r="X3" s="17">
        <v>5</v>
      </c>
      <c r="Y3" s="17">
        <v>1</v>
      </c>
      <c r="Z3" s="17">
        <v>2</v>
      </c>
      <c r="AA3" s="17">
        <v>0.5</v>
      </c>
      <c r="AB3" s="17">
        <v>1</v>
      </c>
      <c r="AC3" s="17">
        <v>0.2</v>
      </c>
      <c r="AD3" s="17">
        <v>2</v>
      </c>
      <c r="AE3" s="17">
        <v>0.5</v>
      </c>
      <c r="AF3" s="17">
        <v>0.1</v>
      </c>
      <c r="AG3" s="17">
        <v>1</v>
      </c>
      <c r="AH3" s="17">
        <v>0.2</v>
      </c>
      <c r="AI3" s="17">
        <v>0.1</v>
      </c>
      <c r="AJ3" s="17">
        <v>2</v>
      </c>
      <c r="AK3" s="17">
        <v>0.05</v>
      </c>
      <c r="AL3" s="17">
        <v>0.05</v>
      </c>
      <c r="AM3" s="17">
        <v>0.01</v>
      </c>
      <c r="AN3" s="17">
        <v>0.05</v>
      </c>
      <c r="AO3" s="17">
        <v>0.01</v>
      </c>
      <c r="AP3" s="17">
        <v>5.0000000000000001E-3</v>
      </c>
      <c r="AQ3" s="17">
        <v>0.01</v>
      </c>
      <c r="AR3" s="17">
        <v>0.01</v>
      </c>
      <c r="AS3" s="17">
        <v>0.01</v>
      </c>
      <c r="AT3" s="17">
        <v>0.01</v>
      </c>
      <c r="AU3" s="17">
        <v>0.01</v>
      </c>
      <c r="AV3" s="17">
        <v>5.0000000000000001E-3</v>
      </c>
      <c r="AW3" s="17">
        <v>0.01</v>
      </c>
      <c r="AX3" s="17">
        <v>2E-3</v>
      </c>
      <c r="AY3" s="17">
        <v>0.1</v>
      </c>
      <c r="AZ3" s="17">
        <v>0.01</v>
      </c>
      <c r="BA3" s="17">
        <v>0.5</v>
      </c>
      <c r="BB3" s="17">
        <v>0.05</v>
      </c>
      <c r="BC3" s="17">
        <v>5</v>
      </c>
      <c r="BD3" s="17">
        <v>0.1</v>
      </c>
      <c r="BE3" s="17">
        <v>0.05</v>
      </c>
      <c r="BF3" s="17">
        <v>0.01</v>
      </c>
    </row>
    <row r="4" spans="1:58" ht="16" thickBot="1" x14ac:dyDescent="0.25">
      <c r="A4" s="18" t="s">
        <v>173</v>
      </c>
      <c r="B4" s="18" t="s">
        <v>227</v>
      </c>
      <c r="C4" s="19" t="s">
        <v>174</v>
      </c>
      <c r="D4" s="19" t="s">
        <v>174</v>
      </c>
      <c r="E4" s="19" t="s">
        <v>174</v>
      </c>
      <c r="F4" s="19" t="s">
        <v>174</v>
      </c>
      <c r="G4" s="19" t="s">
        <v>174</v>
      </c>
      <c r="H4" s="19" t="s">
        <v>174</v>
      </c>
      <c r="I4" s="19" t="s">
        <v>174</v>
      </c>
      <c r="J4" s="19" t="s">
        <v>174</v>
      </c>
      <c r="K4" s="19" t="s">
        <v>174</v>
      </c>
      <c r="L4" s="19" t="s">
        <v>174</v>
      </c>
      <c r="M4" s="19" t="s">
        <v>174</v>
      </c>
      <c r="N4" s="19" t="s">
        <v>174</v>
      </c>
      <c r="O4" s="19" t="s">
        <v>174</v>
      </c>
      <c r="P4" s="19" t="s">
        <v>174</v>
      </c>
      <c r="Q4" s="19" t="s">
        <v>176</v>
      </c>
      <c r="R4" s="19" t="s">
        <v>176</v>
      </c>
      <c r="S4" s="19" t="s">
        <v>176</v>
      </c>
      <c r="T4" s="19" t="s">
        <v>176</v>
      </c>
      <c r="U4" s="19" t="s">
        <v>176</v>
      </c>
      <c r="V4" s="19" t="s">
        <v>176</v>
      </c>
      <c r="W4" s="19" t="s">
        <v>176</v>
      </c>
      <c r="X4" s="19" t="s">
        <v>176</v>
      </c>
      <c r="Y4" s="19" t="s">
        <v>176</v>
      </c>
      <c r="Z4" s="19" t="s">
        <v>174</v>
      </c>
      <c r="AA4" s="19" t="s">
        <v>176</v>
      </c>
      <c r="AB4" s="19" t="s">
        <v>174</v>
      </c>
      <c r="AC4" s="19" t="s">
        <v>176</v>
      </c>
      <c r="AD4" s="19" t="s">
        <v>176</v>
      </c>
      <c r="AE4" s="19" t="s">
        <v>176</v>
      </c>
      <c r="AF4" s="19" t="s">
        <v>176</v>
      </c>
      <c r="AG4" s="19" t="s">
        <v>176</v>
      </c>
      <c r="AH4" s="19" t="s">
        <v>176</v>
      </c>
      <c r="AI4" s="19" t="s">
        <v>176</v>
      </c>
      <c r="AJ4" s="19" t="s">
        <v>174</v>
      </c>
      <c r="AK4" s="19" t="s">
        <v>176</v>
      </c>
      <c r="AL4" s="19" t="s">
        <v>176</v>
      </c>
      <c r="AM4" s="19" t="s">
        <v>176</v>
      </c>
      <c r="AN4" s="19" t="s">
        <v>176</v>
      </c>
      <c r="AO4" s="19" t="s">
        <v>176</v>
      </c>
      <c r="AP4" s="19" t="s">
        <v>176</v>
      </c>
      <c r="AQ4" s="19" t="s">
        <v>176</v>
      </c>
      <c r="AR4" s="19" t="s">
        <v>176</v>
      </c>
      <c r="AS4" s="19" t="s">
        <v>176</v>
      </c>
      <c r="AT4" s="19" t="s">
        <v>176</v>
      </c>
      <c r="AU4" s="19" t="s">
        <v>176</v>
      </c>
      <c r="AV4" s="19" t="s">
        <v>176</v>
      </c>
      <c r="AW4" s="19" t="s">
        <v>176</v>
      </c>
      <c r="AX4" s="19" t="s">
        <v>176</v>
      </c>
      <c r="AY4" s="19" t="s">
        <v>176</v>
      </c>
      <c r="AZ4" s="19" t="s">
        <v>176</v>
      </c>
      <c r="BA4" s="19" t="s">
        <v>176</v>
      </c>
      <c r="BB4" s="19" t="s">
        <v>176</v>
      </c>
      <c r="BC4" s="19" t="s">
        <v>176</v>
      </c>
      <c r="BD4" s="19" t="s">
        <v>176</v>
      </c>
      <c r="BE4" s="19" t="s">
        <v>176</v>
      </c>
      <c r="BF4" s="19" t="s">
        <v>176</v>
      </c>
    </row>
    <row r="5" spans="1:58" ht="16" thickTop="1" x14ac:dyDescent="0.2">
      <c r="A5" s="51" t="s">
        <v>228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</row>
    <row r="6" spans="1:58" ht="16" thickBot="1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</row>
    <row r="7" spans="1:58" ht="16" thickTop="1" x14ac:dyDescent="0.2">
      <c r="A7" s="23" t="s">
        <v>229</v>
      </c>
      <c r="B7" s="24">
        <v>44243</v>
      </c>
      <c r="C7" s="25">
        <v>11.63</v>
      </c>
      <c r="D7" s="25">
        <v>1.86</v>
      </c>
      <c r="E7" s="25">
        <v>0.73</v>
      </c>
      <c r="F7" s="25">
        <v>1.2999999999999999E-2</v>
      </c>
      <c r="G7" s="25">
        <v>0.33</v>
      </c>
      <c r="H7" s="25">
        <v>42.55</v>
      </c>
      <c r="I7" s="25">
        <v>0.85</v>
      </c>
      <c r="J7" s="25">
        <v>0.56999999999999995</v>
      </c>
      <c r="K7" s="25">
        <v>0.121</v>
      </c>
      <c r="L7" s="25">
        <v>30.21</v>
      </c>
      <c r="M7" s="17"/>
      <c r="N7" s="17"/>
      <c r="O7" s="17"/>
      <c r="P7" s="17">
        <v>1671</v>
      </c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</row>
    <row r="8" spans="1:58" x14ac:dyDescent="0.2">
      <c r="A8" s="26" t="s">
        <v>230</v>
      </c>
      <c r="B8" s="26"/>
      <c r="C8" s="27">
        <v>11.2</v>
      </c>
      <c r="D8" s="27">
        <v>1.8</v>
      </c>
      <c r="E8" s="27">
        <v>0.79</v>
      </c>
      <c r="F8" s="27">
        <v>1.1599999999999999E-2</v>
      </c>
      <c r="G8" s="27">
        <v>0.33</v>
      </c>
      <c r="H8" s="27">
        <v>43.6</v>
      </c>
      <c r="I8" s="27">
        <v>0.86</v>
      </c>
      <c r="J8" s="27">
        <v>0.51</v>
      </c>
      <c r="K8" s="27">
        <v>0.11</v>
      </c>
      <c r="L8" s="27">
        <v>30.2</v>
      </c>
      <c r="M8" s="27"/>
      <c r="N8" s="27"/>
      <c r="O8" s="27"/>
      <c r="P8" s="27">
        <v>1740</v>
      </c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</row>
    <row r="9" spans="1:58" x14ac:dyDescent="0.2">
      <c r="A9" s="28" t="s">
        <v>231</v>
      </c>
      <c r="B9" s="16"/>
      <c r="C9" s="21">
        <f>ABS((C7/C8*100)-100)</f>
        <v>3.8392857142857366</v>
      </c>
      <c r="D9" s="21">
        <f t="shared" ref="D9:P9" si="0">ABS((D7/D8*100)-100)</f>
        <v>3.3333333333333428</v>
      </c>
      <c r="E9" s="21">
        <f t="shared" si="0"/>
        <v>7.5949367088607715</v>
      </c>
      <c r="F9" s="21">
        <f t="shared" si="0"/>
        <v>12.068965517241395</v>
      </c>
      <c r="G9" s="21">
        <f t="shared" si="0"/>
        <v>0</v>
      </c>
      <c r="H9" s="21">
        <f t="shared" si="0"/>
        <v>2.4082568807339442</v>
      </c>
      <c r="I9" s="21">
        <f t="shared" si="0"/>
        <v>1.1627906976744242</v>
      </c>
      <c r="J9" s="21">
        <f t="shared" si="0"/>
        <v>11.764705882352928</v>
      </c>
      <c r="K9" s="21">
        <f t="shared" si="0"/>
        <v>9.9999999999999858</v>
      </c>
      <c r="L9" s="21">
        <f t="shared" si="0"/>
        <v>3.3112582781470223E-2</v>
      </c>
      <c r="M9" s="21"/>
      <c r="N9" s="21"/>
      <c r="O9" s="21"/>
      <c r="P9" s="21">
        <f t="shared" si="0"/>
        <v>3.9655172413793167</v>
      </c>
      <c r="Q9" s="21"/>
      <c r="R9" s="21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</row>
    <row r="10" spans="1:58" s="31" customFormat="1" x14ac:dyDescent="0.2">
      <c r="A10" s="28"/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</row>
    <row r="11" spans="1:58" x14ac:dyDescent="0.2">
      <c r="A11" s="16" t="s">
        <v>218</v>
      </c>
      <c r="B11" s="32">
        <v>44243</v>
      </c>
      <c r="C11" s="17">
        <v>47.91</v>
      </c>
      <c r="D11" s="17">
        <v>18.170000000000002</v>
      </c>
      <c r="E11" s="17">
        <v>10.07</v>
      </c>
      <c r="F11" s="17">
        <v>0.14699999999999999</v>
      </c>
      <c r="G11" s="17">
        <v>10.029999999999999</v>
      </c>
      <c r="H11" s="17">
        <v>11.59</v>
      </c>
      <c r="I11" s="17">
        <v>1.89</v>
      </c>
      <c r="J11" s="17">
        <v>0.23</v>
      </c>
      <c r="K11" s="17">
        <v>0.497</v>
      </c>
      <c r="L11" s="17">
        <v>7.0000000000000007E-2</v>
      </c>
      <c r="M11" s="17"/>
      <c r="N11" s="17">
        <v>31</v>
      </c>
      <c r="O11" s="17"/>
      <c r="P11" s="17">
        <v>153</v>
      </c>
      <c r="Q11" s="17"/>
      <c r="R11" s="17"/>
      <c r="S11" s="17"/>
      <c r="T11" s="17"/>
      <c r="U11" s="17"/>
      <c r="V11" s="17"/>
      <c r="W11" s="17"/>
      <c r="X11" s="17"/>
      <c r="Y11" s="17"/>
      <c r="Z11" s="17">
        <v>145</v>
      </c>
      <c r="AA11" s="17"/>
      <c r="AB11" s="17">
        <v>35</v>
      </c>
      <c r="AC11" s="17"/>
      <c r="AD11" s="17"/>
      <c r="AE11" s="17"/>
      <c r="AF11" s="17"/>
      <c r="AG11" s="17"/>
      <c r="AH11" s="17"/>
      <c r="AI11" s="17"/>
      <c r="AJ11" s="17">
        <v>106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</row>
    <row r="12" spans="1:58" x14ac:dyDescent="0.2">
      <c r="A12" s="16" t="s">
        <v>218</v>
      </c>
      <c r="B12" s="32">
        <v>44281</v>
      </c>
      <c r="C12" s="17">
        <v>47.07</v>
      </c>
      <c r="D12" s="17">
        <v>18.59</v>
      </c>
      <c r="E12" s="17">
        <v>9.94</v>
      </c>
      <c r="F12" s="17">
        <v>0.15</v>
      </c>
      <c r="G12" s="17">
        <v>9.94</v>
      </c>
      <c r="H12" s="17">
        <v>11.55</v>
      </c>
      <c r="I12" s="17">
        <v>1.86</v>
      </c>
      <c r="J12" s="17">
        <v>0.22</v>
      </c>
      <c r="K12" s="17">
        <v>0.48</v>
      </c>
      <c r="L12" s="17">
        <v>7.0000000000000007E-2</v>
      </c>
      <c r="M12" s="17"/>
      <c r="N12" s="17">
        <v>31</v>
      </c>
      <c r="O12" s="17"/>
      <c r="P12" s="17">
        <v>152</v>
      </c>
      <c r="Q12" s="17"/>
      <c r="R12" s="17"/>
      <c r="S12" s="17"/>
      <c r="T12" s="17"/>
      <c r="U12" s="17"/>
      <c r="V12" s="17"/>
      <c r="W12" s="17"/>
      <c r="X12" s="17"/>
      <c r="Y12" s="17"/>
      <c r="Z12" s="17">
        <v>145</v>
      </c>
      <c r="AA12" s="17"/>
      <c r="AB12" s="17">
        <v>34</v>
      </c>
      <c r="AC12" s="17"/>
      <c r="AD12" s="17"/>
      <c r="AE12" s="17"/>
      <c r="AF12" s="17"/>
      <c r="AG12" s="17"/>
      <c r="AH12" s="17"/>
      <c r="AI12" s="17"/>
      <c r="AJ12" s="17">
        <v>106</v>
      </c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</row>
    <row r="13" spans="1:58" x14ac:dyDescent="0.2">
      <c r="A13" s="26" t="s">
        <v>219</v>
      </c>
      <c r="B13" s="26"/>
      <c r="C13" s="27">
        <v>47.15</v>
      </c>
      <c r="D13" s="27">
        <v>18.34</v>
      </c>
      <c r="E13" s="27">
        <v>9.9700000000000006</v>
      </c>
      <c r="F13" s="27">
        <v>0.15</v>
      </c>
      <c r="G13" s="27">
        <v>10.130000000000001</v>
      </c>
      <c r="H13" s="27">
        <v>11.49</v>
      </c>
      <c r="I13" s="27">
        <v>1.89</v>
      </c>
      <c r="J13" s="27">
        <v>0.23400000000000001</v>
      </c>
      <c r="K13" s="27">
        <v>0.48</v>
      </c>
      <c r="L13" s="27">
        <v>7.0000000000000007E-2</v>
      </c>
      <c r="M13" s="27"/>
      <c r="N13" s="27">
        <v>31</v>
      </c>
      <c r="O13" s="27"/>
      <c r="P13" s="27">
        <v>148</v>
      </c>
      <c r="Q13" s="27"/>
      <c r="R13" s="27"/>
      <c r="S13" s="27"/>
      <c r="T13" s="27"/>
      <c r="U13" s="27"/>
      <c r="V13" s="27"/>
      <c r="W13" s="27"/>
      <c r="X13" s="27"/>
      <c r="Y13" s="27"/>
      <c r="Z13" s="27">
        <v>144</v>
      </c>
      <c r="AA13" s="27"/>
      <c r="AB13" s="27">
        <v>38</v>
      </c>
      <c r="AC13" s="27"/>
      <c r="AD13" s="27"/>
      <c r="AE13" s="27"/>
      <c r="AF13" s="27"/>
      <c r="AG13" s="27"/>
      <c r="AH13" s="27"/>
      <c r="AI13" s="27"/>
      <c r="AJ13" s="27">
        <v>118</v>
      </c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</row>
    <row r="14" spans="1:58" x14ac:dyDescent="0.2">
      <c r="A14" s="33" t="s">
        <v>232</v>
      </c>
      <c r="B14" s="16"/>
      <c r="C14" s="21">
        <f>ABS(((AVERAGE(C11:C12)/C13)*100)-100)</f>
        <v>0.72110286320253181</v>
      </c>
      <c r="D14" s="21">
        <f t="shared" ref="D14:L14" si="1">ABS(((AVERAGE(D11:D12)/D13)*100)-100)</f>
        <v>0.21810250817885901</v>
      </c>
      <c r="E14" s="21">
        <f t="shared" si="1"/>
        <v>0.3510531594784112</v>
      </c>
      <c r="F14" s="21">
        <f t="shared" si="1"/>
        <v>1</v>
      </c>
      <c r="G14" s="21">
        <f t="shared" si="1"/>
        <v>1.4313919052319903</v>
      </c>
      <c r="H14" s="21">
        <f t="shared" si="1"/>
        <v>0.69625761531766273</v>
      </c>
      <c r="I14" s="21">
        <f t="shared" si="1"/>
        <v>0.79365079365078373</v>
      </c>
      <c r="J14" s="21">
        <f t="shared" si="1"/>
        <v>3.8461538461538538</v>
      </c>
      <c r="K14" s="21">
        <f t="shared" si="1"/>
        <v>1.7708333333333428</v>
      </c>
      <c r="L14" s="21">
        <f t="shared" si="1"/>
        <v>0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</row>
    <row r="15" spans="1:58" s="22" customFormat="1" x14ac:dyDescent="0.2">
      <c r="A15" s="20"/>
      <c r="B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</row>
    <row r="16" spans="1:58" x14ac:dyDescent="0.2">
      <c r="A16" s="16" t="s">
        <v>233</v>
      </c>
      <c r="B16" s="32">
        <v>44243</v>
      </c>
      <c r="C16" s="17">
        <v>71.319999999999993</v>
      </c>
      <c r="D16" s="17">
        <v>13.03</v>
      </c>
      <c r="E16" s="17">
        <v>3.28</v>
      </c>
      <c r="F16" s="17">
        <v>0.14599999999999999</v>
      </c>
      <c r="G16" s="17">
        <v>0.14000000000000001</v>
      </c>
      <c r="H16" s="17">
        <v>0.6</v>
      </c>
      <c r="I16" s="17">
        <v>2.4500000000000002</v>
      </c>
      <c r="J16" s="17">
        <v>5.37</v>
      </c>
      <c r="K16" s="17">
        <v>0.29499999999999998</v>
      </c>
      <c r="L16" s="17">
        <v>0.05</v>
      </c>
      <c r="M16" s="17"/>
      <c r="N16" s="17">
        <v>5</v>
      </c>
      <c r="O16" s="17">
        <v>4</v>
      </c>
      <c r="P16" s="17" t="s">
        <v>78</v>
      </c>
      <c r="Q16" s="17"/>
      <c r="R16" s="17"/>
      <c r="S16" s="17"/>
      <c r="T16" s="17"/>
      <c r="U16" s="17"/>
      <c r="V16" s="17"/>
      <c r="W16" s="17"/>
      <c r="X16" s="17"/>
      <c r="Y16" s="17"/>
      <c r="Z16" s="17">
        <v>40</v>
      </c>
      <c r="AA16" s="17"/>
      <c r="AB16" s="17">
        <v>382</v>
      </c>
      <c r="AC16" s="17"/>
      <c r="AD16" s="17"/>
      <c r="AE16" s="17"/>
      <c r="AF16" s="17"/>
      <c r="AG16" s="17"/>
      <c r="AH16" s="17"/>
      <c r="AI16" s="17"/>
      <c r="AJ16" s="17">
        <v>491</v>
      </c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</row>
    <row r="17" spans="1:58" x14ac:dyDescent="0.2">
      <c r="A17" s="26" t="s">
        <v>234</v>
      </c>
      <c r="B17" s="26"/>
      <c r="C17" s="27">
        <v>72.8</v>
      </c>
      <c r="D17" s="27">
        <v>13</v>
      </c>
      <c r="E17" s="27">
        <v>3.21</v>
      </c>
      <c r="F17" s="27">
        <v>0.14000000000000001</v>
      </c>
      <c r="G17" s="27">
        <v>0.16</v>
      </c>
      <c r="H17" s="27">
        <v>0.59</v>
      </c>
      <c r="I17" s="27">
        <v>2.57</v>
      </c>
      <c r="J17" s="27">
        <v>5.43</v>
      </c>
      <c r="K17" s="27">
        <v>0.3</v>
      </c>
      <c r="L17" s="27">
        <v>0.05</v>
      </c>
      <c r="M17" s="27"/>
      <c r="N17" s="27">
        <v>5</v>
      </c>
      <c r="O17" s="27">
        <v>4</v>
      </c>
      <c r="P17" s="27">
        <v>5</v>
      </c>
      <c r="Q17" s="27"/>
      <c r="R17" s="27"/>
      <c r="S17" s="27"/>
      <c r="T17" s="27"/>
      <c r="U17" s="27"/>
      <c r="V17" s="27"/>
      <c r="W17" s="27"/>
      <c r="X17" s="27"/>
      <c r="Y17" s="27"/>
      <c r="Z17" s="27">
        <v>43</v>
      </c>
      <c r="AA17" s="27"/>
      <c r="AB17" s="27">
        <v>403</v>
      </c>
      <c r="AC17" s="27"/>
      <c r="AD17" s="27"/>
      <c r="AE17" s="27"/>
      <c r="AF17" s="27"/>
      <c r="AG17" s="27"/>
      <c r="AH17" s="27"/>
      <c r="AI17" s="27"/>
      <c r="AJ17" s="27">
        <v>506</v>
      </c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</row>
    <row r="18" spans="1:58" x14ac:dyDescent="0.2">
      <c r="A18" s="33" t="s">
        <v>232</v>
      </c>
      <c r="B18" s="16"/>
      <c r="C18" s="21">
        <f>ABS(((C16/C17)*100)-100)</f>
        <v>2.0329670329670364</v>
      </c>
      <c r="D18" s="21">
        <f t="shared" ref="D18:L18" si="2">ABS(((D16/D17)*100)-100)</f>
        <v>0.23076923076924061</v>
      </c>
      <c r="E18" s="21">
        <f t="shared" si="2"/>
        <v>2.1806853582554453</v>
      </c>
      <c r="F18" s="21">
        <f t="shared" si="2"/>
        <v>4.2857142857142776</v>
      </c>
      <c r="G18" s="21">
        <f t="shared" si="2"/>
        <v>12.499999999999986</v>
      </c>
      <c r="H18" s="21">
        <f t="shared" si="2"/>
        <v>1.6949152542372872</v>
      </c>
      <c r="I18" s="21">
        <f t="shared" si="2"/>
        <v>4.6692607003890885</v>
      </c>
      <c r="J18" s="21">
        <f t="shared" si="2"/>
        <v>1.1049723756906076</v>
      </c>
      <c r="K18" s="21">
        <f t="shared" si="2"/>
        <v>1.6666666666666714</v>
      </c>
      <c r="L18" s="21">
        <f t="shared" si="2"/>
        <v>0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</row>
    <row r="19" spans="1:58" x14ac:dyDescent="0.2">
      <c r="A19" s="16"/>
      <c r="B19" s="16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</row>
    <row r="20" spans="1:58" x14ac:dyDescent="0.2">
      <c r="A20" s="16" t="s">
        <v>235</v>
      </c>
      <c r="B20" s="32">
        <v>44243</v>
      </c>
      <c r="C20" s="17">
        <v>52.47</v>
      </c>
      <c r="D20" s="17">
        <v>15.61</v>
      </c>
      <c r="E20" s="17">
        <v>10.84</v>
      </c>
      <c r="F20" s="17">
        <v>0.16700000000000001</v>
      </c>
      <c r="G20" s="17">
        <v>6.21</v>
      </c>
      <c r="H20" s="17">
        <v>11.2</v>
      </c>
      <c r="I20" s="17">
        <v>2.2200000000000002</v>
      </c>
      <c r="J20" s="17">
        <v>0.62</v>
      </c>
      <c r="K20" s="17">
        <v>1.1120000000000001</v>
      </c>
      <c r="L20" s="17">
        <v>0.13</v>
      </c>
      <c r="M20" s="17"/>
      <c r="N20" s="17">
        <v>35</v>
      </c>
      <c r="O20" s="17" t="s">
        <v>80</v>
      </c>
      <c r="P20" s="17">
        <v>277</v>
      </c>
      <c r="Q20" s="17">
        <v>90</v>
      </c>
      <c r="R20" s="17">
        <v>43</v>
      </c>
      <c r="S20" s="17">
        <v>60</v>
      </c>
      <c r="T20" s="17">
        <v>100</v>
      </c>
      <c r="U20" s="17">
        <v>70</v>
      </c>
      <c r="V20" s="17">
        <v>17</v>
      </c>
      <c r="W20" s="17">
        <v>1.3</v>
      </c>
      <c r="X20" s="17" t="s">
        <v>78</v>
      </c>
      <c r="Y20" s="17">
        <v>20</v>
      </c>
      <c r="Z20" s="17">
        <v>191</v>
      </c>
      <c r="AA20" s="17"/>
      <c r="AB20" s="17">
        <v>89</v>
      </c>
      <c r="AC20" s="17">
        <v>7.2</v>
      </c>
      <c r="AD20" s="17" t="s">
        <v>177</v>
      </c>
      <c r="AE20" s="17"/>
      <c r="AF20" s="17"/>
      <c r="AG20" s="17"/>
      <c r="AH20" s="17">
        <v>0.6</v>
      </c>
      <c r="AI20" s="17">
        <v>0.8</v>
      </c>
      <c r="AJ20" s="17">
        <v>180</v>
      </c>
      <c r="AK20" s="17">
        <v>10.7</v>
      </c>
      <c r="AL20" s="17">
        <v>22.9</v>
      </c>
      <c r="AM20" s="17"/>
      <c r="AN20" s="17">
        <v>11.9</v>
      </c>
      <c r="AO20" s="17">
        <v>3.2</v>
      </c>
      <c r="AP20" s="17">
        <v>1.1000000000000001</v>
      </c>
      <c r="AQ20" s="17"/>
      <c r="AR20" s="17">
        <v>0.6</v>
      </c>
      <c r="AS20" s="17">
        <v>3.7</v>
      </c>
      <c r="AT20" s="17">
        <v>0.73</v>
      </c>
      <c r="AU20" s="17"/>
      <c r="AV20" s="17"/>
      <c r="AW20" s="17">
        <v>1.9</v>
      </c>
      <c r="AX20" s="17"/>
      <c r="AY20" s="17">
        <v>2.4</v>
      </c>
      <c r="AZ20" s="17">
        <v>0.48</v>
      </c>
      <c r="BA20" s="17">
        <v>1.1000000000000001</v>
      </c>
      <c r="BB20" s="17">
        <v>7.0000000000000007E-2</v>
      </c>
      <c r="BC20" s="17"/>
      <c r="BD20" s="17" t="s">
        <v>104</v>
      </c>
      <c r="BE20" s="17">
        <v>2.2999999999999998</v>
      </c>
      <c r="BF20" s="17">
        <v>0.5</v>
      </c>
    </row>
    <row r="21" spans="1:58" x14ac:dyDescent="0.2">
      <c r="A21" s="26" t="s">
        <v>236</v>
      </c>
      <c r="B21" s="26"/>
      <c r="C21" s="27">
        <v>52.4</v>
      </c>
      <c r="D21" s="27">
        <v>15.4</v>
      </c>
      <c r="E21" s="27">
        <v>10.7</v>
      </c>
      <c r="F21" s="27">
        <v>0.16300000000000001</v>
      </c>
      <c r="G21" s="27">
        <v>6.37</v>
      </c>
      <c r="H21" s="27">
        <v>10.9</v>
      </c>
      <c r="I21" s="27">
        <v>2.14</v>
      </c>
      <c r="J21" s="27">
        <v>0.626</v>
      </c>
      <c r="K21" s="27">
        <v>1.06</v>
      </c>
      <c r="L21" s="27">
        <v>0.14000000000000001</v>
      </c>
      <c r="M21" s="27"/>
      <c r="N21" s="27">
        <v>36</v>
      </c>
      <c r="O21" s="27">
        <v>1.3</v>
      </c>
      <c r="P21" s="27">
        <v>262</v>
      </c>
      <c r="Q21" s="27">
        <v>92</v>
      </c>
      <c r="R21" s="27">
        <v>43</v>
      </c>
      <c r="S21" s="27">
        <v>70</v>
      </c>
      <c r="T21" s="27">
        <v>110</v>
      </c>
      <c r="U21" s="27">
        <v>80</v>
      </c>
      <c r="V21" s="27">
        <v>17</v>
      </c>
      <c r="W21" s="27">
        <v>1</v>
      </c>
      <c r="X21" s="27">
        <v>1.2</v>
      </c>
      <c r="Y21" s="27">
        <v>21</v>
      </c>
      <c r="Z21" s="27">
        <v>190</v>
      </c>
      <c r="AA21" s="27"/>
      <c r="AB21" s="27">
        <v>94</v>
      </c>
      <c r="AC21" s="27">
        <v>7.9</v>
      </c>
      <c r="AD21" s="27">
        <v>0.6</v>
      </c>
      <c r="AE21" s="27"/>
      <c r="AF21" s="27"/>
      <c r="AG21" s="27"/>
      <c r="AH21" s="27">
        <v>0.79</v>
      </c>
      <c r="AI21" s="27">
        <v>0.99</v>
      </c>
      <c r="AJ21" s="27">
        <v>182</v>
      </c>
      <c r="AK21" s="27">
        <v>10</v>
      </c>
      <c r="AL21" s="27">
        <v>23</v>
      </c>
      <c r="AM21" s="27"/>
      <c r="AN21" s="27">
        <v>13</v>
      </c>
      <c r="AO21" s="27">
        <v>3.3</v>
      </c>
      <c r="AP21" s="27">
        <v>1</v>
      </c>
      <c r="AQ21" s="27"/>
      <c r="AR21" s="27">
        <v>0.63</v>
      </c>
      <c r="AS21" s="27">
        <v>3.6</v>
      </c>
      <c r="AT21" s="27">
        <v>0.76</v>
      </c>
      <c r="AU21" s="27"/>
      <c r="AV21" s="27"/>
      <c r="AW21" s="27">
        <v>2.1</v>
      </c>
      <c r="AX21" s="27"/>
      <c r="AY21" s="27">
        <v>2.6</v>
      </c>
      <c r="AZ21" s="27">
        <v>0.5</v>
      </c>
      <c r="BA21" s="27">
        <v>0.3</v>
      </c>
      <c r="BB21" s="27">
        <v>0.2</v>
      </c>
      <c r="BC21" s="27"/>
      <c r="BD21" s="27">
        <v>0.03</v>
      </c>
      <c r="BE21" s="27">
        <v>2.4</v>
      </c>
      <c r="BF21" s="27">
        <v>0.53</v>
      </c>
    </row>
    <row r="22" spans="1:58" x14ac:dyDescent="0.2">
      <c r="A22" s="33" t="s">
        <v>232</v>
      </c>
      <c r="B22" s="16"/>
      <c r="C22" s="21">
        <f>ABS(((C20/C21)*100)-100)</f>
        <v>0.1335877862595396</v>
      </c>
      <c r="D22" s="21">
        <f t="shared" ref="D22:L22" si="3">ABS(((D20/D21)*100)-100)</f>
        <v>1.363636363636374</v>
      </c>
      <c r="E22" s="21">
        <f t="shared" si="3"/>
        <v>1.3084112149532814</v>
      </c>
      <c r="F22" s="21">
        <f t="shared" si="3"/>
        <v>2.4539877300613568</v>
      </c>
      <c r="G22" s="21">
        <f t="shared" si="3"/>
        <v>2.5117739403453783</v>
      </c>
      <c r="H22" s="21">
        <f t="shared" si="3"/>
        <v>2.7522935779816322</v>
      </c>
      <c r="I22" s="21">
        <f t="shared" si="3"/>
        <v>3.7383177570093409</v>
      </c>
      <c r="J22" s="21">
        <f t="shared" si="3"/>
        <v>0.95846645367412009</v>
      </c>
      <c r="K22" s="21">
        <f t="shared" si="3"/>
        <v>4.9056603773584868</v>
      </c>
      <c r="L22" s="21">
        <f t="shared" si="3"/>
        <v>7.142857142857153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</row>
    <row r="23" spans="1:58" x14ac:dyDescent="0.2">
      <c r="A23" s="16"/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</row>
    <row r="24" spans="1:58" x14ac:dyDescent="0.2">
      <c r="A24" s="16" t="s">
        <v>220</v>
      </c>
      <c r="B24" s="32">
        <v>44243</v>
      </c>
      <c r="C24" s="17">
        <v>49.97</v>
      </c>
      <c r="D24" s="17">
        <v>20.53</v>
      </c>
      <c r="E24" s="17">
        <v>6.14</v>
      </c>
      <c r="F24" s="17">
        <v>0.107</v>
      </c>
      <c r="G24" s="17">
        <v>0.49</v>
      </c>
      <c r="H24" s="17">
        <v>8.1300000000000008</v>
      </c>
      <c r="I24" s="17">
        <v>7.03</v>
      </c>
      <c r="J24" s="17">
        <v>1.68</v>
      </c>
      <c r="K24" s="17">
        <v>0.29299999999999998</v>
      </c>
      <c r="L24" s="17">
        <v>0.13</v>
      </c>
      <c r="M24" s="17"/>
      <c r="N24" s="17">
        <v>1</v>
      </c>
      <c r="O24" s="17">
        <v>3</v>
      </c>
      <c r="P24" s="17">
        <v>8</v>
      </c>
      <c r="Q24" s="17"/>
      <c r="R24" s="17"/>
      <c r="S24" s="17"/>
      <c r="T24" s="17"/>
      <c r="U24" s="17"/>
      <c r="V24" s="17"/>
      <c r="W24" s="17"/>
      <c r="X24" s="17"/>
      <c r="Y24" s="17"/>
      <c r="Z24" s="17">
        <v>1204</v>
      </c>
      <c r="AA24" s="17"/>
      <c r="AB24" s="17">
        <v>549</v>
      </c>
      <c r="AC24" s="17"/>
      <c r="AD24" s="17"/>
      <c r="AE24" s="17"/>
      <c r="AF24" s="17"/>
      <c r="AG24" s="17"/>
      <c r="AH24" s="17"/>
      <c r="AI24" s="17"/>
      <c r="AJ24" s="17">
        <v>356</v>
      </c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</row>
    <row r="25" spans="1:58" x14ac:dyDescent="0.2">
      <c r="A25" s="16" t="s">
        <v>220</v>
      </c>
      <c r="B25" s="32">
        <v>44281</v>
      </c>
      <c r="C25" s="17">
        <v>50.58</v>
      </c>
      <c r="D25" s="17">
        <v>20.94</v>
      </c>
      <c r="E25" s="17">
        <v>6.26</v>
      </c>
      <c r="F25" s="17">
        <v>0.11</v>
      </c>
      <c r="G25" s="17">
        <v>0.5</v>
      </c>
      <c r="H25" s="17">
        <v>8.25</v>
      </c>
      <c r="I25" s="17">
        <v>7.17</v>
      </c>
      <c r="J25" s="17">
        <v>1.67</v>
      </c>
      <c r="K25" s="17">
        <v>0.3</v>
      </c>
      <c r="L25" s="17">
        <v>0.13</v>
      </c>
      <c r="M25" s="17"/>
      <c r="N25" s="17">
        <v>1</v>
      </c>
      <c r="O25" s="17">
        <v>3</v>
      </c>
      <c r="P25" s="17" t="s">
        <v>78</v>
      </c>
      <c r="Q25" s="17"/>
      <c r="R25" s="17"/>
      <c r="S25" s="17"/>
      <c r="T25" s="17"/>
      <c r="U25" s="17">
        <v>100</v>
      </c>
      <c r="V25" s="17">
        <v>35</v>
      </c>
      <c r="W25" s="17"/>
      <c r="X25" s="17"/>
      <c r="Y25" s="17">
        <v>52</v>
      </c>
      <c r="Z25" s="17">
        <v>1202</v>
      </c>
      <c r="AA25" s="17">
        <v>119</v>
      </c>
      <c r="AB25" s="17">
        <v>531</v>
      </c>
      <c r="AC25" s="17">
        <v>13.1</v>
      </c>
      <c r="AD25" s="17"/>
      <c r="AE25" s="17"/>
      <c r="AF25" s="17"/>
      <c r="AG25" s="17"/>
      <c r="AH25" s="17"/>
      <c r="AI25" s="17">
        <v>1.5</v>
      </c>
      <c r="AJ25" s="17">
        <v>351</v>
      </c>
      <c r="AK25" s="17">
        <v>59.1</v>
      </c>
      <c r="AL25" s="17">
        <v>123</v>
      </c>
      <c r="AM25" s="17">
        <v>14.9</v>
      </c>
      <c r="AN25" s="17">
        <v>59</v>
      </c>
      <c r="AO25" s="17">
        <v>13.2</v>
      </c>
      <c r="AP25" s="17">
        <v>1.94</v>
      </c>
      <c r="AQ25" s="17">
        <v>13.6</v>
      </c>
      <c r="AR25" s="17">
        <v>2.72</v>
      </c>
      <c r="AS25" s="17">
        <v>18.600000000000001</v>
      </c>
      <c r="AT25" s="17">
        <v>4.2699999999999996</v>
      </c>
      <c r="AU25" s="17">
        <v>13.9</v>
      </c>
      <c r="AV25" s="17">
        <v>2.17</v>
      </c>
      <c r="AW25" s="17">
        <v>14.7</v>
      </c>
      <c r="AX25" s="17">
        <v>2.09</v>
      </c>
      <c r="AY25" s="17">
        <v>10.199999999999999</v>
      </c>
      <c r="AZ25" s="17">
        <v>0.8</v>
      </c>
      <c r="BA25" s="17"/>
      <c r="BB25" s="17"/>
      <c r="BC25" s="17">
        <v>9</v>
      </c>
      <c r="BD25" s="17"/>
      <c r="BE25" s="17">
        <v>1.5</v>
      </c>
      <c r="BF25" s="17">
        <v>0.9</v>
      </c>
    </row>
    <row r="26" spans="1:58" x14ac:dyDescent="0.2">
      <c r="A26" s="26" t="s">
        <v>221</v>
      </c>
      <c r="B26" s="26"/>
      <c r="C26" s="27">
        <v>49.9</v>
      </c>
      <c r="D26" s="27">
        <v>20.69</v>
      </c>
      <c r="E26" s="27">
        <v>6.21</v>
      </c>
      <c r="F26" s="27">
        <v>0.108</v>
      </c>
      <c r="G26" s="27">
        <v>0.54</v>
      </c>
      <c r="H26" s="27">
        <v>8.0500000000000007</v>
      </c>
      <c r="I26" s="27">
        <v>7.1</v>
      </c>
      <c r="J26" s="27">
        <v>1.66</v>
      </c>
      <c r="K26" s="27">
        <v>0.28699999999999998</v>
      </c>
      <c r="L26" s="27">
        <v>0.13100000000000001</v>
      </c>
      <c r="M26" s="27"/>
      <c r="N26" s="27">
        <v>1.1000000000000001</v>
      </c>
      <c r="O26" s="27">
        <v>2.6</v>
      </c>
      <c r="P26" s="27">
        <v>8</v>
      </c>
      <c r="Q26" s="27"/>
      <c r="R26" s="27"/>
      <c r="S26" s="27"/>
      <c r="T26" s="27"/>
      <c r="U26" s="27">
        <v>93</v>
      </c>
      <c r="V26" s="27">
        <v>35</v>
      </c>
      <c r="W26" s="27"/>
      <c r="X26" s="27"/>
      <c r="Y26" s="27">
        <v>55</v>
      </c>
      <c r="Z26" s="27">
        <v>1191</v>
      </c>
      <c r="AA26" s="27">
        <v>119</v>
      </c>
      <c r="AB26" s="27">
        <v>517</v>
      </c>
      <c r="AC26" s="27">
        <v>13</v>
      </c>
      <c r="AD26" s="27"/>
      <c r="AE26" s="27"/>
      <c r="AF26" s="27"/>
      <c r="AG26" s="27"/>
      <c r="AH26" s="27"/>
      <c r="AI26" s="27">
        <v>1.5</v>
      </c>
      <c r="AJ26" s="27">
        <v>340</v>
      </c>
      <c r="AK26" s="27">
        <v>58</v>
      </c>
      <c r="AL26" s="27">
        <v>122</v>
      </c>
      <c r="AM26" s="27">
        <v>15</v>
      </c>
      <c r="AN26" s="27">
        <v>57</v>
      </c>
      <c r="AO26" s="27">
        <v>12.7</v>
      </c>
      <c r="AP26" s="27">
        <v>2</v>
      </c>
      <c r="AQ26" s="27">
        <v>14</v>
      </c>
      <c r="AR26" s="27">
        <v>2.6</v>
      </c>
      <c r="AS26" s="27">
        <v>18.2</v>
      </c>
      <c r="AT26" s="27">
        <v>4.3</v>
      </c>
      <c r="AU26" s="27">
        <v>14.2</v>
      </c>
      <c r="AV26" s="27">
        <v>2.2999999999999998</v>
      </c>
      <c r="AW26" s="27">
        <v>14.8</v>
      </c>
      <c r="AX26" s="27">
        <v>2.1</v>
      </c>
      <c r="AY26" s="27">
        <v>10.6</v>
      </c>
      <c r="AZ26" s="27">
        <v>0.9</v>
      </c>
      <c r="BA26" s="27"/>
      <c r="BB26" s="27"/>
      <c r="BC26" s="27">
        <v>10</v>
      </c>
      <c r="BD26" s="27"/>
      <c r="BE26" s="27">
        <v>1.4</v>
      </c>
      <c r="BF26" s="27">
        <v>0.8</v>
      </c>
    </row>
    <row r="27" spans="1:58" s="22" customFormat="1" x14ac:dyDescent="0.2">
      <c r="A27" s="33" t="s">
        <v>237</v>
      </c>
      <c r="B27" s="20"/>
      <c r="C27" s="21">
        <f>AVERAGE(C24:C25)</f>
        <v>50.274999999999999</v>
      </c>
      <c r="D27" s="21">
        <f t="shared" ref="D27:L27" si="4">AVERAGE(D24:D25)</f>
        <v>20.734999999999999</v>
      </c>
      <c r="E27" s="21">
        <f t="shared" si="4"/>
        <v>6.1999999999999993</v>
      </c>
      <c r="F27" s="21">
        <f t="shared" si="4"/>
        <v>0.1085</v>
      </c>
      <c r="G27" s="21">
        <f t="shared" si="4"/>
        <v>0.495</v>
      </c>
      <c r="H27" s="21">
        <f t="shared" si="4"/>
        <v>8.1900000000000013</v>
      </c>
      <c r="I27" s="21">
        <f t="shared" si="4"/>
        <v>7.1</v>
      </c>
      <c r="J27" s="21">
        <f t="shared" si="4"/>
        <v>1.6749999999999998</v>
      </c>
      <c r="K27" s="21">
        <f t="shared" si="4"/>
        <v>0.29649999999999999</v>
      </c>
      <c r="L27" s="21">
        <f t="shared" si="4"/>
        <v>0.13</v>
      </c>
      <c r="M27" s="21"/>
      <c r="N27" s="21">
        <f t="shared" ref="N27:BF27" si="5">AVERAGE(N24:N25)</f>
        <v>1</v>
      </c>
      <c r="O27" s="21">
        <f t="shared" si="5"/>
        <v>3</v>
      </c>
      <c r="P27" s="21">
        <f t="shared" si="5"/>
        <v>8</v>
      </c>
      <c r="Q27" s="21"/>
      <c r="R27" s="21"/>
      <c r="S27" s="21"/>
      <c r="T27" s="21"/>
      <c r="U27" s="21">
        <f t="shared" si="5"/>
        <v>100</v>
      </c>
      <c r="V27" s="21">
        <f t="shared" si="5"/>
        <v>35</v>
      </c>
      <c r="W27" s="21"/>
      <c r="X27" s="21"/>
      <c r="Y27" s="21">
        <f t="shared" si="5"/>
        <v>52</v>
      </c>
      <c r="Z27" s="21">
        <f t="shared" si="5"/>
        <v>1203</v>
      </c>
      <c r="AA27" s="21">
        <f t="shared" si="5"/>
        <v>119</v>
      </c>
      <c r="AB27" s="21">
        <f t="shared" si="5"/>
        <v>540</v>
      </c>
      <c r="AC27" s="21">
        <f t="shared" si="5"/>
        <v>13.1</v>
      </c>
      <c r="AD27" s="21"/>
      <c r="AE27" s="21"/>
      <c r="AF27" s="21"/>
      <c r="AG27" s="21"/>
      <c r="AH27" s="21"/>
      <c r="AI27" s="21">
        <f t="shared" si="5"/>
        <v>1.5</v>
      </c>
      <c r="AJ27" s="21">
        <f t="shared" si="5"/>
        <v>353.5</v>
      </c>
      <c r="AK27" s="21">
        <f t="shared" si="5"/>
        <v>59.1</v>
      </c>
      <c r="AL27" s="21">
        <f t="shared" si="5"/>
        <v>123</v>
      </c>
      <c r="AM27" s="21">
        <f t="shared" si="5"/>
        <v>14.9</v>
      </c>
      <c r="AN27" s="21">
        <f t="shared" si="5"/>
        <v>59</v>
      </c>
      <c r="AO27" s="21">
        <f t="shared" si="5"/>
        <v>13.2</v>
      </c>
      <c r="AP27" s="21">
        <f t="shared" si="5"/>
        <v>1.94</v>
      </c>
      <c r="AQ27" s="21">
        <f t="shared" si="5"/>
        <v>13.6</v>
      </c>
      <c r="AR27" s="21">
        <f t="shared" si="5"/>
        <v>2.72</v>
      </c>
      <c r="AS27" s="21">
        <f t="shared" si="5"/>
        <v>18.600000000000001</v>
      </c>
      <c r="AT27" s="21">
        <f t="shared" si="5"/>
        <v>4.2699999999999996</v>
      </c>
      <c r="AU27" s="21">
        <f t="shared" si="5"/>
        <v>13.9</v>
      </c>
      <c r="AV27" s="21">
        <f t="shared" si="5"/>
        <v>2.17</v>
      </c>
      <c r="AW27" s="21">
        <f t="shared" si="5"/>
        <v>14.7</v>
      </c>
      <c r="AX27" s="21">
        <f t="shared" si="5"/>
        <v>2.09</v>
      </c>
      <c r="AY27" s="21">
        <f t="shared" si="5"/>
        <v>10.199999999999999</v>
      </c>
      <c r="AZ27" s="21">
        <f t="shared" si="5"/>
        <v>0.8</v>
      </c>
      <c r="BA27" s="21"/>
      <c r="BB27" s="21"/>
      <c r="BC27" s="21">
        <f t="shared" si="5"/>
        <v>9</v>
      </c>
      <c r="BD27" s="21"/>
      <c r="BE27" s="21">
        <f t="shared" si="5"/>
        <v>1.5</v>
      </c>
      <c r="BF27" s="21">
        <f t="shared" si="5"/>
        <v>0.9</v>
      </c>
    </row>
    <row r="28" spans="1:58" s="22" customFormat="1" x14ac:dyDescent="0.2">
      <c r="A28" s="33" t="s">
        <v>238</v>
      </c>
      <c r="B28" s="20"/>
      <c r="C28" s="21">
        <f>_xlfn.STDEV.P(C24:C25)</f>
        <v>0.30499999999999972</v>
      </c>
      <c r="D28" s="21">
        <f t="shared" ref="D28:L28" si="6">_xlfn.STDEV.P(D24:D25)</f>
        <v>0.20500000000000007</v>
      </c>
      <c r="E28" s="21">
        <f t="shared" si="6"/>
        <v>6.0000000000000053E-2</v>
      </c>
      <c r="F28" s="21">
        <f t="shared" si="6"/>
        <v>1.5000000000000013E-3</v>
      </c>
      <c r="G28" s="21">
        <f t="shared" si="6"/>
        <v>5.0000000000000044E-3</v>
      </c>
      <c r="H28" s="21">
        <f t="shared" si="6"/>
        <v>5.9999999999999609E-2</v>
      </c>
      <c r="I28" s="21">
        <f t="shared" si="6"/>
        <v>6.999999999999984E-2</v>
      </c>
      <c r="J28" s="21">
        <f t="shared" si="6"/>
        <v>5.0000000000000044E-3</v>
      </c>
      <c r="K28" s="21">
        <f t="shared" si="6"/>
        <v>3.5000000000000031E-3</v>
      </c>
      <c r="L28" s="21">
        <f t="shared" si="6"/>
        <v>0</v>
      </c>
      <c r="M28" s="21"/>
      <c r="N28" s="21">
        <f t="shared" ref="N28:BF28" si="7">_xlfn.STDEV.P(N24:N25)</f>
        <v>0</v>
      </c>
      <c r="O28" s="21">
        <f t="shared" si="7"/>
        <v>0</v>
      </c>
      <c r="P28" s="21">
        <f t="shared" si="7"/>
        <v>0</v>
      </c>
      <c r="Q28" s="21"/>
      <c r="R28" s="21"/>
      <c r="S28" s="21"/>
      <c r="T28" s="21"/>
      <c r="U28" s="21">
        <f t="shared" si="7"/>
        <v>0</v>
      </c>
      <c r="V28" s="21">
        <f t="shared" si="7"/>
        <v>0</v>
      </c>
      <c r="W28" s="21"/>
      <c r="X28" s="21"/>
      <c r="Y28" s="21">
        <f t="shared" si="7"/>
        <v>0</v>
      </c>
      <c r="Z28" s="21">
        <f t="shared" si="7"/>
        <v>1</v>
      </c>
      <c r="AA28" s="21">
        <f t="shared" si="7"/>
        <v>0</v>
      </c>
      <c r="AB28" s="21">
        <f t="shared" si="7"/>
        <v>9</v>
      </c>
      <c r="AC28" s="21">
        <f t="shared" si="7"/>
        <v>0</v>
      </c>
      <c r="AD28" s="21"/>
      <c r="AE28" s="21"/>
      <c r="AF28" s="21"/>
      <c r="AG28" s="21"/>
      <c r="AH28" s="21"/>
      <c r="AI28" s="21">
        <f t="shared" si="7"/>
        <v>0</v>
      </c>
      <c r="AJ28" s="21">
        <f t="shared" si="7"/>
        <v>2.5</v>
      </c>
      <c r="AK28" s="21">
        <f t="shared" si="7"/>
        <v>0</v>
      </c>
      <c r="AL28" s="21">
        <f t="shared" si="7"/>
        <v>0</v>
      </c>
      <c r="AM28" s="21">
        <f t="shared" si="7"/>
        <v>0</v>
      </c>
      <c r="AN28" s="21">
        <f t="shared" si="7"/>
        <v>0</v>
      </c>
      <c r="AO28" s="21">
        <f t="shared" si="7"/>
        <v>0</v>
      </c>
      <c r="AP28" s="21">
        <f t="shared" si="7"/>
        <v>0</v>
      </c>
      <c r="AQ28" s="21">
        <f t="shared" si="7"/>
        <v>0</v>
      </c>
      <c r="AR28" s="21">
        <f t="shared" si="7"/>
        <v>0</v>
      </c>
      <c r="AS28" s="21">
        <f t="shared" si="7"/>
        <v>0</v>
      </c>
      <c r="AT28" s="21">
        <f t="shared" si="7"/>
        <v>0</v>
      </c>
      <c r="AU28" s="21">
        <f t="shared" si="7"/>
        <v>0</v>
      </c>
      <c r="AV28" s="21">
        <f t="shared" si="7"/>
        <v>0</v>
      </c>
      <c r="AW28" s="21">
        <f t="shared" si="7"/>
        <v>0</v>
      </c>
      <c r="AX28" s="21">
        <f t="shared" si="7"/>
        <v>0</v>
      </c>
      <c r="AY28" s="21">
        <f t="shared" si="7"/>
        <v>0</v>
      </c>
      <c r="AZ28" s="21">
        <f t="shared" si="7"/>
        <v>0</v>
      </c>
      <c r="BA28" s="21"/>
      <c r="BB28" s="21"/>
      <c r="BC28" s="21">
        <f t="shared" si="7"/>
        <v>0</v>
      </c>
      <c r="BD28" s="21"/>
      <c r="BE28" s="21">
        <f t="shared" si="7"/>
        <v>0</v>
      </c>
      <c r="BF28" s="21">
        <f t="shared" si="7"/>
        <v>0</v>
      </c>
    </row>
    <row r="29" spans="1:58" s="22" customFormat="1" x14ac:dyDescent="0.2">
      <c r="A29" s="33" t="s">
        <v>239</v>
      </c>
      <c r="B29" s="20"/>
      <c r="C29" s="21">
        <f>C28/C27*100</f>
        <v>0.60666335156638429</v>
      </c>
      <c r="D29" s="21">
        <f t="shared" ref="D29:L29" si="8">D28/D27*100</f>
        <v>0.98866650590788563</v>
      </c>
      <c r="E29" s="21">
        <f t="shared" si="8"/>
        <v>0.96774193548387188</v>
      </c>
      <c r="F29" s="21">
        <f t="shared" si="8"/>
        <v>1.3824884792626742</v>
      </c>
      <c r="G29" s="21">
        <f t="shared" si="8"/>
        <v>1.0101010101010111</v>
      </c>
      <c r="H29" s="21">
        <f t="shared" si="8"/>
        <v>0.73260073260072778</v>
      </c>
      <c r="I29" s="21">
        <f t="shared" si="8"/>
        <v>0.98591549295774428</v>
      </c>
      <c r="J29" s="21">
        <f t="shared" si="8"/>
        <v>0.29850746268656747</v>
      </c>
      <c r="K29" s="21">
        <f t="shared" si="8"/>
        <v>1.1804384485666115</v>
      </c>
      <c r="L29" s="21">
        <f t="shared" si="8"/>
        <v>0</v>
      </c>
      <c r="M29" s="21"/>
      <c r="N29" s="21">
        <f t="shared" ref="N29:BF29" si="9">N28/N27*100</f>
        <v>0</v>
      </c>
      <c r="O29" s="21">
        <f t="shared" si="9"/>
        <v>0</v>
      </c>
      <c r="P29" s="21">
        <f t="shared" si="9"/>
        <v>0</v>
      </c>
      <c r="Q29" s="21"/>
      <c r="R29" s="21"/>
      <c r="S29" s="21"/>
      <c r="T29" s="21"/>
      <c r="U29" s="21">
        <f t="shared" si="9"/>
        <v>0</v>
      </c>
      <c r="V29" s="21">
        <f t="shared" si="9"/>
        <v>0</v>
      </c>
      <c r="W29" s="21"/>
      <c r="X29" s="21"/>
      <c r="Y29" s="21">
        <f t="shared" si="9"/>
        <v>0</v>
      </c>
      <c r="Z29" s="21">
        <f t="shared" si="9"/>
        <v>8.3125519534497094E-2</v>
      </c>
      <c r="AA29" s="21">
        <f t="shared" si="9"/>
        <v>0</v>
      </c>
      <c r="AB29" s="21">
        <f t="shared" si="9"/>
        <v>1.6666666666666667</v>
      </c>
      <c r="AC29" s="21">
        <f t="shared" si="9"/>
        <v>0</v>
      </c>
      <c r="AD29" s="21"/>
      <c r="AE29" s="21"/>
      <c r="AF29" s="21"/>
      <c r="AG29" s="21"/>
      <c r="AH29" s="21"/>
      <c r="AI29" s="21">
        <f t="shared" si="9"/>
        <v>0</v>
      </c>
      <c r="AJ29" s="21">
        <f t="shared" si="9"/>
        <v>0.70721357850070721</v>
      </c>
      <c r="AK29" s="21">
        <f t="shared" si="9"/>
        <v>0</v>
      </c>
      <c r="AL29" s="21">
        <f t="shared" si="9"/>
        <v>0</v>
      </c>
      <c r="AM29" s="21">
        <f t="shared" si="9"/>
        <v>0</v>
      </c>
      <c r="AN29" s="21">
        <f t="shared" si="9"/>
        <v>0</v>
      </c>
      <c r="AO29" s="21">
        <f t="shared" si="9"/>
        <v>0</v>
      </c>
      <c r="AP29" s="21">
        <f t="shared" si="9"/>
        <v>0</v>
      </c>
      <c r="AQ29" s="21">
        <f t="shared" si="9"/>
        <v>0</v>
      </c>
      <c r="AR29" s="21">
        <f t="shared" si="9"/>
        <v>0</v>
      </c>
      <c r="AS29" s="21">
        <f t="shared" si="9"/>
        <v>0</v>
      </c>
      <c r="AT29" s="21">
        <f t="shared" si="9"/>
        <v>0</v>
      </c>
      <c r="AU29" s="21">
        <f t="shared" si="9"/>
        <v>0</v>
      </c>
      <c r="AV29" s="21">
        <f t="shared" si="9"/>
        <v>0</v>
      </c>
      <c r="AW29" s="21">
        <f t="shared" si="9"/>
        <v>0</v>
      </c>
      <c r="AX29" s="21">
        <f t="shared" si="9"/>
        <v>0</v>
      </c>
      <c r="AY29" s="21">
        <f t="shared" si="9"/>
        <v>0</v>
      </c>
      <c r="AZ29" s="21">
        <f t="shared" si="9"/>
        <v>0</v>
      </c>
      <c r="BA29" s="21"/>
      <c r="BB29" s="21"/>
      <c r="BC29" s="21">
        <f t="shared" si="9"/>
        <v>0</v>
      </c>
      <c r="BD29" s="21"/>
      <c r="BE29" s="21">
        <f t="shared" si="9"/>
        <v>0</v>
      </c>
      <c r="BF29" s="21">
        <f t="shared" si="9"/>
        <v>0</v>
      </c>
    </row>
    <row r="30" spans="1:58" s="22" customFormat="1" x14ac:dyDescent="0.2">
      <c r="A30" s="33" t="s">
        <v>240</v>
      </c>
      <c r="B30" s="20"/>
      <c r="C30" s="21">
        <f>C29*2</f>
        <v>1.2133267031327686</v>
      </c>
      <c r="D30" s="21">
        <f t="shared" ref="D30:L30" si="10">D29*2</f>
        <v>1.9773330118157713</v>
      </c>
      <c r="E30" s="21">
        <f t="shared" si="10"/>
        <v>1.9354838709677438</v>
      </c>
      <c r="F30" s="21">
        <f t="shared" si="10"/>
        <v>2.7649769585253483</v>
      </c>
      <c r="G30" s="21">
        <f t="shared" si="10"/>
        <v>2.0202020202020221</v>
      </c>
      <c r="H30" s="21">
        <f t="shared" si="10"/>
        <v>1.4652014652014556</v>
      </c>
      <c r="I30" s="21">
        <f t="shared" si="10"/>
        <v>1.9718309859154886</v>
      </c>
      <c r="J30" s="21">
        <f t="shared" si="10"/>
        <v>0.59701492537313494</v>
      </c>
      <c r="K30" s="21">
        <f t="shared" si="10"/>
        <v>2.360876897133223</v>
      </c>
      <c r="L30" s="21">
        <f t="shared" si="10"/>
        <v>0</v>
      </c>
      <c r="M30" s="21"/>
      <c r="N30" s="21">
        <f t="shared" ref="N30:BF30" si="11">N29*2</f>
        <v>0</v>
      </c>
      <c r="O30" s="21">
        <f t="shared" si="11"/>
        <v>0</v>
      </c>
      <c r="P30" s="21">
        <f t="shared" si="11"/>
        <v>0</v>
      </c>
      <c r="Q30" s="21"/>
      <c r="R30" s="21"/>
      <c r="S30" s="21"/>
      <c r="T30" s="21"/>
      <c r="U30" s="21">
        <f t="shared" si="11"/>
        <v>0</v>
      </c>
      <c r="V30" s="21">
        <f t="shared" si="11"/>
        <v>0</v>
      </c>
      <c r="W30" s="21"/>
      <c r="X30" s="21"/>
      <c r="Y30" s="21">
        <f t="shared" si="11"/>
        <v>0</v>
      </c>
      <c r="Z30" s="21">
        <f t="shared" si="11"/>
        <v>0.16625103906899419</v>
      </c>
      <c r="AA30" s="21">
        <f t="shared" si="11"/>
        <v>0</v>
      </c>
      <c r="AB30" s="21">
        <f t="shared" si="11"/>
        <v>3.3333333333333335</v>
      </c>
      <c r="AC30" s="21">
        <f t="shared" si="11"/>
        <v>0</v>
      </c>
      <c r="AD30" s="21"/>
      <c r="AE30" s="21"/>
      <c r="AF30" s="21"/>
      <c r="AG30" s="21"/>
      <c r="AH30" s="21"/>
      <c r="AI30" s="21">
        <f t="shared" si="11"/>
        <v>0</v>
      </c>
      <c r="AJ30" s="21">
        <f t="shared" si="11"/>
        <v>1.4144271570014144</v>
      </c>
      <c r="AK30" s="21">
        <f t="shared" si="11"/>
        <v>0</v>
      </c>
      <c r="AL30" s="21">
        <f t="shared" si="11"/>
        <v>0</v>
      </c>
      <c r="AM30" s="21">
        <f t="shared" si="11"/>
        <v>0</v>
      </c>
      <c r="AN30" s="21">
        <f t="shared" si="11"/>
        <v>0</v>
      </c>
      <c r="AO30" s="21">
        <f t="shared" si="11"/>
        <v>0</v>
      </c>
      <c r="AP30" s="21">
        <f t="shared" si="11"/>
        <v>0</v>
      </c>
      <c r="AQ30" s="21">
        <f t="shared" si="11"/>
        <v>0</v>
      </c>
      <c r="AR30" s="21">
        <f t="shared" si="11"/>
        <v>0</v>
      </c>
      <c r="AS30" s="21">
        <f t="shared" si="11"/>
        <v>0</v>
      </c>
      <c r="AT30" s="21">
        <f t="shared" si="11"/>
        <v>0</v>
      </c>
      <c r="AU30" s="21">
        <f t="shared" si="11"/>
        <v>0</v>
      </c>
      <c r="AV30" s="21">
        <f t="shared" si="11"/>
        <v>0</v>
      </c>
      <c r="AW30" s="21">
        <f t="shared" si="11"/>
        <v>0</v>
      </c>
      <c r="AX30" s="21">
        <f t="shared" si="11"/>
        <v>0</v>
      </c>
      <c r="AY30" s="21">
        <f t="shared" si="11"/>
        <v>0</v>
      </c>
      <c r="AZ30" s="21">
        <f t="shared" si="11"/>
        <v>0</v>
      </c>
      <c r="BA30" s="21"/>
      <c r="BB30" s="21"/>
      <c r="BC30" s="21">
        <f t="shared" si="11"/>
        <v>0</v>
      </c>
      <c r="BD30" s="21"/>
      <c r="BE30" s="21">
        <f t="shared" si="11"/>
        <v>0</v>
      </c>
      <c r="BF30" s="21">
        <f t="shared" si="11"/>
        <v>0</v>
      </c>
    </row>
    <row r="31" spans="1:58" s="22" customFormat="1" x14ac:dyDescent="0.2">
      <c r="A31" s="33" t="s">
        <v>232</v>
      </c>
      <c r="B31" s="20"/>
      <c r="C31" s="21">
        <f>ABS(C27/C26*100-100)</f>
        <v>0.75150300601202957</v>
      </c>
      <c r="D31" s="21">
        <f t="shared" ref="D31:L31" si="12">ABS(D27/D26*100-100)</f>
        <v>0.21749637506040642</v>
      </c>
      <c r="E31" s="21">
        <f t="shared" si="12"/>
        <v>0.16103059581321588</v>
      </c>
      <c r="F31" s="21">
        <f t="shared" si="12"/>
        <v>0.4629629629629477</v>
      </c>
      <c r="G31" s="21">
        <f t="shared" si="12"/>
        <v>8.3333333333333428</v>
      </c>
      <c r="H31" s="21">
        <f t="shared" si="12"/>
        <v>1.7391304347826235</v>
      </c>
      <c r="I31" s="21">
        <f t="shared" si="12"/>
        <v>0</v>
      </c>
      <c r="J31" s="21">
        <f t="shared" si="12"/>
        <v>0.90361445783130989</v>
      </c>
      <c r="K31" s="21">
        <f t="shared" si="12"/>
        <v>3.3101045296167371</v>
      </c>
      <c r="L31" s="21">
        <f t="shared" si="12"/>
        <v>0.7633587786259568</v>
      </c>
      <c r="M31" s="21"/>
      <c r="N31" s="21">
        <f t="shared" ref="N31:BF31" si="13">ABS(N27/N26*100-100)</f>
        <v>9.0909090909090935</v>
      </c>
      <c r="O31" s="21">
        <f t="shared" si="13"/>
        <v>15.384615384615373</v>
      </c>
      <c r="P31" s="21">
        <f t="shared" si="13"/>
        <v>0</v>
      </c>
      <c r="Q31" s="21"/>
      <c r="R31" s="21"/>
      <c r="S31" s="21"/>
      <c r="T31" s="21"/>
      <c r="U31" s="21">
        <f t="shared" si="13"/>
        <v>7.5268817204300973</v>
      </c>
      <c r="V31" s="21">
        <f t="shared" si="13"/>
        <v>0</v>
      </c>
      <c r="W31" s="21"/>
      <c r="X31" s="21"/>
      <c r="Y31" s="21">
        <f t="shared" si="13"/>
        <v>5.4545454545454533</v>
      </c>
      <c r="Z31" s="21">
        <f t="shared" si="13"/>
        <v>1.0075566750629861</v>
      </c>
      <c r="AA31" s="21">
        <f t="shared" si="13"/>
        <v>0</v>
      </c>
      <c r="AB31" s="21">
        <f t="shared" si="13"/>
        <v>4.448742746615082</v>
      </c>
      <c r="AC31" s="21">
        <f t="shared" si="13"/>
        <v>0.7692307692307736</v>
      </c>
      <c r="AD31" s="21"/>
      <c r="AE31" s="21"/>
      <c r="AF31" s="21"/>
      <c r="AG31" s="21"/>
      <c r="AH31" s="21"/>
      <c r="AI31" s="21">
        <f t="shared" si="13"/>
        <v>0</v>
      </c>
      <c r="AJ31" s="21">
        <f t="shared" si="13"/>
        <v>3.9705882352941302</v>
      </c>
      <c r="AK31" s="21">
        <f t="shared" si="13"/>
        <v>1.8965517241379359</v>
      </c>
      <c r="AL31" s="21">
        <f t="shared" si="13"/>
        <v>0.81967213114752724</v>
      </c>
      <c r="AM31" s="21">
        <f t="shared" si="13"/>
        <v>0.66666666666665719</v>
      </c>
      <c r="AN31" s="21">
        <f t="shared" si="13"/>
        <v>3.5087719298245759</v>
      </c>
      <c r="AO31" s="21">
        <f t="shared" si="13"/>
        <v>3.9370078740157339</v>
      </c>
      <c r="AP31" s="21">
        <f t="shared" si="13"/>
        <v>3</v>
      </c>
      <c r="AQ31" s="21">
        <f t="shared" si="13"/>
        <v>2.8571428571428612</v>
      </c>
      <c r="AR31" s="21">
        <f t="shared" si="13"/>
        <v>4.6153846153846274</v>
      </c>
      <c r="AS31" s="21">
        <f t="shared" si="13"/>
        <v>2.1978021978022184</v>
      </c>
      <c r="AT31" s="21">
        <f t="shared" si="13"/>
        <v>0.69767441860464885</v>
      </c>
      <c r="AU31" s="21">
        <f t="shared" si="13"/>
        <v>2.1126760563380316</v>
      </c>
      <c r="AV31" s="21">
        <f t="shared" si="13"/>
        <v>5.6521739130434838</v>
      </c>
      <c r="AW31" s="21">
        <f t="shared" si="13"/>
        <v>0.67567567567567721</v>
      </c>
      <c r="AX31" s="21">
        <f t="shared" si="13"/>
        <v>0.4761904761904816</v>
      </c>
      <c r="AY31" s="21">
        <f t="shared" si="13"/>
        <v>3.7735849056603712</v>
      </c>
      <c r="AZ31" s="21">
        <f t="shared" si="13"/>
        <v>11.1111111111111</v>
      </c>
      <c r="BA31" s="21"/>
      <c r="BB31" s="21"/>
      <c r="BC31" s="21">
        <f t="shared" si="13"/>
        <v>10</v>
      </c>
      <c r="BD31" s="21"/>
      <c r="BE31" s="21">
        <f t="shared" si="13"/>
        <v>7.1428571428571388</v>
      </c>
      <c r="BF31" s="21">
        <f t="shared" si="13"/>
        <v>12.5</v>
      </c>
    </row>
    <row r="32" spans="1:58" s="22" customFormat="1" x14ac:dyDescent="0.2">
      <c r="A32" s="33" t="s">
        <v>241</v>
      </c>
      <c r="B32" s="20"/>
      <c r="C32" s="21">
        <f>2*MAX(C24:C25)*C29/100</f>
        <v>0.61370064644455435</v>
      </c>
      <c r="D32" s="21">
        <f t="shared" ref="D32:L32" si="14">2*MAX(D24:D25)*D29/100</f>
        <v>0.41405353267422251</v>
      </c>
      <c r="E32" s="21">
        <f t="shared" si="14"/>
        <v>0.12116129032258076</v>
      </c>
      <c r="F32" s="21">
        <f t="shared" si="14"/>
        <v>3.0414746543778832E-3</v>
      </c>
      <c r="G32" s="21">
        <f t="shared" si="14"/>
        <v>1.0101010101010111E-2</v>
      </c>
      <c r="H32" s="21">
        <f t="shared" si="14"/>
        <v>0.12087912087912007</v>
      </c>
      <c r="I32" s="21">
        <f t="shared" si="14"/>
        <v>0.14138028169014052</v>
      </c>
      <c r="J32" s="21">
        <f t="shared" si="14"/>
        <v>1.0029850746268667E-2</v>
      </c>
      <c r="K32" s="21">
        <f t="shared" si="14"/>
        <v>7.0826306913996688E-3</v>
      </c>
      <c r="L32" s="21">
        <f t="shared" si="14"/>
        <v>0</v>
      </c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</row>
    <row r="33" spans="1:58" s="22" customFormat="1" x14ac:dyDescent="0.2">
      <c r="A33" s="20"/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</row>
    <row r="34" spans="1:58" x14ac:dyDescent="0.2">
      <c r="A34" s="16" t="s">
        <v>222</v>
      </c>
      <c r="B34" s="32">
        <v>44243</v>
      </c>
      <c r="C34" s="17">
        <v>50.85</v>
      </c>
      <c r="D34" s="17">
        <v>15.63</v>
      </c>
      <c r="E34" s="17">
        <v>11.58</v>
      </c>
      <c r="F34" s="17">
        <v>0.17199999999999999</v>
      </c>
      <c r="G34" s="17">
        <v>9.5500000000000007</v>
      </c>
      <c r="H34" s="17">
        <v>13.78</v>
      </c>
      <c r="I34" s="17">
        <v>1.8</v>
      </c>
      <c r="J34" s="17">
        <v>0.02</v>
      </c>
      <c r="K34" s="17">
        <v>0.99299999999999999</v>
      </c>
      <c r="L34" s="17">
        <v>0.02</v>
      </c>
      <c r="M34" s="17"/>
      <c r="N34" s="17">
        <v>44</v>
      </c>
      <c r="O34" s="17" t="s">
        <v>80</v>
      </c>
      <c r="P34" s="17">
        <v>338</v>
      </c>
      <c r="Q34" s="17">
        <v>410</v>
      </c>
      <c r="R34" s="17">
        <v>51</v>
      </c>
      <c r="S34" s="17">
        <v>170</v>
      </c>
      <c r="T34" s="17">
        <v>130</v>
      </c>
      <c r="U34" s="17">
        <v>70</v>
      </c>
      <c r="V34" s="17">
        <v>16</v>
      </c>
      <c r="W34" s="17"/>
      <c r="X34" s="17"/>
      <c r="Y34" s="17"/>
      <c r="Z34" s="17">
        <v>108</v>
      </c>
      <c r="AA34" s="17">
        <v>15</v>
      </c>
      <c r="AB34" s="17">
        <v>15</v>
      </c>
      <c r="AC34" s="17"/>
      <c r="AD34" s="17"/>
      <c r="AE34" s="17"/>
      <c r="AF34" s="17"/>
      <c r="AG34" s="17"/>
      <c r="AH34" s="17">
        <v>0.4</v>
      </c>
      <c r="AI34" s="17"/>
      <c r="AJ34" s="17">
        <v>9</v>
      </c>
      <c r="AK34" s="17">
        <v>0.6</v>
      </c>
      <c r="AL34" s="17">
        <v>1.9</v>
      </c>
      <c r="AM34" s="17"/>
      <c r="AN34" s="17">
        <v>2.4</v>
      </c>
      <c r="AO34" s="17">
        <v>1.1000000000000001</v>
      </c>
      <c r="AP34" s="17">
        <v>0.5</v>
      </c>
      <c r="AQ34" s="17">
        <v>1.9</v>
      </c>
      <c r="AR34" s="17"/>
      <c r="AS34" s="17"/>
      <c r="AT34" s="17"/>
      <c r="AU34" s="17"/>
      <c r="AV34" s="17"/>
      <c r="AW34" s="17">
        <v>1.6</v>
      </c>
      <c r="AX34" s="17"/>
      <c r="AY34" s="17">
        <v>0.6</v>
      </c>
      <c r="AZ34" s="17"/>
      <c r="BA34" s="17"/>
      <c r="BB34" s="17"/>
      <c r="BC34" s="17" t="s">
        <v>78</v>
      </c>
      <c r="BD34" s="17"/>
      <c r="BE34" s="17"/>
      <c r="BF34" s="17"/>
    </row>
    <row r="35" spans="1:58" x14ac:dyDescent="0.2">
      <c r="A35" s="16" t="s">
        <v>222</v>
      </c>
      <c r="B35" s="32">
        <v>44281</v>
      </c>
      <c r="C35" s="17">
        <v>48.14</v>
      </c>
      <c r="D35" s="17">
        <v>15.41</v>
      </c>
      <c r="E35" s="17">
        <v>11.56</v>
      </c>
      <c r="F35" s="17">
        <v>0.17</v>
      </c>
      <c r="G35" s="17">
        <v>9.56</v>
      </c>
      <c r="H35" s="17">
        <v>13.62</v>
      </c>
      <c r="I35" s="17">
        <v>1.78</v>
      </c>
      <c r="J35" s="17">
        <v>0.02</v>
      </c>
      <c r="K35" s="17">
        <v>0.97</v>
      </c>
      <c r="L35" s="17">
        <v>0.01</v>
      </c>
      <c r="M35" s="17"/>
      <c r="N35" s="17">
        <v>44</v>
      </c>
      <c r="O35" s="17" t="s">
        <v>80</v>
      </c>
      <c r="P35" s="17">
        <v>338</v>
      </c>
      <c r="Q35" s="17">
        <v>380</v>
      </c>
      <c r="R35" s="17">
        <v>50</v>
      </c>
      <c r="S35" s="17">
        <v>180</v>
      </c>
      <c r="T35" s="17">
        <v>130</v>
      </c>
      <c r="U35" s="17">
        <v>70</v>
      </c>
      <c r="V35" s="17">
        <v>15</v>
      </c>
      <c r="W35" s="17"/>
      <c r="X35" s="17"/>
      <c r="Y35" s="17"/>
      <c r="Z35" s="17">
        <v>107</v>
      </c>
      <c r="AA35" s="17">
        <v>15</v>
      </c>
      <c r="AB35" s="17">
        <v>16</v>
      </c>
      <c r="AC35" s="17"/>
      <c r="AD35" s="17"/>
      <c r="AE35" s="17"/>
      <c r="AF35" s="17"/>
      <c r="AG35" s="17"/>
      <c r="AH35" s="17">
        <v>0.5</v>
      </c>
      <c r="AI35" s="17"/>
      <c r="AJ35" s="17">
        <v>8</v>
      </c>
      <c r="AK35" s="17">
        <v>0.6</v>
      </c>
      <c r="AL35" s="17">
        <v>1.9</v>
      </c>
      <c r="AM35" s="17"/>
      <c r="AN35" s="17">
        <v>2.4</v>
      </c>
      <c r="AO35" s="17">
        <v>1.1000000000000001</v>
      </c>
      <c r="AP35" s="17">
        <v>0.51</v>
      </c>
      <c r="AQ35" s="17">
        <v>1.8</v>
      </c>
      <c r="AR35" s="17"/>
      <c r="AS35" s="17"/>
      <c r="AT35" s="17"/>
      <c r="AU35" s="17"/>
      <c r="AV35" s="17"/>
      <c r="AW35" s="17">
        <v>1.6</v>
      </c>
      <c r="AX35" s="17">
        <v>0.24</v>
      </c>
      <c r="AY35" s="17">
        <v>0.5</v>
      </c>
      <c r="AZ35" s="17"/>
      <c r="BA35" s="17"/>
      <c r="BB35" s="17"/>
      <c r="BC35" s="17" t="s">
        <v>78</v>
      </c>
      <c r="BD35" s="17"/>
      <c r="BE35" s="17"/>
      <c r="BF35" s="17"/>
    </row>
    <row r="36" spans="1:58" x14ac:dyDescent="0.2">
      <c r="A36" s="26" t="s">
        <v>223</v>
      </c>
      <c r="B36" s="34"/>
      <c r="C36" s="27">
        <v>47.96</v>
      </c>
      <c r="D36" s="27">
        <v>15.5</v>
      </c>
      <c r="E36" s="27">
        <v>11.3</v>
      </c>
      <c r="F36" s="27">
        <v>0.17499999999999999</v>
      </c>
      <c r="G36" s="27">
        <v>9.6999999999999993</v>
      </c>
      <c r="H36" s="27">
        <v>13.3</v>
      </c>
      <c r="I36" s="27">
        <v>1.82</v>
      </c>
      <c r="J36" s="27">
        <v>0.03</v>
      </c>
      <c r="K36" s="27">
        <v>0.96</v>
      </c>
      <c r="L36" s="27">
        <v>2.1000000000000001E-2</v>
      </c>
      <c r="M36" s="27"/>
      <c r="N36" s="27">
        <v>44</v>
      </c>
      <c r="O36" s="27">
        <v>0.57999999999999996</v>
      </c>
      <c r="P36" s="27">
        <v>310</v>
      </c>
      <c r="Q36" s="27">
        <v>370</v>
      </c>
      <c r="R36" s="27">
        <v>52</v>
      </c>
      <c r="S36" s="27">
        <v>170</v>
      </c>
      <c r="T36" s="27">
        <v>125</v>
      </c>
      <c r="U36" s="27">
        <v>70</v>
      </c>
      <c r="V36" s="27">
        <v>16</v>
      </c>
      <c r="W36" s="27"/>
      <c r="X36" s="27"/>
      <c r="Y36" s="27"/>
      <c r="Z36" s="27">
        <v>110</v>
      </c>
      <c r="AA36" s="27">
        <v>16</v>
      </c>
      <c r="AB36" s="27">
        <v>18</v>
      </c>
      <c r="AC36" s="27"/>
      <c r="AD36" s="27"/>
      <c r="AE36" s="27"/>
      <c r="AF36" s="27"/>
      <c r="AG36" s="27"/>
      <c r="AH36" s="27">
        <v>0.57999999999999996</v>
      </c>
      <c r="AI36" s="27"/>
      <c r="AJ36" s="27">
        <v>6</v>
      </c>
      <c r="AK36" s="27">
        <v>0.63</v>
      </c>
      <c r="AL36" s="27">
        <v>1.9</v>
      </c>
      <c r="AM36" s="27"/>
      <c r="AN36" s="27">
        <v>2.5</v>
      </c>
      <c r="AO36" s="27">
        <v>1.1000000000000001</v>
      </c>
      <c r="AP36" s="27">
        <v>0.55000000000000004</v>
      </c>
      <c r="AQ36" s="27">
        <v>2</v>
      </c>
      <c r="AR36" s="27"/>
      <c r="AS36" s="27"/>
      <c r="AT36" s="27"/>
      <c r="AU36" s="27"/>
      <c r="AV36" s="27"/>
      <c r="AW36" s="27">
        <v>1.7</v>
      </c>
      <c r="AX36" s="27">
        <v>0.3</v>
      </c>
      <c r="AY36" s="27">
        <v>0.6</v>
      </c>
      <c r="AZ36" s="27"/>
      <c r="BA36" s="27"/>
      <c r="BB36" s="27"/>
      <c r="BC36" s="27">
        <v>3</v>
      </c>
      <c r="BD36" s="27"/>
      <c r="BE36" s="27"/>
      <c r="BF36" s="27"/>
    </row>
    <row r="37" spans="1:58" s="22" customFormat="1" x14ac:dyDescent="0.2">
      <c r="A37" s="33" t="s">
        <v>237</v>
      </c>
      <c r="B37" s="20"/>
      <c r="C37" s="21">
        <f>AVERAGE(C34:C35)</f>
        <v>49.495000000000005</v>
      </c>
      <c r="D37" s="21">
        <f t="shared" ref="D37:L37" si="15">AVERAGE(D34:D35)</f>
        <v>15.52</v>
      </c>
      <c r="E37" s="21">
        <f t="shared" si="15"/>
        <v>11.57</v>
      </c>
      <c r="F37" s="21">
        <f t="shared" si="15"/>
        <v>0.17099999999999999</v>
      </c>
      <c r="G37" s="21">
        <f t="shared" si="15"/>
        <v>9.5549999999999997</v>
      </c>
      <c r="H37" s="21">
        <f t="shared" si="15"/>
        <v>13.7</v>
      </c>
      <c r="I37" s="21">
        <f t="shared" si="15"/>
        <v>1.79</v>
      </c>
      <c r="J37" s="21">
        <f t="shared" si="15"/>
        <v>0.02</v>
      </c>
      <c r="K37" s="21">
        <f t="shared" si="15"/>
        <v>0.98150000000000004</v>
      </c>
      <c r="L37" s="21">
        <f t="shared" si="15"/>
        <v>1.4999999999999999E-2</v>
      </c>
      <c r="M37" s="21"/>
      <c r="N37" s="21">
        <f t="shared" ref="N37:AY37" si="16">AVERAGE(N34:N35)</f>
        <v>44</v>
      </c>
      <c r="O37" s="21"/>
      <c r="P37" s="21">
        <f t="shared" si="16"/>
        <v>338</v>
      </c>
      <c r="Q37" s="21">
        <f t="shared" si="16"/>
        <v>395</v>
      </c>
      <c r="R37" s="21">
        <f t="shared" si="16"/>
        <v>50.5</v>
      </c>
      <c r="S37" s="21">
        <f t="shared" si="16"/>
        <v>175</v>
      </c>
      <c r="T37" s="21">
        <f t="shared" si="16"/>
        <v>130</v>
      </c>
      <c r="U37" s="21">
        <f t="shared" si="16"/>
        <v>70</v>
      </c>
      <c r="V37" s="21">
        <f t="shared" si="16"/>
        <v>15.5</v>
      </c>
      <c r="W37" s="21"/>
      <c r="X37" s="21"/>
      <c r="Y37" s="21"/>
      <c r="Z37" s="21">
        <f t="shared" si="16"/>
        <v>107.5</v>
      </c>
      <c r="AA37" s="21">
        <f t="shared" si="16"/>
        <v>15</v>
      </c>
      <c r="AB37" s="21">
        <f t="shared" si="16"/>
        <v>15.5</v>
      </c>
      <c r="AC37" s="21"/>
      <c r="AD37" s="21"/>
      <c r="AE37" s="21"/>
      <c r="AF37" s="21"/>
      <c r="AG37" s="21"/>
      <c r="AH37" s="21">
        <f t="shared" si="16"/>
        <v>0.45</v>
      </c>
      <c r="AI37" s="21"/>
      <c r="AJ37" s="21">
        <f t="shared" si="16"/>
        <v>8.5</v>
      </c>
      <c r="AK37" s="21">
        <f t="shared" si="16"/>
        <v>0.6</v>
      </c>
      <c r="AL37" s="21">
        <f t="shared" si="16"/>
        <v>1.9</v>
      </c>
      <c r="AM37" s="21"/>
      <c r="AN37" s="21">
        <f t="shared" si="16"/>
        <v>2.4</v>
      </c>
      <c r="AO37" s="21">
        <f t="shared" si="16"/>
        <v>1.1000000000000001</v>
      </c>
      <c r="AP37" s="21">
        <f t="shared" si="16"/>
        <v>0.505</v>
      </c>
      <c r="AQ37" s="21">
        <f t="shared" si="16"/>
        <v>1.85</v>
      </c>
      <c r="AR37" s="21"/>
      <c r="AS37" s="21"/>
      <c r="AT37" s="21"/>
      <c r="AU37" s="21"/>
      <c r="AV37" s="21"/>
      <c r="AW37" s="21">
        <f t="shared" si="16"/>
        <v>1.6</v>
      </c>
      <c r="AX37" s="21">
        <f t="shared" si="16"/>
        <v>0.24</v>
      </c>
      <c r="AY37" s="21">
        <f t="shared" si="16"/>
        <v>0.55000000000000004</v>
      </c>
      <c r="AZ37" s="21"/>
      <c r="BA37" s="21"/>
      <c r="BB37" s="21"/>
      <c r="BC37" s="21"/>
      <c r="BD37" s="21"/>
      <c r="BE37" s="21"/>
      <c r="BF37" s="21"/>
    </row>
    <row r="38" spans="1:58" s="22" customFormat="1" x14ac:dyDescent="0.2">
      <c r="A38" s="33" t="s">
        <v>238</v>
      </c>
      <c r="B38" s="20"/>
      <c r="C38" s="21">
        <f>_xlfn.STDEV.P(C34:C35)</f>
        <v>1.3550000000000004</v>
      </c>
      <c r="D38" s="21">
        <f t="shared" ref="D38:L38" si="17">_xlfn.STDEV.P(D34:D35)</f>
        <v>0.11000000000000032</v>
      </c>
      <c r="E38" s="21">
        <f t="shared" si="17"/>
        <v>9.9999999999997868E-3</v>
      </c>
      <c r="F38" s="21">
        <f t="shared" si="17"/>
        <v>9.9999999999998701E-4</v>
      </c>
      <c r="G38" s="21">
        <f t="shared" si="17"/>
        <v>4.9999999999998934E-3</v>
      </c>
      <c r="H38" s="21">
        <f t="shared" si="17"/>
        <v>8.0000000000000071E-2</v>
      </c>
      <c r="I38" s="21">
        <f t="shared" si="17"/>
        <v>1.0000000000000009E-2</v>
      </c>
      <c r="J38" s="21">
        <f t="shared" si="17"/>
        <v>0</v>
      </c>
      <c r="K38" s="21">
        <f t="shared" si="17"/>
        <v>1.150000000000001E-2</v>
      </c>
      <c r="L38" s="21">
        <f t="shared" si="17"/>
        <v>5.000000000000001E-3</v>
      </c>
      <c r="M38" s="21"/>
      <c r="N38" s="21">
        <f t="shared" ref="N38:AY38" si="18">_xlfn.STDEV.P(N34:N35)</f>
        <v>0</v>
      </c>
      <c r="O38" s="21"/>
      <c r="P38" s="21">
        <f t="shared" si="18"/>
        <v>0</v>
      </c>
      <c r="Q38" s="21">
        <f t="shared" si="18"/>
        <v>15</v>
      </c>
      <c r="R38" s="21">
        <f t="shared" si="18"/>
        <v>0.5</v>
      </c>
      <c r="S38" s="21">
        <f t="shared" si="18"/>
        <v>5</v>
      </c>
      <c r="T38" s="21">
        <f t="shared" si="18"/>
        <v>0</v>
      </c>
      <c r="U38" s="21">
        <f t="shared" si="18"/>
        <v>0</v>
      </c>
      <c r="V38" s="21">
        <f t="shared" si="18"/>
        <v>0.5</v>
      </c>
      <c r="W38" s="21"/>
      <c r="X38" s="21"/>
      <c r="Y38" s="21"/>
      <c r="Z38" s="21">
        <f t="shared" si="18"/>
        <v>0.5</v>
      </c>
      <c r="AA38" s="21">
        <f t="shared" si="18"/>
        <v>0</v>
      </c>
      <c r="AB38" s="21">
        <f t="shared" si="18"/>
        <v>0.5</v>
      </c>
      <c r="AC38" s="21"/>
      <c r="AD38" s="21"/>
      <c r="AE38" s="21"/>
      <c r="AF38" s="21"/>
      <c r="AG38" s="21"/>
      <c r="AH38" s="21">
        <f t="shared" si="18"/>
        <v>5.0000000000000024E-2</v>
      </c>
      <c r="AI38" s="21"/>
      <c r="AJ38" s="21">
        <f t="shared" si="18"/>
        <v>0.5</v>
      </c>
      <c r="AK38" s="21">
        <f t="shared" si="18"/>
        <v>0</v>
      </c>
      <c r="AL38" s="21">
        <f t="shared" si="18"/>
        <v>0</v>
      </c>
      <c r="AM38" s="21"/>
      <c r="AN38" s="21">
        <f t="shared" si="18"/>
        <v>0</v>
      </c>
      <c r="AO38" s="21">
        <f t="shared" si="18"/>
        <v>0</v>
      </c>
      <c r="AP38" s="21">
        <f t="shared" si="18"/>
        <v>5.0000000000000044E-3</v>
      </c>
      <c r="AQ38" s="21">
        <f t="shared" si="18"/>
        <v>4.9999999999999933E-2</v>
      </c>
      <c r="AR38" s="21"/>
      <c r="AS38" s="21"/>
      <c r="AT38" s="21"/>
      <c r="AU38" s="21"/>
      <c r="AV38" s="21"/>
      <c r="AW38" s="21">
        <f t="shared" si="18"/>
        <v>0</v>
      </c>
      <c r="AX38" s="21">
        <f t="shared" si="18"/>
        <v>0</v>
      </c>
      <c r="AY38" s="21">
        <f t="shared" si="18"/>
        <v>4.9999999999999989E-2</v>
      </c>
      <c r="AZ38" s="21"/>
      <c r="BA38" s="21"/>
      <c r="BB38" s="21"/>
      <c r="BC38" s="21"/>
      <c r="BD38" s="21"/>
      <c r="BE38" s="21"/>
      <c r="BF38" s="21"/>
    </row>
    <row r="39" spans="1:58" s="22" customFormat="1" x14ac:dyDescent="0.2">
      <c r="A39" s="33" t="s">
        <v>239</v>
      </c>
      <c r="B39" s="20"/>
      <c r="C39" s="21">
        <f>C38/C37*100</f>
        <v>2.7376502677038088</v>
      </c>
      <c r="D39" s="21">
        <f t="shared" ref="D39:L39" si="19">D38/D37*100</f>
        <v>0.70876288659794018</v>
      </c>
      <c r="E39" s="21">
        <f t="shared" si="19"/>
        <v>8.6430423509073359E-2</v>
      </c>
      <c r="F39" s="21">
        <f t="shared" si="19"/>
        <v>0.58479532163741932</v>
      </c>
      <c r="G39" s="21">
        <f t="shared" si="19"/>
        <v>5.2328623757194069E-2</v>
      </c>
      <c r="H39" s="21">
        <f t="shared" si="19"/>
        <v>0.58394160583941668</v>
      </c>
      <c r="I39" s="21">
        <f t="shared" si="19"/>
        <v>0.55865921787709538</v>
      </c>
      <c r="J39" s="21">
        <f t="shared" si="19"/>
        <v>0</v>
      </c>
      <c r="K39" s="21">
        <f t="shared" si="19"/>
        <v>1.1716760061130931</v>
      </c>
      <c r="L39" s="21">
        <f t="shared" si="19"/>
        <v>33.333333333333343</v>
      </c>
      <c r="M39" s="21"/>
      <c r="N39" s="21">
        <f t="shared" ref="N39:AY39" si="20">N38/N37*100</f>
        <v>0</v>
      </c>
      <c r="O39" s="21"/>
      <c r="P39" s="21">
        <f t="shared" si="20"/>
        <v>0</v>
      </c>
      <c r="Q39" s="21">
        <f t="shared" si="20"/>
        <v>3.79746835443038</v>
      </c>
      <c r="R39" s="21">
        <f t="shared" si="20"/>
        <v>0.99009900990099009</v>
      </c>
      <c r="S39" s="21">
        <f t="shared" si="20"/>
        <v>2.8571428571428572</v>
      </c>
      <c r="T39" s="21">
        <f t="shared" si="20"/>
        <v>0</v>
      </c>
      <c r="U39" s="21">
        <f t="shared" si="20"/>
        <v>0</v>
      </c>
      <c r="V39" s="21">
        <f t="shared" si="20"/>
        <v>3.225806451612903</v>
      </c>
      <c r="W39" s="21"/>
      <c r="X39" s="21"/>
      <c r="Y39" s="21"/>
      <c r="Z39" s="21">
        <f t="shared" si="20"/>
        <v>0.46511627906976744</v>
      </c>
      <c r="AA39" s="21">
        <f t="shared" si="20"/>
        <v>0</v>
      </c>
      <c r="AB39" s="21">
        <f t="shared" si="20"/>
        <v>3.225806451612903</v>
      </c>
      <c r="AC39" s="21"/>
      <c r="AD39" s="21"/>
      <c r="AE39" s="21"/>
      <c r="AF39" s="21"/>
      <c r="AG39" s="21"/>
      <c r="AH39" s="21">
        <f t="shared" si="20"/>
        <v>11.111111111111116</v>
      </c>
      <c r="AI39" s="21"/>
      <c r="AJ39" s="21">
        <f t="shared" si="20"/>
        <v>5.8823529411764701</v>
      </c>
      <c r="AK39" s="21">
        <f t="shared" si="20"/>
        <v>0</v>
      </c>
      <c r="AL39" s="21">
        <f t="shared" si="20"/>
        <v>0</v>
      </c>
      <c r="AM39" s="21"/>
      <c r="AN39" s="21">
        <f t="shared" si="20"/>
        <v>0</v>
      </c>
      <c r="AO39" s="21">
        <f t="shared" si="20"/>
        <v>0</v>
      </c>
      <c r="AP39" s="21">
        <f t="shared" si="20"/>
        <v>0.99009900990099098</v>
      </c>
      <c r="AQ39" s="21">
        <f t="shared" si="20"/>
        <v>2.7027027027026991</v>
      </c>
      <c r="AR39" s="21"/>
      <c r="AS39" s="21"/>
      <c r="AT39" s="21"/>
      <c r="AU39" s="21"/>
      <c r="AV39" s="21"/>
      <c r="AW39" s="21">
        <f t="shared" si="20"/>
        <v>0</v>
      </c>
      <c r="AX39" s="21">
        <f t="shared" si="20"/>
        <v>0</v>
      </c>
      <c r="AY39" s="21">
        <f t="shared" si="20"/>
        <v>9.0909090909090882</v>
      </c>
      <c r="AZ39" s="21"/>
      <c r="BA39" s="21"/>
      <c r="BB39" s="21"/>
      <c r="BC39" s="21"/>
      <c r="BD39" s="21"/>
      <c r="BE39" s="21"/>
      <c r="BF39" s="21"/>
    </row>
    <row r="40" spans="1:58" s="22" customFormat="1" x14ac:dyDescent="0.2">
      <c r="A40" s="33" t="s">
        <v>240</v>
      </c>
      <c r="B40" s="20"/>
      <c r="C40" s="21">
        <f>C39*2</f>
        <v>5.4753005354076176</v>
      </c>
      <c r="D40" s="21">
        <f t="shared" ref="D40:L40" si="21">D39*2</f>
        <v>1.4175257731958804</v>
      </c>
      <c r="E40" s="21">
        <f t="shared" si="21"/>
        <v>0.17286084701814672</v>
      </c>
      <c r="F40" s="21">
        <f t="shared" si="21"/>
        <v>1.1695906432748386</v>
      </c>
      <c r="G40" s="21">
        <f t="shared" si="21"/>
        <v>0.10465724751438814</v>
      </c>
      <c r="H40" s="21">
        <f t="shared" si="21"/>
        <v>1.1678832116788334</v>
      </c>
      <c r="I40" s="21">
        <f t="shared" si="21"/>
        <v>1.1173184357541908</v>
      </c>
      <c r="J40" s="21">
        <f t="shared" si="21"/>
        <v>0</v>
      </c>
      <c r="K40" s="21">
        <f t="shared" si="21"/>
        <v>2.3433520122261862</v>
      </c>
      <c r="L40" s="21">
        <f t="shared" si="21"/>
        <v>66.666666666666686</v>
      </c>
      <c r="M40" s="21"/>
      <c r="N40" s="21">
        <f t="shared" ref="N40:AY40" si="22">N39*2</f>
        <v>0</v>
      </c>
      <c r="O40" s="21"/>
      <c r="P40" s="21">
        <f t="shared" si="22"/>
        <v>0</v>
      </c>
      <c r="Q40" s="21">
        <f t="shared" si="22"/>
        <v>7.59493670886076</v>
      </c>
      <c r="R40" s="21">
        <f t="shared" si="22"/>
        <v>1.9801980198019802</v>
      </c>
      <c r="S40" s="21">
        <f t="shared" si="22"/>
        <v>5.7142857142857144</v>
      </c>
      <c r="T40" s="21">
        <f t="shared" si="22"/>
        <v>0</v>
      </c>
      <c r="U40" s="21">
        <f t="shared" si="22"/>
        <v>0</v>
      </c>
      <c r="V40" s="21">
        <f t="shared" si="22"/>
        <v>6.4516129032258061</v>
      </c>
      <c r="W40" s="21"/>
      <c r="X40" s="21"/>
      <c r="Y40" s="21"/>
      <c r="Z40" s="21">
        <f t="shared" si="22"/>
        <v>0.93023255813953487</v>
      </c>
      <c r="AA40" s="21">
        <f t="shared" si="22"/>
        <v>0</v>
      </c>
      <c r="AB40" s="21">
        <f t="shared" si="22"/>
        <v>6.4516129032258061</v>
      </c>
      <c r="AC40" s="21"/>
      <c r="AD40" s="21"/>
      <c r="AE40" s="21"/>
      <c r="AF40" s="21"/>
      <c r="AG40" s="21"/>
      <c r="AH40" s="21">
        <f t="shared" si="22"/>
        <v>22.222222222222232</v>
      </c>
      <c r="AI40" s="21"/>
      <c r="AJ40" s="21">
        <f t="shared" si="22"/>
        <v>11.76470588235294</v>
      </c>
      <c r="AK40" s="21">
        <f t="shared" si="22"/>
        <v>0</v>
      </c>
      <c r="AL40" s="21">
        <f t="shared" si="22"/>
        <v>0</v>
      </c>
      <c r="AM40" s="21"/>
      <c r="AN40" s="21">
        <f t="shared" si="22"/>
        <v>0</v>
      </c>
      <c r="AO40" s="21">
        <f t="shared" si="22"/>
        <v>0</v>
      </c>
      <c r="AP40" s="21">
        <f t="shared" si="22"/>
        <v>1.980198019801982</v>
      </c>
      <c r="AQ40" s="21">
        <f t="shared" si="22"/>
        <v>5.4054054054053982</v>
      </c>
      <c r="AR40" s="21"/>
      <c r="AS40" s="21"/>
      <c r="AT40" s="21"/>
      <c r="AU40" s="21"/>
      <c r="AV40" s="21"/>
      <c r="AW40" s="21">
        <f t="shared" si="22"/>
        <v>0</v>
      </c>
      <c r="AX40" s="21">
        <f t="shared" si="22"/>
        <v>0</v>
      </c>
      <c r="AY40" s="21">
        <f t="shared" si="22"/>
        <v>18.181818181818176</v>
      </c>
      <c r="AZ40" s="21"/>
      <c r="BA40" s="21"/>
      <c r="BB40" s="21"/>
      <c r="BC40" s="21"/>
      <c r="BD40" s="21"/>
      <c r="BE40" s="21"/>
      <c r="BF40" s="21"/>
    </row>
    <row r="41" spans="1:58" s="22" customFormat="1" x14ac:dyDescent="0.2">
      <c r="A41" s="33" t="s">
        <v>232</v>
      </c>
      <c r="B41" s="20"/>
      <c r="C41" s="21">
        <f>ABS(C37/C36*100-100)</f>
        <v>3.2005838198498964</v>
      </c>
      <c r="D41" s="21">
        <f t="shared" ref="D41:L41" si="23">ABS(D37/D36*100-100)</f>
        <v>0.12903225806451246</v>
      </c>
      <c r="E41" s="21">
        <f t="shared" si="23"/>
        <v>2.3893805309734404</v>
      </c>
      <c r="F41" s="21">
        <f t="shared" si="23"/>
        <v>2.2857142857142918</v>
      </c>
      <c r="G41" s="21">
        <f t="shared" si="23"/>
        <v>1.4948453608247405</v>
      </c>
      <c r="H41" s="21">
        <f t="shared" si="23"/>
        <v>3.0075187969924855</v>
      </c>
      <c r="I41" s="21">
        <f t="shared" si="23"/>
        <v>1.6483516483516496</v>
      </c>
      <c r="J41" s="21">
        <f t="shared" si="23"/>
        <v>33.333333333333329</v>
      </c>
      <c r="K41" s="21">
        <f t="shared" si="23"/>
        <v>2.2395833333333428</v>
      </c>
      <c r="L41" s="21">
        <f t="shared" si="23"/>
        <v>28.571428571428584</v>
      </c>
      <c r="M41" s="21"/>
      <c r="N41" s="21">
        <f t="shared" ref="N41:AY41" si="24">ABS(N37/N36*100-100)</f>
        <v>0</v>
      </c>
      <c r="O41" s="21"/>
      <c r="P41" s="21">
        <f t="shared" si="24"/>
        <v>9.0322580645161281</v>
      </c>
      <c r="Q41" s="21">
        <f t="shared" si="24"/>
        <v>6.7567567567567579</v>
      </c>
      <c r="R41" s="21">
        <f t="shared" si="24"/>
        <v>2.8846153846153868</v>
      </c>
      <c r="S41" s="21">
        <f t="shared" si="24"/>
        <v>2.941176470588232</v>
      </c>
      <c r="T41" s="21">
        <f t="shared" si="24"/>
        <v>4</v>
      </c>
      <c r="U41" s="21">
        <f t="shared" si="24"/>
        <v>0</v>
      </c>
      <c r="V41" s="21">
        <f t="shared" si="24"/>
        <v>3.125</v>
      </c>
      <c r="W41" s="21"/>
      <c r="X41" s="21"/>
      <c r="Y41" s="21"/>
      <c r="Z41" s="21">
        <f t="shared" si="24"/>
        <v>2.2727272727272663</v>
      </c>
      <c r="AA41" s="21">
        <f t="shared" si="24"/>
        <v>6.25</v>
      </c>
      <c r="AB41" s="21">
        <f t="shared" si="24"/>
        <v>13.888888888888886</v>
      </c>
      <c r="AC41" s="21"/>
      <c r="AD41" s="21"/>
      <c r="AE41" s="21"/>
      <c r="AF41" s="21"/>
      <c r="AG41" s="21"/>
      <c r="AH41" s="21">
        <f t="shared" si="24"/>
        <v>22.41379310344827</v>
      </c>
      <c r="AI41" s="21"/>
      <c r="AJ41" s="21">
        <f t="shared" si="24"/>
        <v>41.666666666666686</v>
      </c>
      <c r="AK41" s="21">
        <f t="shared" si="24"/>
        <v>4.7619047619047734</v>
      </c>
      <c r="AL41" s="21">
        <f t="shared" si="24"/>
        <v>0</v>
      </c>
      <c r="AM41" s="21"/>
      <c r="AN41" s="21">
        <f t="shared" si="24"/>
        <v>4</v>
      </c>
      <c r="AO41" s="21">
        <f t="shared" si="24"/>
        <v>0</v>
      </c>
      <c r="AP41" s="21">
        <f t="shared" si="24"/>
        <v>8.181818181818187</v>
      </c>
      <c r="AQ41" s="21">
        <f t="shared" si="24"/>
        <v>7.5</v>
      </c>
      <c r="AR41" s="21"/>
      <c r="AS41" s="21"/>
      <c r="AT41" s="21"/>
      <c r="AU41" s="21"/>
      <c r="AV41" s="21"/>
      <c r="AW41" s="21">
        <f t="shared" si="24"/>
        <v>5.8823529411764639</v>
      </c>
      <c r="AX41" s="21">
        <f t="shared" si="24"/>
        <v>20</v>
      </c>
      <c r="AY41" s="21">
        <f t="shared" si="24"/>
        <v>8.3333333333333286</v>
      </c>
      <c r="AZ41" s="21"/>
      <c r="BA41" s="21"/>
      <c r="BB41" s="21"/>
      <c r="BC41" s="21"/>
      <c r="BD41" s="21"/>
      <c r="BE41" s="21"/>
      <c r="BF41" s="21"/>
    </row>
    <row r="42" spans="1:58" s="22" customFormat="1" x14ac:dyDescent="0.2">
      <c r="A42" s="33" t="s">
        <v>241</v>
      </c>
      <c r="B42" s="20"/>
      <c r="C42" s="21">
        <f>2*MAX(C34:C35)*C39/100</f>
        <v>2.7841903222547733</v>
      </c>
      <c r="D42" s="21">
        <f t="shared" ref="D42:L42" si="25">2*MAX(D34:D35)*D39/100</f>
        <v>0.22155927835051611</v>
      </c>
      <c r="E42" s="21">
        <f t="shared" si="25"/>
        <v>2.001728608470139E-2</v>
      </c>
      <c r="F42" s="21">
        <f t="shared" si="25"/>
        <v>2.0116959064327223E-3</v>
      </c>
      <c r="G42" s="21">
        <f t="shared" si="25"/>
        <v>1.0005232862375505E-2</v>
      </c>
      <c r="H42" s="21">
        <f t="shared" si="25"/>
        <v>0.16093430656934324</v>
      </c>
      <c r="I42" s="21">
        <f t="shared" si="25"/>
        <v>2.0111731843575432E-2</v>
      </c>
      <c r="J42" s="21">
        <f t="shared" si="25"/>
        <v>0</v>
      </c>
      <c r="K42" s="21">
        <f t="shared" si="25"/>
        <v>2.3269485481406029E-2</v>
      </c>
      <c r="L42" s="21">
        <f t="shared" si="25"/>
        <v>1.3333333333333338E-2</v>
      </c>
      <c r="M42" s="21"/>
      <c r="N42" s="21">
        <f t="shared" ref="N42:AY42" si="26">2*MAX(N34:N35)*N39/100</f>
        <v>0</v>
      </c>
      <c r="O42" s="21"/>
      <c r="P42" s="21">
        <f t="shared" si="26"/>
        <v>0</v>
      </c>
      <c r="Q42" s="21">
        <f t="shared" si="26"/>
        <v>31.139240506329116</v>
      </c>
      <c r="R42" s="21">
        <f t="shared" si="26"/>
        <v>1.0099009900990099</v>
      </c>
      <c r="S42" s="21">
        <f t="shared" si="26"/>
        <v>10.285714285714286</v>
      </c>
      <c r="T42" s="21">
        <f t="shared" si="26"/>
        <v>0</v>
      </c>
      <c r="U42" s="21">
        <f t="shared" si="26"/>
        <v>0</v>
      </c>
      <c r="V42" s="21">
        <f t="shared" si="26"/>
        <v>1.032258064516129</v>
      </c>
      <c r="W42" s="21"/>
      <c r="X42" s="21"/>
      <c r="Y42" s="21"/>
      <c r="Z42" s="21">
        <f t="shared" si="26"/>
        <v>1.0046511627906975</v>
      </c>
      <c r="AA42" s="21">
        <f t="shared" si="26"/>
        <v>0</v>
      </c>
      <c r="AB42" s="21">
        <f t="shared" si="26"/>
        <v>1.032258064516129</v>
      </c>
      <c r="AC42" s="21"/>
      <c r="AD42" s="21"/>
      <c r="AE42" s="21"/>
      <c r="AF42" s="21"/>
      <c r="AG42" s="21"/>
      <c r="AH42" s="21">
        <f t="shared" si="26"/>
        <v>0.11111111111111116</v>
      </c>
      <c r="AI42" s="21"/>
      <c r="AJ42" s="21">
        <f t="shared" si="26"/>
        <v>1.0588235294117647</v>
      </c>
      <c r="AK42" s="21">
        <f t="shared" si="26"/>
        <v>0</v>
      </c>
      <c r="AL42" s="21">
        <f t="shared" si="26"/>
        <v>0</v>
      </c>
      <c r="AM42" s="21"/>
      <c r="AN42" s="21">
        <f t="shared" si="26"/>
        <v>0</v>
      </c>
      <c r="AO42" s="21">
        <f t="shared" si="26"/>
        <v>0</v>
      </c>
      <c r="AP42" s="21">
        <f t="shared" si="26"/>
        <v>1.0099009900990108E-2</v>
      </c>
      <c r="AQ42" s="21">
        <f t="shared" si="26"/>
        <v>0.10270270270270256</v>
      </c>
      <c r="AR42" s="21"/>
      <c r="AS42" s="21"/>
      <c r="AT42" s="21"/>
      <c r="AU42" s="21"/>
      <c r="AV42" s="21"/>
      <c r="AW42" s="21">
        <f t="shared" si="26"/>
        <v>0</v>
      </c>
      <c r="AX42" s="21">
        <f t="shared" si="26"/>
        <v>0</v>
      </c>
      <c r="AY42" s="21">
        <f t="shared" si="26"/>
        <v>0.10909090909090904</v>
      </c>
      <c r="AZ42" s="21"/>
      <c r="BA42" s="21"/>
      <c r="BB42" s="21"/>
      <c r="BC42" s="21"/>
      <c r="BD42" s="21"/>
      <c r="BE42" s="21"/>
      <c r="BF42" s="21"/>
    </row>
    <row r="43" spans="1:58" s="22" customFormat="1" x14ac:dyDescent="0.2">
      <c r="A43" s="33"/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</row>
    <row r="44" spans="1:58" s="22" customFormat="1" x14ac:dyDescent="0.2">
      <c r="A44" s="53" t="s">
        <v>242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</row>
    <row r="45" spans="1:58" s="22" customFormat="1" x14ac:dyDescent="0.2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</row>
    <row r="46" spans="1:58" x14ac:dyDescent="0.2">
      <c r="A46" s="16"/>
      <c r="B46" s="16"/>
      <c r="C46" s="35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</row>
    <row r="47" spans="1:58" x14ac:dyDescent="0.2">
      <c r="A47" s="16" t="s">
        <v>224</v>
      </c>
      <c r="C47" s="17">
        <v>71.84</v>
      </c>
      <c r="D47" s="17">
        <v>9.6</v>
      </c>
      <c r="E47" s="17">
        <v>4.3099999999999996</v>
      </c>
      <c r="F47" s="17">
        <v>0.159</v>
      </c>
      <c r="G47" s="17">
        <v>0.05</v>
      </c>
      <c r="H47" s="17">
        <v>0.3</v>
      </c>
      <c r="I47" s="17">
        <v>4.58</v>
      </c>
      <c r="J47" s="17">
        <v>4.3899999999999997</v>
      </c>
      <c r="K47" s="17">
        <v>0.23699999999999999</v>
      </c>
      <c r="L47" s="17">
        <v>0.01</v>
      </c>
      <c r="M47" s="17">
        <v>98.33</v>
      </c>
      <c r="N47" s="17">
        <v>2</v>
      </c>
      <c r="O47" s="17">
        <v>7</v>
      </c>
      <c r="P47" s="17">
        <v>33</v>
      </c>
      <c r="Q47" s="17" t="s">
        <v>79</v>
      </c>
      <c r="R47" s="17" t="s">
        <v>80</v>
      </c>
      <c r="S47" s="17" t="s">
        <v>79</v>
      </c>
      <c r="T47" s="17" t="s">
        <v>81</v>
      </c>
      <c r="U47" s="17">
        <v>290</v>
      </c>
      <c r="V47" s="17">
        <v>32</v>
      </c>
      <c r="W47" s="17">
        <v>2.6</v>
      </c>
      <c r="X47" s="17" t="s">
        <v>78</v>
      </c>
      <c r="Y47" s="17">
        <v>109</v>
      </c>
      <c r="Z47" s="17">
        <v>14</v>
      </c>
      <c r="AA47" s="17">
        <v>143</v>
      </c>
      <c r="AB47" s="17">
        <v>1002</v>
      </c>
      <c r="AC47" s="17">
        <v>80.599999999999994</v>
      </c>
      <c r="AD47" s="17">
        <v>6</v>
      </c>
      <c r="AE47" s="17">
        <v>4</v>
      </c>
      <c r="AF47" s="17">
        <v>0.3</v>
      </c>
      <c r="AG47" s="17">
        <v>6</v>
      </c>
      <c r="AH47" s="17" t="s">
        <v>82</v>
      </c>
      <c r="AI47" s="17">
        <v>1.4</v>
      </c>
      <c r="AJ47" s="17">
        <v>133</v>
      </c>
      <c r="AK47" s="17">
        <v>151</v>
      </c>
      <c r="AL47" s="17">
        <v>314</v>
      </c>
      <c r="AM47" s="17">
        <v>37.5</v>
      </c>
      <c r="AN47" s="17">
        <v>149</v>
      </c>
      <c r="AO47" s="17">
        <v>30.1</v>
      </c>
      <c r="AP47" s="17">
        <v>4.54</v>
      </c>
      <c r="AQ47" s="17">
        <v>26.1</v>
      </c>
      <c r="AR47" s="17">
        <v>4.46</v>
      </c>
      <c r="AS47" s="17">
        <v>26.9</v>
      </c>
      <c r="AT47" s="17">
        <v>5.36</v>
      </c>
      <c r="AU47" s="17">
        <v>14.8</v>
      </c>
      <c r="AV47" s="17">
        <v>2.2999999999999998</v>
      </c>
      <c r="AW47" s="17">
        <v>14.5</v>
      </c>
      <c r="AX47" s="17">
        <v>2.2000000000000002</v>
      </c>
      <c r="AY47" s="17">
        <v>21.1</v>
      </c>
      <c r="AZ47" s="17">
        <v>8.7200000000000006</v>
      </c>
      <c r="BA47" s="17">
        <v>2.4</v>
      </c>
      <c r="BB47" s="17">
        <v>0.22</v>
      </c>
      <c r="BC47" s="17">
        <v>17</v>
      </c>
      <c r="BD47" s="17" t="s">
        <v>104</v>
      </c>
      <c r="BE47" s="17">
        <v>15.6</v>
      </c>
      <c r="BF47" s="17">
        <v>4.26</v>
      </c>
    </row>
    <row r="48" spans="1:58" x14ac:dyDescent="0.2">
      <c r="A48" s="26" t="s">
        <v>167</v>
      </c>
      <c r="B48" s="36"/>
      <c r="C48" s="27">
        <v>72.099999999999994</v>
      </c>
      <c r="D48" s="27">
        <v>9.59</v>
      </c>
      <c r="E48" s="27">
        <v>4.34</v>
      </c>
      <c r="F48" s="27">
        <v>0.16</v>
      </c>
      <c r="G48" s="27">
        <v>0.06</v>
      </c>
      <c r="H48" s="27">
        <v>0.3</v>
      </c>
      <c r="I48" s="27">
        <v>4.6100000000000003</v>
      </c>
      <c r="J48" s="27">
        <v>4.4000000000000004</v>
      </c>
      <c r="K48" s="27">
        <v>0.23699999999999999</v>
      </c>
      <c r="L48" s="27" t="s">
        <v>77</v>
      </c>
      <c r="M48" s="27">
        <v>98.64</v>
      </c>
      <c r="N48" s="27">
        <v>2</v>
      </c>
      <c r="O48" s="27">
        <v>7</v>
      </c>
      <c r="P48" s="27">
        <v>38</v>
      </c>
      <c r="Q48" s="27" t="s">
        <v>79</v>
      </c>
      <c r="R48" s="27" t="s">
        <v>80</v>
      </c>
      <c r="S48" s="27" t="s">
        <v>79</v>
      </c>
      <c r="T48" s="27" t="s">
        <v>81</v>
      </c>
      <c r="U48" s="27">
        <v>270</v>
      </c>
      <c r="V48" s="27">
        <v>30</v>
      </c>
      <c r="W48" s="27">
        <v>2.4</v>
      </c>
      <c r="X48" s="27" t="s">
        <v>78</v>
      </c>
      <c r="Y48" s="27">
        <v>103</v>
      </c>
      <c r="Z48" s="27">
        <v>14</v>
      </c>
      <c r="AA48" s="27">
        <v>136</v>
      </c>
      <c r="AB48" s="27">
        <v>981</v>
      </c>
      <c r="AC48" s="27">
        <v>68.2</v>
      </c>
      <c r="AD48" s="27">
        <v>6</v>
      </c>
      <c r="AE48" s="27">
        <v>3.7</v>
      </c>
      <c r="AF48" s="27">
        <v>0.3</v>
      </c>
      <c r="AG48" s="27">
        <v>6</v>
      </c>
      <c r="AH48" s="27" t="s">
        <v>82</v>
      </c>
      <c r="AI48" s="27">
        <v>1.3</v>
      </c>
      <c r="AJ48" s="27">
        <v>133</v>
      </c>
      <c r="AK48" s="27">
        <v>144</v>
      </c>
      <c r="AL48" s="27">
        <v>288</v>
      </c>
      <c r="AM48" s="27">
        <v>34.6</v>
      </c>
      <c r="AN48" s="27">
        <v>138</v>
      </c>
      <c r="AO48" s="27">
        <v>27.7</v>
      </c>
      <c r="AP48" s="27">
        <v>4.2</v>
      </c>
      <c r="AQ48" s="27">
        <v>24.6</v>
      </c>
      <c r="AR48" s="27">
        <v>4.2699999999999996</v>
      </c>
      <c r="AS48" s="27">
        <v>25.6</v>
      </c>
      <c r="AT48" s="27">
        <v>4.95</v>
      </c>
      <c r="AU48" s="27">
        <v>14.5</v>
      </c>
      <c r="AV48" s="27">
        <v>2.11</v>
      </c>
      <c r="AW48" s="27">
        <v>14</v>
      </c>
      <c r="AX48" s="27">
        <v>2.06</v>
      </c>
      <c r="AY48" s="27">
        <v>19.7</v>
      </c>
      <c r="AZ48" s="27">
        <v>7.74</v>
      </c>
      <c r="BA48" s="27">
        <v>1.5</v>
      </c>
      <c r="BB48" s="27">
        <v>0.2</v>
      </c>
      <c r="BC48" s="27">
        <v>16</v>
      </c>
      <c r="BD48" s="27" t="s">
        <v>104</v>
      </c>
      <c r="BE48" s="27">
        <v>14.7</v>
      </c>
      <c r="BF48" s="27">
        <v>3.95</v>
      </c>
    </row>
    <row r="49" spans="1:58" x14ac:dyDescent="0.2">
      <c r="A49" s="28" t="s">
        <v>237</v>
      </c>
      <c r="C49" s="17">
        <f>AVERAGE(C47:C48)</f>
        <v>71.97</v>
      </c>
      <c r="D49" s="17">
        <f t="shared" ref="D49:BF49" si="27">AVERAGE(D47:D48)</f>
        <v>9.5949999999999989</v>
      </c>
      <c r="E49" s="17">
        <f t="shared" si="27"/>
        <v>4.3249999999999993</v>
      </c>
      <c r="F49" s="17">
        <f t="shared" si="27"/>
        <v>0.1595</v>
      </c>
      <c r="G49" s="17">
        <f t="shared" si="27"/>
        <v>5.5E-2</v>
      </c>
      <c r="H49" s="17">
        <f t="shared" si="27"/>
        <v>0.3</v>
      </c>
      <c r="I49" s="17">
        <f t="shared" si="27"/>
        <v>4.5950000000000006</v>
      </c>
      <c r="J49" s="17">
        <f t="shared" si="27"/>
        <v>4.3949999999999996</v>
      </c>
      <c r="K49" s="17">
        <f t="shared" si="27"/>
        <v>0.23699999999999999</v>
      </c>
      <c r="L49" s="17">
        <f t="shared" si="27"/>
        <v>0.01</v>
      </c>
      <c r="M49" s="17">
        <f t="shared" si="27"/>
        <v>98.484999999999999</v>
      </c>
      <c r="N49" s="17">
        <f t="shared" si="27"/>
        <v>2</v>
      </c>
      <c r="O49" s="17">
        <f t="shared" si="27"/>
        <v>7</v>
      </c>
      <c r="P49" s="17">
        <f t="shared" si="27"/>
        <v>35.5</v>
      </c>
      <c r="Q49" s="17"/>
      <c r="R49" s="17"/>
      <c r="S49" s="17"/>
      <c r="T49" s="17"/>
      <c r="U49" s="17">
        <f t="shared" si="27"/>
        <v>280</v>
      </c>
      <c r="V49" s="17">
        <f t="shared" si="27"/>
        <v>31</v>
      </c>
      <c r="W49" s="17">
        <f t="shared" si="27"/>
        <v>2.5</v>
      </c>
      <c r="X49" s="17"/>
      <c r="Y49" s="17">
        <f t="shared" si="27"/>
        <v>106</v>
      </c>
      <c r="Z49" s="17">
        <f t="shared" si="27"/>
        <v>14</v>
      </c>
      <c r="AA49" s="17">
        <f t="shared" si="27"/>
        <v>139.5</v>
      </c>
      <c r="AB49" s="17">
        <f t="shared" si="27"/>
        <v>991.5</v>
      </c>
      <c r="AC49" s="17">
        <f t="shared" si="27"/>
        <v>74.400000000000006</v>
      </c>
      <c r="AD49" s="17">
        <f t="shared" si="27"/>
        <v>6</v>
      </c>
      <c r="AE49" s="17">
        <f t="shared" si="27"/>
        <v>3.85</v>
      </c>
      <c r="AF49" s="17">
        <f t="shared" si="27"/>
        <v>0.3</v>
      </c>
      <c r="AG49" s="17">
        <f t="shared" si="27"/>
        <v>6</v>
      </c>
      <c r="AH49" s="17"/>
      <c r="AI49" s="17">
        <f t="shared" si="27"/>
        <v>1.35</v>
      </c>
      <c r="AJ49" s="17">
        <f t="shared" si="27"/>
        <v>133</v>
      </c>
      <c r="AK49" s="17">
        <f t="shared" si="27"/>
        <v>147.5</v>
      </c>
      <c r="AL49" s="17">
        <f t="shared" si="27"/>
        <v>301</v>
      </c>
      <c r="AM49" s="17">
        <f t="shared" si="27"/>
        <v>36.049999999999997</v>
      </c>
      <c r="AN49" s="17">
        <f t="shared" si="27"/>
        <v>143.5</v>
      </c>
      <c r="AO49" s="17">
        <f t="shared" si="27"/>
        <v>28.9</v>
      </c>
      <c r="AP49" s="17">
        <f t="shared" si="27"/>
        <v>4.37</v>
      </c>
      <c r="AQ49" s="17">
        <f t="shared" si="27"/>
        <v>25.35</v>
      </c>
      <c r="AR49" s="17">
        <f t="shared" si="27"/>
        <v>4.3650000000000002</v>
      </c>
      <c r="AS49" s="17">
        <f t="shared" si="27"/>
        <v>26.25</v>
      </c>
      <c r="AT49" s="17">
        <f t="shared" si="27"/>
        <v>5.1550000000000002</v>
      </c>
      <c r="AU49" s="17">
        <f t="shared" si="27"/>
        <v>14.65</v>
      </c>
      <c r="AV49" s="17">
        <f t="shared" si="27"/>
        <v>2.2050000000000001</v>
      </c>
      <c r="AW49" s="17">
        <f t="shared" si="27"/>
        <v>14.25</v>
      </c>
      <c r="AX49" s="17">
        <f t="shared" si="27"/>
        <v>2.13</v>
      </c>
      <c r="AY49" s="17">
        <f t="shared" si="27"/>
        <v>20.399999999999999</v>
      </c>
      <c r="AZ49" s="17">
        <f t="shared" si="27"/>
        <v>8.23</v>
      </c>
      <c r="BA49" s="17">
        <f t="shared" si="27"/>
        <v>1.95</v>
      </c>
      <c r="BB49" s="17">
        <f t="shared" si="27"/>
        <v>0.21000000000000002</v>
      </c>
      <c r="BC49" s="17">
        <f t="shared" si="27"/>
        <v>16.5</v>
      </c>
      <c r="BD49" s="17"/>
      <c r="BE49" s="17">
        <f t="shared" si="27"/>
        <v>15.149999999999999</v>
      </c>
      <c r="BF49" s="17">
        <f t="shared" si="27"/>
        <v>4.1050000000000004</v>
      </c>
    </row>
    <row r="50" spans="1:58" x14ac:dyDescent="0.2">
      <c r="A50" s="28" t="s">
        <v>238</v>
      </c>
      <c r="C50" s="17">
        <f>_xlfn.STDEV.P(C47:C48)</f>
        <v>0.12999999999999545</v>
      </c>
      <c r="D50" s="17">
        <f t="shared" ref="D50:BF50" si="28">_xlfn.STDEV.P(D47:D48)</f>
        <v>4.9999999999998934E-3</v>
      </c>
      <c r="E50" s="17">
        <f t="shared" si="28"/>
        <v>1.5000000000000124E-2</v>
      </c>
      <c r="F50" s="17">
        <f t="shared" si="28"/>
        <v>5.0000000000000044E-4</v>
      </c>
      <c r="G50" s="17">
        <f t="shared" si="28"/>
        <v>4.9999999999999975E-3</v>
      </c>
      <c r="H50" s="17">
        <f t="shared" si="28"/>
        <v>0</v>
      </c>
      <c r="I50" s="17">
        <f t="shared" si="28"/>
        <v>1.5000000000000124E-2</v>
      </c>
      <c r="J50" s="17">
        <f t="shared" si="28"/>
        <v>5.0000000000003375E-3</v>
      </c>
      <c r="K50" s="17">
        <f t="shared" si="28"/>
        <v>0</v>
      </c>
      <c r="L50" s="17">
        <f t="shared" si="28"/>
        <v>0</v>
      </c>
      <c r="M50" s="17">
        <f t="shared" si="28"/>
        <v>0.15500000000000114</v>
      </c>
      <c r="N50" s="17">
        <f t="shared" si="28"/>
        <v>0</v>
      </c>
      <c r="O50" s="17">
        <f t="shared" si="28"/>
        <v>0</v>
      </c>
      <c r="P50" s="17">
        <f t="shared" si="28"/>
        <v>2.5</v>
      </c>
      <c r="Q50" s="17"/>
      <c r="R50" s="17"/>
      <c r="S50" s="17"/>
      <c r="T50" s="17"/>
      <c r="U50" s="17">
        <f t="shared" si="28"/>
        <v>10</v>
      </c>
      <c r="V50" s="17">
        <f t="shared" si="28"/>
        <v>1</v>
      </c>
      <c r="W50" s="17">
        <f t="shared" si="28"/>
        <v>0.10000000000000009</v>
      </c>
      <c r="X50" s="17"/>
      <c r="Y50" s="17">
        <f t="shared" si="28"/>
        <v>3</v>
      </c>
      <c r="Z50" s="17">
        <f t="shared" si="28"/>
        <v>0</v>
      </c>
      <c r="AA50" s="17">
        <f t="shared" si="28"/>
        <v>3.5</v>
      </c>
      <c r="AB50" s="17">
        <f t="shared" si="28"/>
        <v>10.5</v>
      </c>
      <c r="AC50" s="17">
        <f t="shared" si="28"/>
        <v>6.1999999999999948</v>
      </c>
      <c r="AD50" s="17">
        <f t="shared" si="28"/>
        <v>0</v>
      </c>
      <c r="AE50" s="17">
        <f t="shared" si="28"/>
        <v>0.14999999999999991</v>
      </c>
      <c r="AF50" s="17">
        <f t="shared" si="28"/>
        <v>0</v>
      </c>
      <c r="AG50" s="17">
        <f t="shared" si="28"/>
        <v>0</v>
      </c>
      <c r="AH50" s="17"/>
      <c r="AI50" s="17">
        <f t="shared" si="28"/>
        <v>4.9999999999999933E-2</v>
      </c>
      <c r="AJ50" s="17">
        <f t="shared" si="28"/>
        <v>0</v>
      </c>
      <c r="AK50" s="17">
        <f t="shared" si="28"/>
        <v>3.5</v>
      </c>
      <c r="AL50" s="17">
        <f t="shared" si="28"/>
        <v>13</v>
      </c>
      <c r="AM50" s="17">
        <f t="shared" si="28"/>
        <v>1.4499999999999993</v>
      </c>
      <c r="AN50" s="17">
        <f t="shared" si="28"/>
        <v>5.5</v>
      </c>
      <c r="AO50" s="17">
        <f t="shared" si="28"/>
        <v>1.2000000000000011</v>
      </c>
      <c r="AP50" s="17">
        <f t="shared" si="28"/>
        <v>0.16999999999999993</v>
      </c>
      <c r="AQ50" s="17">
        <f t="shared" si="28"/>
        <v>0.75</v>
      </c>
      <c r="AR50" s="17">
        <f t="shared" si="28"/>
        <v>9.5000000000000195E-2</v>
      </c>
      <c r="AS50" s="17">
        <f t="shared" si="28"/>
        <v>0.64999999999999858</v>
      </c>
      <c r="AT50" s="17">
        <f t="shared" si="28"/>
        <v>0.20500000000000007</v>
      </c>
      <c r="AU50" s="17">
        <f t="shared" si="28"/>
        <v>0.15000000000000036</v>
      </c>
      <c r="AV50" s="17">
        <f t="shared" si="28"/>
        <v>9.4999999999999973E-2</v>
      </c>
      <c r="AW50" s="17">
        <f t="shared" si="28"/>
        <v>0.25</v>
      </c>
      <c r="AX50" s="17">
        <f t="shared" si="28"/>
        <v>7.0000000000000062E-2</v>
      </c>
      <c r="AY50" s="17">
        <f t="shared" si="28"/>
        <v>0.70000000000000107</v>
      </c>
      <c r="AZ50" s="17">
        <f t="shared" si="28"/>
        <v>0.49000000000000021</v>
      </c>
      <c r="BA50" s="17">
        <f t="shared" si="28"/>
        <v>0.45000000000000012</v>
      </c>
      <c r="BB50" s="17">
        <f t="shared" si="28"/>
        <v>9.999999999999995E-3</v>
      </c>
      <c r="BC50" s="17">
        <f t="shared" si="28"/>
        <v>0.5</v>
      </c>
      <c r="BD50" s="17"/>
      <c r="BE50" s="17">
        <f t="shared" si="28"/>
        <v>0.45000000000000018</v>
      </c>
      <c r="BF50" s="17">
        <f t="shared" si="28"/>
        <v>0.1549999999999998</v>
      </c>
    </row>
    <row r="51" spans="1:58" x14ac:dyDescent="0.2">
      <c r="A51" s="28" t="s">
        <v>239</v>
      </c>
      <c r="C51" s="21">
        <f>C50/C49*100</f>
        <v>0.18063081839654779</v>
      </c>
      <c r="D51" s="21">
        <f t="shared" ref="D51:BF51" si="29">D50/D49*100</f>
        <v>5.2110474205314172E-2</v>
      </c>
      <c r="E51" s="21">
        <f t="shared" si="29"/>
        <v>0.34682080924855785</v>
      </c>
      <c r="F51" s="21">
        <f t="shared" si="29"/>
        <v>0.31347962382445171</v>
      </c>
      <c r="G51" s="21">
        <f t="shared" si="29"/>
        <v>9.0909090909090864</v>
      </c>
      <c r="H51" s="21">
        <f t="shared" si="29"/>
        <v>0</v>
      </c>
      <c r="I51" s="21">
        <f t="shared" si="29"/>
        <v>0.32644178454842487</v>
      </c>
      <c r="J51" s="21">
        <f t="shared" si="29"/>
        <v>0.11376564277588938</v>
      </c>
      <c r="K51" s="21">
        <f t="shared" si="29"/>
        <v>0</v>
      </c>
      <c r="L51" s="21">
        <f t="shared" si="29"/>
        <v>0</v>
      </c>
      <c r="M51" s="21">
        <f t="shared" si="29"/>
        <v>0.15738437325481153</v>
      </c>
      <c r="N51" s="21">
        <f t="shared" si="29"/>
        <v>0</v>
      </c>
      <c r="O51" s="21">
        <f t="shared" si="29"/>
        <v>0</v>
      </c>
      <c r="P51" s="21">
        <f t="shared" si="29"/>
        <v>7.042253521126761</v>
      </c>
      <c r="Q51" s="21"/>
      <c r="R51" s="21"/>
      <c r="S51" s="21"/>
      <c r="T51" s="21"/>
      <c r="U51" s="21">
        <f t="shared" si="29"/>
        <v>3.5714285714285712</v>
      </c>
      <c r="V51" s="21">
        <f t="shared" si="29"/>
        <v>3.225806451612903</v>
      </c>
      <c r="W51" s="21">
        <f t="shared" si="29"/>
        <v>4.0000000000000036</v>
      </c>
      <c r="X51" s="21"/>
      <c r="Y51" s="21">
        <f t="shared" si="29"/>
        <v>2.8301886792452833</v>
      </c>
      <c r="Z51" s="21">
        <f t="shared" si="29"/>
        <v>0</v>
      </c>
      <c r="AA51" s="21">
        <f t="shared" si="29"/>
        <v>2.5089605734767026</v>
      </c>
      <c r="AB51" s="21">
        <f t="shared" si="29"/>
        <v>1.059001512859304</v>
      </c>
      <c r="AC51" s="21">
        <f t="shared" si="29"/>
        <v>8.333333333333325</v>
      </c>
      <c r="AD51" s="21">
        <f t="shared" si="29"/>
        <v>0</v>
      </c>
      <c r="AE51" s="21">
        <f t="shared" si="29"/>
        <v>3.8961038961038938</v>
      </c>
      <c r="AF51" s="21">
        <f t="shared" si="29"/>
        <v>0</v>
      </c>
      <c r="AG51" s="21">
        <f t="shared" si="29"/>
        <v>0</v>
      </c>
      <c r="AH51" s="21"/>
      <c r="AI51" s="21">
        <f t="shared" si="29"/>
        <v>3.7037037037036988</v>
      </c>
      <c r="AJ51" s="21">
        <f t="shared" si="29"/>
        <v>0</v>
      </c>
      <c r="AK51" s="21">
        <f t="shared" si="29"/>
        <v>2.3728813559322033</v>
      </c>
      <c r="AL51" s="21">
        <f t="shared" si="29"/>
        <v>4.3189368770764114</v>
      </c>
      <c r="AM51" s="21">
        <f t="shared" si="29"/>
        <v>4.0221914008321757</v>
      </c>
      <c r="AN51" s="21">
        <f t="shared" si="29"/>
        <v>3.8327526132404177</v>
      </c>
      <c r="AO51" s="21">
        <f t="shared" si="29"/>
        <v>4.152249134948101</v>
      </c>
      <c r="AP51" s="21">
        <f t="shared" si="29"/>
        <v>3.8901601830663601</v>
      </c>
      <c r="AQ51" s="21">
        <f t="shared" si="29"/>
        <v>2.9585798816568047</v>
      </c>
      <c r="AR51" s="21">
        <f t="shared" si="29"/>
        <v>2.1764032073310466</v>
      </c>
      <c r="AS51" s="21">
        <f t="shared" si="29"/>
        <v>2.4761904761904709</v>
      </c>
      <c r="AT51" s="21">
        <f t="shared" si="29"/>
        <v>3.9767216294859375</v>
      </c>
      <c r="AU51" s="21">
        <f t="shared" si="29"/>
        <v>1.0238907849829375</v>
      </c>
      <c r="AV51" s="21">
        <f t="shared" si="29"/>
        <v>4.3083900226757361</v>
      </c>
      <c r="AW51" s="21">
        <f t="shared" si="29"/>
        <v>1.7543859649122806</v>
      </c>
      <c r="AX51" s="21">
        <f t="shared" si="29"/>
        <v>3.2863849765258246</v>
      </c>
      <c r="AY51" s="21">
        <f t="shared" si="29"/>
        <v>3.431372549019613</v>
      </c>
      <c r="AZ51" s="21">
        <f t="shared" si="29"/>
        <v>5.9538274605103307</v>
      </c>
      <c r="BA51" s="21">
        <f t="shared" si="29"/>
        <v>23.076923076923084</v>
      </c>
      <c r="BB51" s="21">
        <f t="shared" si="29"/>
        <v>4.7619047619047592</v>
      </c>
      <c r="BC51" s="21">
        <f t="shared" si="29"/>
        <v>3.0303030303030303</v>
      </c>
      <c r="BD51" s="21"/>
      <c r="BE51" s="21">
        <f t="shared" si="29"/>
        <v>2.970297029702972</v>
      </c>
      <c r="BF51" s="21">
        <f t="shared" si="29"/>
        <v>3.7758830694275223</v>
      </c>
    </row>
    <row r="52" spans="1:58" x14ac:dyDescent="0.2">
      <c r="A52" s="37" t="s">
        <v>240</v>
      </c>
      <c r="B52" s="38"/>
      <c r="C52" s="39">
        <f>C51*2</f>
        <v>0.36126163679309559</v>
      </c>
      <c r="D52" s="39">
        <f t="shared" ref="D52:BF52" si="30">D51*2</f>
        <v>0.10422094841062834</v>
      </c>
      <c r="E52" s="39">
        <f t="shared" si="30"/>
        <v>0.6936416184971157</v>
      </c>
      <c r="F52" s="39">
        <f t="shared" si="30"/>
        <v>0.62695924764890343</v>
      </c>
      <c r="G52" s="39">
        <f t="shared" si="30"/>
        <v>18.181818181818173</v>
      </c>
      <c r="H52" s="39">
        <f t="shared" si="30"/>
        <v>0</v>
      </c>
      <c r="I52" s="39">
        <f t="shared" si="30"/>
        <v>0.65288356909684975</v>
      </c>
      <c r="J52" s="39">
        <f t="shared" si="30"/>
        <v>0.22753128555177876</v>
      </c>
      <c r="K52" s="39">
        <f t="shared" si="30"/>
        <v>0</v>
      </c>
      <c r="L52" s="39">
        <f t="shared" si="30"/>
        <v>0</v>
      </c>
      <c r="M52" s="39">
        <f t="shared" si="30"/>
        <v>0.31476874650962305</v>
      </c>
      <c r="N52" s="39">
        <f t="shared" si="30"/>
        <v>0</v>
      </c>
      <c r="O52" s="39">
        <f t="shared" si="30"/>
        <v>0</v>
      </c>
      <c r="P52" s="39">
        <f t="shared" si="30"/>
        <v>14.084507042253522</v>
      </c>
      <c r="Q52" s="39"/>
      <c r="R52" s="39"/>
      <c r="S52" s="39"/>
      <c r="T52" s="39"/>
      <c r="U52" s="39">
        <f t="shared" si="30"/>
        <v>7.1428571428571423</v>
      </c>
      <c r="V52" s="39">
        <f t="shared" si="30"/>
        <v>6.4516129032258061</v>
      </c>
      <c r="W52" s="39">
        <f t="shared" si="30"/>
        <v>8.0000000000000071</v>
      </c>
      <c r="X52" s="39"/>
      <c r="Y52" s="39">
        <f t="shared" si="30"/>
        <v>5.6603773584905666</v>
      </c>
      <c r="Z52" s="39">
        <f t="shared" si="30"/>
        <v>0</v>
      </c>
      <c r="AA52" s="39">
        <f t="shared" si="30"/>
        <v>5.0179211469534053</v>
      </c>
      <c r="AB52" s="39">
        <f t="shared" si="30"/>
        <v>2.118003025718608</v>
      </c>
      <c r="AC52" s="39">
        <f t="shared" si="30"/>
        <v>16.66666666666665</v>
      </c>
      <c r="AD52" s="39">
        <f t="shared" si="30"/>
        <v>0</v>
      </c>
      <c r="AE52" s="39">
        <f t="shared" si="30"/>
        <v>7.7922077922077877</v>
      </c>
      <c r="AF52" s="39">
        <f t="shared" si="30"/>
        <v>0</v>
      </c>
      <c r="AG52" s="39">
        <f t="shared" si="30"/>
        <v>0</v>
      </c>
      <c r="AH52" s="39"/>
      <c r="AI52" s="39">
        <f t="shared" si="30"/>
        <v>7.4074074074073977</v>
      </c>
      <c r="AJ52" s="39">
        <f t="shared" si="30"/>
        <v>0</v>
      </c>
      <c r="AK52" s="39">
        <f t="shared" si="30"/>
        <v>4.7457627118644066</v>
      </c>
      <c r="AL52" s="39">
        <f t="shared" si="30"/>
        <v>8.6378737541528228</v>
      </c>
      <c r="AM52" s="39">
        <f t="shared" si="30"/>
        <v>8.0443828016643515</v>
      </c>
      <c r="AN52" s="39">
        <f t="shared" si="30"/>
        <v>7.6655052264808354</v>
      </c>
      <c r="AO52" s="39">
        <f t="shared" si="30"/>
        <v>8.304498269896202</v>
      </c>
      <c r="AP52" s="39">
        <f t="shared" si="30"/>
        <v>7.7803203661327203</v>
      </c>
      <c r="AQ52" s="39">
        <f t="shared" si="30"/>
        <v>5.9171597633136095</v>
      </c>
      <c r="AR52" s="39">
        <f t="shared" si="30"/>
        <v>4.3528064146620933</v>
      </c>
      <c r="AS52" s="39">
        <f t="shared" si="30"/>
        <v>4.9523809523809419</v>
      </c>
      <c r="AT52" s="39">
        <f t="shared" si="30"/>
        <v>7.9534432589718751</v>
      </c>
      <c r="AU52" s="39">
        <f t="shared" si="30"/>
        <v>2.047781569965875</v>
      </c>
      <c r="AV52" s="39">
        <f t="shared" si="30"/>
        <v>8.6167800453514722</v>
      </c>
      <c r="AW52" s="39">
        <f t="shared" si="30"/>
        <v>3.5087719298245612</v>
      </c>
      <c r="AX52" s="39">
        <f t="shared" si="30"/>
        <v>6.5727699530516492</v>
      </c>
      <c r="AY52" s="39">
        <f t="shared" si="30"/>
        <v>6.8627450980392259</v>
      </c>
      <c r="AZ52" s="39">
        <f t="shared" si="30"/>
        <v>11.907654921020661</v>
      </c>
      <c r="BA52" s="39">
        <f t="shared" si="30"/>
        <v>46.153846153846168</v>
      </c>
      <c r="BB52" s="39">
        <f t="shared" si="30"/>
        <v>9.5238095238095184</v>
      </c>
      <c r="BC52" s="39">
        <f t="shared" si="30"/>
        <v>6.0606060606060606</v>
      </c>
      <c r="BD52" s="39"/>
      <c r="BE52" s="39">
        <f t="shared" si="30"/>
        <v>5.9405940594059441</v>
      </c>
      <c r="BF52" s="39">
        <f t="shared" si="30"/>
        <v>7.5517661388550446</v>
      </c>
    </row>
    <row r="53" spans="1:58" x14ac:dyDescent="0.2">
      <c r="A53" s="1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</row>
    <row r="54" spans="1:58" x14ac:dyDescent="0.2">
      <c r="A54" s="16" t="s">
        <v>225</v>
      </c>
      <c r="C54" s="17">
        <v>69.86</v>
      </c>
      <c r="D54" s="17">
        <v>9.26</v>
      </c>
      <c r="E54" s="17">
        <v>4.96</v>
      </c>
      <c r="F54" s="17">
        <v>0.19900000000000001</v>
      </c>
      <c r="G54" s="17">
        <v>0.03</v>
      </c>
      <c r="H54" s="17">
        <v>0.25</v>
      </c>
      <c r="I54" s="17">
        <v>4.99</v>
      </c>
      <c r="J54" s="17">
        <v>4.53</v>
      </c>
      <c r="K54" s="17">
        <v>0.24099999999999999</v>
      </c>
      <c r="L54" s="17" t="s">
        <v>77</v>
      </c>
      <c r="M54" s="17">
        <v>98.43</v>
      </c>
      <c r="N54" s="17">
        <v>2</v>
      </c>
      <c r="O54" s="17">
        <v>9</v>
      </c>
      <c r="P54" s="17">
        <v>41</v>
      </c>
      <c r="Q54" s="17" t="s">
        <v>79</v>
      </c>
      <c r="R54" s="17" t="s">
        <v>80</v>
      </c>
      <c r="S54" s="17" t="s">
        <v>79</v>
      </c>
      <c r="T54" s="17" t="s">
        <v>81</v>
      </c>
      <c r="U54" s="17">
        <v>340</v>
      </c>
      <c r="V54" s="17">
        <v>32</v>
      </c>
      <c r="W54" s="17">
        <v>2.8</v>
      </c>
      <c r="X54" s="17" t="s">
        <v>78</v>
      </c>
      <c r="Y54" s="17">
        <v>118</v>
      </c>
      <c r="Z54" s="17">
        <v>5</v>
      </c>
      <c r="AA54" s="17">
        <v>169</v>
      </c>
      <c r="AB54" s="17">
        <v>1322</v>
      </c>
      <c r="AC54" s="17">
        <v>106</v>
      </c>
      <c r="AD54" s="17">
        <v>11</v>
      </c>
      <c r="AE54" s="17">
        <v>4.9000000000000004</v>
      </c>
      <c r="AF54" s="17">
        <v>0.3</v>
      </c>
      <c r="AG54" s="17">
        <v>8</v>
      </c>
      <c r="AH54" s="17">
        <v>0.2</v>
      </c>
      <c r="AI54" s="17">
        <v>1.3</v>
      </c>
      <c r="AJ54" s="17">
        <v>63</v>
      </c>
      <c r="AK54" s="17">
        <v>180</v>
      </c>
      <c r="AL54" s="17">
        <v>371</v>
      </c>
      <c r="AM54" s="17">
        <v>44.3</v>
      </c>
      <c r="AN54" s="17">
        <v>174</v>
      </c>
      <c r="AO54" s="17">
        <v>36</v>
      </c>
      <c r="AP54" s="17">
        <v>5.29</v>
      </c>
      <c r="AQ54" s="17">
        <v>30.7</v>
      </c>
      <c r="AR54" s="17">
        <v>5.3</v>
      </c>
      <c r="AS54" s="17">
        <v>32</v>
      </c>
      <c r="AT54" s="17">
        <v>6.31</v>
      </c>
      <c r="AU54" s="17">
        <v>18</v>
      </c>
      <c r="AV54" s="17">
        <v>2.72</v>
      </c>
      <c r="AW54" s="17">
        <v>17.100000000000001</v>
      </c>
      <c r="AX54" s="17">
        <v>2.59</v>
      </c>
      <c r="AY54" s="17">
        <v>27.6</v>
      </c>
      <c r="AZ54" s="17">
        <v>10.3</v>
      </c>
      <c r="BA54" s="17">
        <v>2.2999999999999998</v>
      </c>
      <c r="BB54" s="17">
        <v>0.26</v>
      </c>
      <c r="BC54" s="17">
        <v>20</v>
      </c>
      <c r="BD54" s="17" t="s">
        <v>104</v>
      </c>
      <c r="BE54" s="17">
        <v>18.5</v>
      </c>
      <c r="BF54" s="17">
        <v>4.9800000000000004</v>
      </c>
    </row>
    <row r="55" spans="1:58" x14ac:dyDescent="0.2">
      <c r="A55" s="26" t="s">
        <v>103</v>
      </c>
      <c r="B55" s="36"/>
      <c r="C55" s="27">
        <v>70.150000000000006</v>
      </c>
      <c r="D55" s="27">
        <v>9.1</v>
      </c>
      <c r="E55" s="27">
        <v>4.95</v>
      </c>
      <c r="F55" s="27">
        <v>0.19700000000000001</v>
      </c>
      <c r="G55" s="27">
        <v>0.02</v>
      </c>
      <c r="H55" s="27">
        <v>0.25</v>
      </c>
      <c r="I55" s="27">
        <v>4.91</v>
      </c>
      <c r="J55" s="27">
        <v>4.46</v>
      </c>
      <c r="K55" s="27">
        <v>0.23699999999999999</v>
      </c>
      <c r="L55" s="27" t="s">
        <v>77</v>
      </c>
      <c r="M55" s="27">
        <v>98.39</v>
      </c>
      <c r="N55" s="27">
        <v>2</v>
      </c>
      <c r="O55" s="27">
        <v>9</v>
      </c>
      <c r="P55" s="27">
        <v>24</v>
      </c>
      <c r="Q55" s="27" t="s">
        <v>79</v>
      </c>
      <c r="R55" s="27" t="s">
        <v>80</v>
      </c>
      <c r="S55" s="27" t="s">
        <v>79</v>
      </c>
      <c r="T55" s="27" t="s">
        <v>81</v>
      </c>
      <c r="U55" s="27">
        <v>350</v>
      </c>
      <c r="V55" s="27">
        <v>33</v>
      </c>
      <c r="W55" s="27">
        <v>2.7</v>
      </c>
      <c r="X55" s="27" t="s">
        <v>78</v>
      </c>
      <c r="Y55" s="27">
        <v>119</v>
      </c>
      <c r="Z55" s="27">
        <v>5</v>
      </c>
      <c r="AA55" s="27">
        <v>170</v>
      </c>
      <c r="AB55" s="27">
        <v>1322</v>
      </c>
      <c r="AC55" s="27">
        <v>85.1</v>
      </c>
      <c r="AD55" s="27">
        <v>8</v>
      </c>
      <c r="AE55" s="27">
        <v>4.9000000000000004</v>
      </c>
      <c r="AF55" s="27">
        <v>0.3</v>
      </c>
      <c r="AG55" s="27">
        <v>8</v>
      </c>
      <c r="AH55" s="27" t="s">
        <v>82</v>
      </c>
      <c r="AI55" s="27">
        <v>1.3</v>
      </c>
      <c r="AJ55" s="27">
        <v>63</v>
      </c>
      <c r="AK55" s="27">
        <v>183</v>
      </c>
      <c r="AL55" s="27">
        <v>376</v>
      </c>
      <c r="AM55" s="27">
        <v>45.7</v>
      </c>
      <c r="AN55" s="27">
        <v>179</v>
      </c>
      <c r="AO55" s="27">
        <v>36.299999999999997</v>
      </c>
      <c r="AP55" s="27">
        <v>5.39</v>
      </c>
      <c r="AQ55" s="27">
        <v>31.7</v>
      </c>
      <c r="AR55" s="27">
        <v>5.31</v>
      </c>
      <c r="AS55" s="27">
        <v>32.700000000000003</v>
      </c>
      <c r="AT55" s="27">
        <v>6.43</v>
      </c>
      <c r="AU55" s="27">
        <v>18.100000000000001</v>
      </c>
      <c r="AV55" s="27">
        <v>2.7</v>
      </c>
      <c r="AW55" s="27">
        <v>17</v>
      </c>
      <c r="AX55" s="27">
        <v>2.59</v>
      </c>
      <c r="AY55" s="27">
        <v>25.8</v>
      </c>
      <c r="AZ55" s="27">
        <v>10.199999999999999</v>
      </c>
      <c r="BA55" s="27">
        <v>1.9</v>
      </c>
      <c r="BB55" s="27">
        <v>0.24</v>
      </c>
      <c r="BC55" s="27">
        <v>19</v>
      </c>
      <c r="BD55" s="27" t="s">
        <v>104</v>
      </c>
      <c r="BE55" s="27">
        <v>18.899999999999999</v>
      </c>
      <c r="BF55" s="27">
        <v>5.15</v>
      </c>
    </row>
    <row r="56" spans="1:58" x14ac:dyDescent="0.2">
      <c r="A56" s="28" t="s">
        <v>237</v>
      </c>
      <c r="C56" s="17">
        <f>AVERAGE(C54:C55)</f>
        <v>70.004999999999995</v>
      </c>
      <c r="D56" s="17">
        <f t="shared" ref="D56:BF56" si="31">AVERAGE(D54:D55)</f>
        <v>9.18</v>
      </c>
      <c r="E56" s="17">
        <f t="shared" si="31"/>
        <v>4.9550000000000001</v>
      </c>
      <c r="F56" s="17">
        <f t="shared" si="31"/>
        <v>0.19800000000000001</v>
      </c>
      <c r="G56" s="17">
        <f t="shared" si="31"/>
        <v>2.5000000000000001E-2</v>
      </c>
      <c r="H56" s="17">
        <f t="shared" si="31"/>
        <v>0.25</v>
      </c>
      <c r="I56" s="17">
        <f t="shared" si="31"/>
        <v>4.95</v>
      </c>
      <c r="J56" s="17">
        <f t="shared" si="31"/>
        <v>4.4950000000000001</v>
      </c>
      <c r="K56" s="17">
        <f t="shared" si="31"/>
        <v>0.23899999999999999</v>
      </c>
      <c r="L56" s="17"/>
      <c r="M56" s="17">
        <f t="shared" si="31"/>
        <v>98.41</v>
      </c>
      <c r="N56" s="17">
        <f t="shared" si="31"/>
        <v>2</v>
      </c>
      <c r="O56" s="17">
        <f t="shared" si="31"/>
        <v>9</v>
      </c>
      <c r="P56" s="17">
        <f t="shared" si="31"/>
        <v>32.5</v>
      </c>
      <c r="Q56" s="17"/>
      <c r="R56" s="17"/>
      <c r="S56" s="17"/>
      <c r="T56" s="17"/>
      <c r="U56" s="17">
        <f t="shared" si="31"/>
        <v>345</v>
      </c>
      <c r="V56" s="17">
        <f t="shared" si="31"/>
        <v>32.5</v>
      </c>
      <c r="W56" s="17">
        <f t="shared" si="31"/>
        <v>2.75</v>
      </c>
      <c r="X56" s="17"/>
      <c r="Y56" s="17">
        <f t="shared" si="31"/>
        <v>118.5</v>
      </c>
      <c r="Z56" s="17">
        <f t="shared" si="31"/>
        <v>5</v>
      </c>
      <c r="AA56" s="17">
        <f t="shared" si="31"/>
        <v>169.5</v>
      </c>
      <c r="AB56" s="17">
        <f t="shared" si="31"/>
        <v>1322</v>
      </c>
      <c r="AC56" s="17">
        <f t="shared" si="31"/>
        <v>95.55</v>
      </c>
      <c r="AD56" s="17">
        <f t="shared" si="31"/>
        <v>9.5</v>
      </c>
      <c r="AE56" s="17">
        <f t="shared" si="31"/>
        <v>4.9000000000000004</v>
      </c>
      <c r="AF56" s="17">
        <f t="shared" si="31"/>
        <v>0.3</v>
      </c>
      <c r="AG56" s="17">
        <f t="shared" si="31"/>
        <v>8</v>
      </c>
      <c r="AH56" s="17">
        <f t="shared" si="31"/>
        <v>0.2</v>
      </c>
      <c r="AI56" s="17">
        <f t="shared" si="31"/>
        <v>1.3</v>
      </c>
      <c r="AJ56" s="17">
        <f t="shared" si="31"/>
        <v>63</v>
      </c>
      <c r="AK56" s="17">
        <f t="shared" si="31"/>
        <v>181.5</v>
      </c>
      <c r="AL56" s="17">
        <f t="shared" si="31"/>
        <v>373.5</v>
      </c>
      <c r="AM56" s="17">
        <f t="shared" si="31"/>
        <v>45</v>
      </c>
      <c r="AN56" s="17">
        <f t="shared" si="31"/>
        <v>176.5</v>
      </c>
      <c r="AO56" s="17">
        <f t="shared" si="31"/>
        <v>36.15</v>
      </c>
      <c r="AP56" s="17">
        <f t="shared" si="31"/>
        <v>5.34</v>
      </c>
      <c r="AQ56" s="17">
        <f t="shared" si="31"/>
        <v>31.2</v>
      </c>
      <c r="AR56" s="17">
        <f t="shared" si="31"/>
        <v>5.3049999999999997</v>
      </c>
      <c r="AS56" s="17">
        <f t="shared" si="31"/>
        <v>32.35</v>
      </c>
      <c r="AT56" s="17">
        <f t="shared" si="31"/>
        <v>6.3699999999999992</v>
      </c>
      <c r="AU56" s="17">
        <f t="shared" si="31"/>
        <v>18.05</v>
      </c>
      <c r="AV56" s="17">
        <f t="shared" si="31"/>
        <v>2.71</v>
      </c>
      <c r="AW56" s="17">
        <f t="shared" si="31"/>
        <v>17.05</v>
      </c>
      <c r="AX56" s="17">
        <f t="shared" si="31"/>
        <v>2.59</v>
      </c>
      <c r="AY56" s="17">
        <f t="shared" si="31"/>
        <v>26.700000000000003</v>
      </c>
      <c r="AZ56" s="17">
        <f t="shared" si="31"/>
        <v>10.25</v>
      </c>
      <c r="BA56" s="17">
        <f t="shared" si="31"/>
        <v>2.0999999999999996</v>
      </c>
      <c r="BB56" s="17">
        <f t="shared" si="31"/>
        <v>0.25</v>
      </c>
      <c r="BC56" s="17">
        <f t="shared" si="31"/>
        <v>19.5</v>
      </c>
      <c r="BD56" s="17"/>
      <c r="BE56" s="17">
        <f t="shared" si="31"/>
        <v>18.7</v>
      </c>
      <c r="BF56" s="17">
        <f t="shared" si="31"/>
        <v>5.0650000000000004</v>
      </c>
    </row>
    <row r="57" spans="1:58" x14ac:dyDescent="0.2">
      <c r="A57" s="28" t="s">
        <v>238</v>
      </c>
      <c r="C57" s="17">
        <f>_xlfn.STDEV.P(C54:C55)</f>
        <v>0.14500000000000313</v>
      </c>
      <c r="D57" s="17">
        <f t="shared" ref="D57:BF57" si="32">_xlfn.STDEV.P(D54:D55)</f>
        <v>8.0000000000000071E-2</v>
      </c>
      <c r="E57" s="17">
        <f t="shared" si="32"/>
        <v>4.9999999999998934E-3</v>
      </c>
      <c r="F57" s="17">
        <f t="shared" si="32"/>
        <v>1.0000000000000009E-3</v>
      </c>
      <c r="G57" s="17">
        <f t="shared" si="32"/>
        <v>4.9999999999999992E-3</v>
      </c>
      <c r="H57" s="17">
        <f t="shared" si="32"/>
        <v>0</v>
      </c>
      <c r="I57" s="17">
        <f t="shared" si="32"/>
        <v>4.0000000000000036E-2</v>
      </c>
      <c r="J57" s="17">
        <f t="shared" si="32"/>
        <v>3.5000000000000142E-2</v>
      </c>
      <c r="K57" s="17">
        <f t="shared" si="32"/>
        <v>2.0000000000000018E-3</v>
      </c>
      <c r="L57" s="17"/>
      <c r="M57" s="17">
        <f t="shared" si="32"/>
        <v>2.0000000000003126E-2</v>
      </c>
      <c r="N57" s="17">
        <f t="shared" si="32"/>
        <v>0</v>
      </c>
      <c r="O57" s="17">
        <f t="shared" si="32"/>
        <v>0</v>
      </c>
      <c r="P57" s="17">
        <f t="shared" si="32"/>
        <v>8.5</v>
      </c>
      <c r="Q57" s="17"/>
      <c r="R57" s="17"/>
      <c r="S57" s="17"/>
      <c r="T57" s="17"/>
      <c r="U57" s="17">
        <f t="shared" si="32"/>
        <v>5</v>
      </c>
      <c r="V57" s="17">
        <f t="shared" si="32"/>
        <v>0.5</v>
      </c>
      <c r="W57" s="17">
        <f t="shared" si="32"/>
        <v>4.9999999999999822E-2</v>
      </c>
      <c r="X57" s="17"/>
      <c r="Y57" s="17">
        <f t="shared" si="32"/>
        <v>0.5</v>
      </c>
      <c r="Z57" s="17">
        <f t="shared" si="32"/>
        <v>0</v>
      </c>
      <c r="AA57" s="17">
        <f t="shared" si="32"/>
        <v>0.5</v>
      </c>
      <c r="AB57" s="17">
        <f t="shared" si="32"/>
        <v>0</v>
      </c>
      <c r="AC57" s="17">
        <f t="shared" si="32"/>
        <v>10.449999999999973</v>
      </c>
      <c r="AD57" s="17">
        <f t="shared" si="32"/>
        <v>1.5</v>
      </c>
      <c r="AE57" s="17">
        <f t="shared" si="32"/>
        <v>0</v>
      </c>
      <c r="AF57" s="17">
        <f t="shared" si="32"/>
        <v>0</v>
      </c>
      <c r="AG57" s="17">
        <f t="shared" si="32"/>
        <v>0</v>
      </c>
      <c r="AH57" s="17">
        <f t="shared" si="32"/>
        <v>0</v>
      </c>
      <c r="AI57" s="17">
        <f t="shared" si="32"/>
        <v>0</v>
      </c>
      <c r="AJ57" s="17">
        <f t="shared" si="32"/>
        <v>0</v>
      </c>
      <c r="AK57" s="17">
        <f t="shared" si="32"/>
        <v>1.5</v>
      </c>
      <c r="AL57" s="17">
        <f t="shared" si="32"/>
        <v>2.5</v>
      </c>
      <c r="AM57" s="17">
        <f t="shared" si="32"/>
        <v>0.70000000000000284</v>
      </c>
      <c r="AN57" s="17">
        <f t="shared" si="32"/>
        <v>2.5</v>
      </c>
      <c r="AO57" s="17">
        <f t="shared" si="32"/>
        <v>0.14999999999999858</v>
      </c>
      <c r="AP57" s="17">
        <f t="shared" si="32"/>
        <v>4.9999999999999822E-2</v>
      </c>
      <c r="AQ57" s="17">
        <f t="shared" si="32"/>
        <v>0.5</v>
      </c>
      <c r="AR57" s="17">
        <f t="shared" si="32"/>
        <v>4.9999999999998934E-3</v>
      </c>
      <c r="AS57" s="17">
        <f t="shared" si="32"/>
        <v>0.35000000000000142</v>
      </c>
      <c r="AT57" s="17">
        <f t="shared" si="32"/>
        <v>6.0000000000000053E-2</v>
      </c>
      <c r="AU57" s="17">
        <f t="shared" si="32"/>
        <v>5.0000000000000711E-2</v>
      </c>
      <c r="AV57" s="17">
        <f t="shared" si="32"/>
        <v>1.0000000000000009E-2</v>
      </c>
      <c r="AW57" s="17">
        <f t="shared" si="32"/>
        <v>5.0000000000000711E-2</v>
      </c>
      <c r="AX57" s="17">
        <f t="shared" si="32"/>
        <v>0</v>
      </c>
      <c r="AY57" s="17">
        <f t="shared" si="32"/>
        <v>0.90000000000000036</v>
      </c>
      <c r="AZ57" s="17">
        <f t="shared" si="32"/>
        <v>5.0000000000000711E-2</v>
      </c>
      <c r="BA57" s="17">
        <f t="shared" si="32"/>
        <v>0.19999999999999996</v>
      </c>
      <c r="BB57" s="17">
        <f t="shared" si="32"/>
        <v>1.0000000000000009E-2</v>
      </c>
      <c r="BC57" s="17">
        <f t="shared" si="32"/>
        <v>0.5</v>
      </c>
      <c r="BD57" s="17"/>
      <c r="BE57" s="17">
        <f t="shared" si="32"/>
        <v>0.19999999999999929</v>
      </c>
      <c r="BF57" s="17">
        <f t="shared" si="32"/>
        <v>8.4999999999999964E-2</v>
      </c>
    </row>
    <row r="58" spans="1:58" x14ac:dyDescent="0.2">
      <c r="A58" s="28" t="s">
        <v>239</v>
      </c>
      <c r="C58" s="21">
        <f>C57/C56*100</f>
        <v>0.20712806228127012</v>
      </c>
      <c r="D58" s="21">
        <f t="shared" ref="D58:BF58" si="33">D57/D56*100</f>
        <v>0.87145969498910758</v>
      </c>
      <c r="E58" s="21">
        <f t="shared" si="33"/>
        <v>0.10090817356205638</v>
      </c>
      <c r="F58" s="21">
        <f t="shared" si="33"/>
        <v>0.50505050505050542</v>
      </c>
      <c r="G58" s="21">
        <f t="shared" si="33"/>
        <v>19.999999999999996</v>
      </c>
      <c r="H58" s="21">
        <f t="shared" si="33"/>
        <v>0</v>
      </c>
      <c r="I58" s="21">
        <f t="shared" si="33"/>
        <v>0.80808080808080873</v>
      </c>
      <c r="J58" s="21">
        <f t="shared" si="33"/>
        <v>0.77864293659622119</v>
      </c>
      <c r="K58" s="21">
        <f t="shared" si="33"/>
        <v>0.83682008368200922</v>
      </c>
      <c r="L58" s="21"/>
      <c r="M58" s="21">
        <f t="shared" si="33"/>
        <v>2.0323137892493778E-2</v>
      </c>
      <c r="N58" s="21">
        <f t="shared" si="33"/>
        <v>0</v>
      </c>
      <c r="O58" s="21">
        <f t="shared" si="33"/>
        <v>0</v>
      </c>
      <c r="P58" s="21">
        <f t="shared" si="33"/>
        <v>26.153846153846157</v>
      </c>
      <c r="Q58" s="21"/>
      <c r="R58" s="21"/>
      <c r="S58" s="21"/>
      <c r="T58" s="21"/>
      <c r="U58" s="21">
        <f t="shared" si="33"/>
        <v>1.4492753623188406</v>
      </c>
      <c r="V58" s="21">
        <f t="shared" si="33"/>
        <v>1.5384615384615385</v>
      </c>
      <c r="W58" s="21">
        <f t="shared" si="33"/>
        <v>1.8181818181818119</v>
      </c>
      <c r="X58" s="21"/>
      <c r="Y58" s="21">
        <f t="shared" si="33"/>
        <v>0.42194092827004215</v>
      </c>
      <c r="Z58" s="21">
        <f t="shared" si="33"/>
        <v>0</v>
      </c>
      <c r="AA58" s="21">
        <f t="shared" si="33"/>
        <v>0.29498525073746312</v>
      </c>
      <c r="AB58" s="21">
        <f t="shared" si="33"/>
        <v>0</v>
      </c>
      <c r="AC58" s="21">
        <f t="shared" si="33"/>
        <v>10.936682365253764</v>
      </c>
      <c r="AD58" s="21">
        <f t="shared" si="33"/>
        <v>15.789473684210526</v>
      </c>
      <c r="AE58" s="21">
        <f t="shared" si="33"/>
        <v>0</v>
      </c>
      <c r="AF58" s="21">
        <f t="shared" si="33"/>
        <v>0</v>
      </c>
      <c r="AG58" s="21">
        <f t="shared" si="33"/>
        <v>0</v>
      </c>
      <c r="AH58" s="21">
        <f t="shared" si="33"/>
        <v>0</v>
      </c>
      <c r="AI58" s="21">
        <f t="shared" si="33"/>
        <v>0</v>
      </c>
      <c r="AJ58" s="21">
        <f t="shared" si="33"/>
        <v>0</v>
      </c>
      <c r="AK58" s="21">
        <f t="shared" si="33"/>
        <v>0.82644628099173556</v>
      </c>
      <c r="AL58" s="21">
        <f t="shared" si="33"/>
        <v>0.66934404283801874</v>
      </c>
      <c r="AM58" s="21">
        <f t="shared" si="33"/>
        <v>1.555555555555562</v>
      </c>
      <c r="AN58" s="21">
        <f t="shared" si="33"/>
        <v>1.41643059490085</v>
      </c>
      <c r="AO58" s="21">
        <f t="shared" si="33"/>
        <v>0.41493775933609567</v>
      </c>
      <c r="AP58" s="21">
        <f t="shared" si="33"/>
        <v>0.93632958801497801</v>
      </c>
      <c r="AQ58" s="21">
        <f t="shared" si="33"/>
        <v>1.6025641025641029</v>
      </c>
      <c r="AR58" s="21">
        <f t="shared" si="33"/>
        <v>9.4250706880299601E-2</v>
      </c>
      <c r="AS58" s="21">
        <f t="shared" si="33"/>
        <v>1.0819165378670832</v>
      </c>
      <c r="AT58" s="21">
        <f t="shared" si="33"/>
        <v>0.9419152276295143</v>
      </c>
      <c r="AU58" s="21">
        <f t="shared" si="33"/>
        <v>0.27700831024931144</v>
      </c>
      <c r="AV58" s="21">
        <f t="shared" si="33"/>
        <v>0.3690036900369007</v>
      </c>
      <c r="AW58" s="21">
        <f t="shared" si="33"/>
        <v>0.29325513196481356</v>
      </c>
      <c r="AX58" s="21">
        <f t="shared" si="33"/>
        <v>0</v>
      </c>
      <c r="AY58" s="21">
        <f t="shared" si="33"/>
        <v>3.3707865168539337</v>
      </c>
      <c r="AZ58" s="21">
        <f t="shared" si="33"/>
        <v>0.48780487804878742</v>
      </c>
      <c r="BA58" s="21">
        <f t="shared" si="33"/>
        <v>9.5238095238095237</v>
      </c>
      <c r="BB58" s="21">
        <f t="shared" si="33"/>
        <v>4.0000000000000036</v>
      </c>
      <c r="BC58" s="21">
        <f t="shared" si="33"/>
        <v>2.5641025641025639</v>
      </c>
      <c r="BD58" s="21"/>
      <c r="BE58" s="21">
        <f t="shared" si="33"/>
        <v>1.0695187165775364</v>
      </c>
      <c r="BF58" s="21">
        <f t="shared" si="33"/>
        <v>1.6781836130306014</v>
      </c>
    </row>
    <row r="59" spans="1:58" x14ac:dyDescent="0.2">
      <c r="A59" s="37" t="s">
        <v>240</v>
      </c>
      <c r="B59" s="38"/>
      <c r="C59" s="39">
        <f>C58*2</f>
        <v>0.41425612456254024</v>
      </c>
      <c r="D59" s="39">
        <f t="shared" ref="D59:BF59" si="34">D58*2</f>
        <v>1.7429193899782152</v>
      </c>
      <c r="E59" s="39">
        <f t="shared" si="34"/>
        <v>0.20181634712411275</v>
      </c>
      <c r="F59" s="39">
        <f t="shared" si="34"/>
        <v>1.0101010101010108</v>
      </c>
      <c r="G59" s="39">
        <f t="shared" si="34"/>
        <v>39.999999999999993</v>
      </c>
      <c r="H59" s="39">
        <f t="shared" si="34"/>
        <v>0</v>
      </c>
      <c r="I59" s="39">
        <f t="shared" si="34"/>
        <v>1.6161616161616175</v>
      </c>
      <c r="J59" s="39">
        <f t="shared" si="34"/>
        <v>1.5572858731924424</v>
      </c>
      <c r="K59" s="39">
        <f t="shared" si="34"/>
        <v>1.6736401673640184</v>
      </c>
      <c r="L59" s="39"/>
      <c r="M59" s="39">
        <f t="shared" si="34"/>
        <v>4.0646275784987557E-2</v>
      </c>
      <c r="N59" s="39">
        <f t="shared" si="34"/>
        <v>0</v>
      </c>
      <c r="O59" s="39">
        <f t="shared" si="34"/>
        <v>0</v>
      </c>
      <c r="P59" s="39">
        <f t="shared" si="34"/>
        <v>52.307692307692314</v>
      </c>
      <c r="Q59" s="39"/>
      <c r="R59" s="39"/>
      <c r="S59" s="39"/>
      <c r="T59" s="39"/>
      <c r="U59" s="39">
        <f t="shared" si="34"/>
        <v>2.8985507246376812</v>
      </c>
      <c r="V59" s="39">
        <f t="shared" si="34"/>
        <v>3.0769230769230771</v>
      </c>
      <c r="W59" s="39">
        <f t="shared" si="34"/>
        <v>3.6363636363636238</v>
      </c>
      <c r="X59" s="39"/>
      <c r="Y59" s="39">
        <f t="shared" si="34"/>
        <v>0.8438818565400843</v>
      </c>
      <c r="Z59" s="39">
        <f t="shared" si="34"/>
        <v>0</v>
      </c>
      <c r="AA59" s="39">
        <f t="shared" si="34"/>
        <v>0.58997050147492625</v>
      </c>
      <c r="AB59" s="39">
        <f t="shared" si="34"/>
        <v>0</v>
      </c>
      <c r="AC59" s="39">
        <f t="shared" si="34"/>
        <v>21.873364730507529</v>
      </c>
      <c r="AD59" s="39">
        <f t="shared" si="34"/>
        <v>31.578947368421051</v>
      </c>
      <c r="AE59" s="39">
        <f t="shared" si="34"/>
        <v>0</v>
      </c>
      <c r="AF59" s="39">
        <f t="shared" si="34"/>
        <v>0</v>
      </c>
      <c r="AG59" s="39">
        <f t="shared" si="34"/>
        <v>0</v>
      </c>
      <c r="AH59" s="39">
        <f t="shared" si="34"/>
        <v>0</v>
      </c>
      <c r="AI59" s="39">
        <f t="shared" si="34"/>
        <v>0</v>
      </c>
      <c r="AJ59" s="39">
        <f t="shared" si="34"/>
        <v>0</v>
      </c>
      <c r="AK59" s="39">
        <f t="shared" si="34"/>
        <v>1.6528925619834711</v>
      </c>
      <c r="AL59" s="39">
        <f t="shared" si="34"/>
        <v>1.3386880856760375</v>
      </c>
      <c r="AM59" s="39">
        <f t="shared" si="34"/>
        <v>3.111111111111124</v>
      </c>
      <c r="AN59" s="39">
        <f t="shared" si="34"/>
        <v>2.8328611898017</v>
      </c>
      <c r="AO59" s="39">
        <f t="shared" si="34"/>
        <v>0.82987551867219134</v>
      </c>
      <c r="AP59" s="39">
        <f t="shared" si="34"/>
        <v>1.872659176029956</v>
      </c>
      <c r="AQ59" s="39">
        <f t="shared" si="34"/>
        <v>3.2051282051282057</v>
      </c>
      <c r="AR59" s="39">
        <f t="shared" si="34"/>
        <v>0.1885014137605992</v>
      </c>
      <c r="AS59" s="39">
        <f t="shared" si="34"/>
        <v>2.1638330757341664</v>
      </c>
      <c r="AT59" s="39">
        <f t="shared" si="34"/>
        <v>1.8838304552590286</v>
      </c>
      <c r="AU59" s="39">
        <f t="shared" si="34"/>
        <v>0.55401662049862288</v>
      </c>
      <c r="AV59" s="39">
        <f t="shared" si="34"/>
        <v>0.7380073800738014</v>
      </c>
      <c r="AW59" s="39">
        <f t="shared" si="34"/>
        <v>0.58651026392962713</v>
      </c>
      <c r="AX59" s="39">
        <f t="shared" si="34"/>
        <v>0</v>
      </c>
      <c r="AY59" s="39">
        <f t="shared" si="34"/>
        <v>6.7415730337078674</v>
      </c>
      <c r="AZ59" s="39">
        <f t="shared" si="34"/>
        <v>0.97560975609757483</v>
      </c>
      <c r="BA59" s="39">
        <f t="shared" si="34"/>
        <v>19.047619047619047</v>
      </c>
      <c r="BB59" s="39">
        <f t="shared" si="34"/>
        <v>8.0000000000000071</v>
      </c>
      <c r="BC59" s="39">
        <f t="shared" si="34"/>
        <v>5.1282051282051277</v>
      </c>
      <c r="BD59" s="39"/>
      <c r="BE59" s="39">
        <f t="shared" si="34"/>
        <v>2.1390374331550728</v>
      </c>
      <c r="BF59" s="39">
        <f t="shared" si="34"/>
        <v>3.3563672260612027</v>
      </c>
    </row>
    <row r="60" spans="1:58" x14ac:dyDescent="0.2">
      <c r="A60" s="16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</row>
    <row r="61" spans="1:58" x14ac:dyDescent="0.2">
      <c r="A61" s="16" t="s">
        <v>226</v>
      </c>
      <c r="C61" s="17">
        <v>72.73</v>
      </c>
      <c r="D61" s="17">
        <v>9.36</v>
      </c>
      <c r="E61" s="17">
        <v>4.88</v>
      </c>
      <c r="F61" s="17">
        <v>0.19400000000000001</v>
      </c>
      <c r="G61" s="17" t="s">
        <v>77</v>
      </c>
      <c r="H61" s="17">
        <v>0.19</v>
      </c>
      <c r="I61" s="17">
        <v>5.01</v>
      </c>
      <c r="J61" s="17">
        <v>4.3499999999999996</v>
      </c>
      <c r="K61" s="17">
        <v>0.245</v>
      </c>
      <c r="L61" s="17" t="s">
        <v>77</v>
      </c>
      <c r="M61" s="17">
        <v>100.1</v>
      </c>
      <c r="N61" s="17">
        <v>1</v>
      </c>
      <c r="O61" s="17">
        <v>8</v>
      </c>
      <c r="P61" s="17" t="s">
        <v>78</v>
      </c>
      <c r="Q61" s="17" t="s">
        <v>79</v>
      </c>
      <c r="R61" s="17" t="s">
        <v>80</v>
      </c>
      <c r="S61" s="17" t="s">
        <v>79</v>
      </c>
      <c r="T61" s="17" t="s">
        <v>81</v>
      </c>
      <c r="U61" s="17">
        <v>340</v>
      </c>
      <c r="V61" s="17">
        <v>33</v>
      </c>
      <c r="W61" s="17">
        <v>2.8</v>
      </c>
      <c r="X61" s="17" t="s">
        <v>78</v>
      </c>
      <c r="Y61" s="17">
        <v>116</v>
      </c>
      <c r="Z61" s="17">
        <v>3</v>
      </c>
      <c r="AA61" s="17">
        <v>165</v>
      </c>
      <c r="AB61" s="17">
        <v>1430</v>
      </c>
      <c r="AC61" s="17">
        <v>168</v>
      </c>
      <c r="AD61" s="17">
        <v>7</v>
      </c>
      <c r="AE61" s="17">
        <v>5.6</v>
      </c>
      <c r="AF61" s="17">
        <v>0.3</v>
      </c>
      <c r="AG61" s="17">
        <v>9</v>
      </c>
      <c r="AH61" s="17">
        <v>0.2</v>
      </c>
      <c r="AI61" s="17">
        <v>1.2</v>
      </c>
      <c r="AJ61" s="17">
        <v>84</v>
      </c>
      <c r="AK61" s="17">
        <v>172</v>
      </c>
      <c r="AL61" s="17">
        <v>360</v>
      </c>
      <c r="AM61" s="17">
        <v>42.2</v>
      </c>
      <c r="AN61" s="17">
        <v>164</v>
      </c>
      <c r="AO61" s="17">
        <v>33.799999999999997</v>
      </c>
      <c r="AP61" s="17">
        <v>4.8899999999999997</v>
      </c>
      <c r="AQ61" s="17">
        <v>28.5</v>
      </c>
      <c r="AR61" s="17">
        <v>4.9000000000000004</v>
      </c>
      <c r="AS61" s="17">
        <v>29.7</v>
      </c>
      <c r="AT61" s="17">
        <v>5.84</v>
      </c>
      <c r="AU61" s="17">
        <v>17</v>
      </c>
      <c r="AV61" s="17">
        <v>2.38</v>
      </c>
      <c r="AW61" s="17">
        <v>15.6</v>
      </c>
      <c r="AX61" s="17">
        <v>2.36</v>
      </c>
      <c r="AY61" s="17">
        <v>31.6</v>
      </c>
      <c r="AZ61" s="17">
        <v>11</v>
      </c>
      <c r="BA61" s="17">
        <v>1.5</v>
      </c>
      <c r="BB61" s="17">
        <v>0.27</v>
      </c>
      <c r="BC61" s="17">
        <v>20</v>
      </c>
      <c r="BD61" s="17" t="s">
        <v>104</v>
      </c>
      <c r="BE61" s="17">
        <v>17.5</v>
      </c>
      <c r="BF61" s="17">
        <v>4.88</v>
      </c>
    </row>
    <row r="62" spans="1:58" x14ac:dyDescent="0.2">
      <c r="A62" s="26" t="s">
        <v>143</v>
      </c>
      <c r="B62" s="36"/>
      <c r="C62" s="27">
        <v>72.95</v>
      </c>
      <c r="D62" s="27">
        <v>9.27</v>
      </c>
      <c r="E62" s="27">
        <v>5.07</v>
      </c>
      <c r="F62" s="27">
        <v>0.19600000000000001</v>
      </c>
      <c r="G62" s="27">
        <v>0.01</v>
      </c>
      <c r="H62" s="27">
        <v>0.2</v>
      </c>
      <c r="I62" s="27">
        <v>5.09</v>
      </c>
      <c r="J62" s="27">
        <v>4.3</v>
      </c>
      <c r="K62" s="27">
        <v>0.248</v>
      </c>
      <c r="L62" s="27" t="s">
        <v>77</v>
      </c>
      <c r="M62" s="27">
        <v>100.4</v>
      </c>
      <c r="N62" s="27">
        <v>1</v>
      </c>
      <c r="O62" s="27">
        <v>9</v>
      </c>
      <c r="P62" s="27" t="s">
        <v>78</v>
      </c>
      <c r="Q62" s="27" t="s">
        <v>79</v>
      </c>
      <c r="R62" s="27" t="s">
        <v>80</v>
      </c>
      <c r="S62" s="27" t="s">
        <v>79</v>
      </c>
      <c r="T62" s="27" t="s">
        <v>81</v>
      </c>
      <c r="U62" s="27">
        <v>360</v>
      </c>
      <c r="V62" s="27">
        <v>34</v>
      </c>
      <c r="W62" s="27">
        <v>2.9</v>
      </c>
      <c r="X62" s="27" t="s">
        <v>78</v>
      </c>
      <c r="Y62" s="27">
        <v>117</v>
      </c>
      <c r="Z62" s="27">
        <v>3</v>
      </c>
      <c r="AA62" s="27">
        <v>168</v>
      </c>
      <c r="AB62" s="27">
        <v>1401</v>
      </c>
      <c r="AC62" s="27">
        <v>171</v>
      </c>
      <c r="AD62" s="27">
        <v>7</v>
      </c>
      <c r="AE62" s="27">
        <v>5.7</v>
      </c>
      <c r="AF62" s="27">
        <v>0.3</v>
      </c>
      <c r="AG62" s="27">
        <v>9</v>
      </c>
      <c r="AH62" s="27">
        <v>0.2</v>
      </c>
      <c r="AI62" s="27">
        <v>1.2</v>
      </c>
      <c r="AJ62" s="27">
        <v>84</v>
      </c>
      <c r="AK62" s="27">
        <v>176</v>
      </c>
      <c r="AL62" s="27">
        <v>362</v>
      </c>
      <c r="AM62" s="27">
        <v>43.2</v>
      </c>
      <c r="AN62" s="27">
        <v>170</v>
      </c>
      <c r="AO62" s="27">
        <v>33.9</v>
      </c>
      <c r="AP62" s="27">
        <v>5.07</v>
      </c>
      <c r="AQ62" s="27">
        <v>30</v>
      </c>
      <c r="AR62" s="27">
        <v>5.0199999999999996</v>
      </c>
      <c r="AS62" s="27">
        <v>30.6</v>
      </c>
      <c r="AT62" s="27">
        <v>6.04</v>
      </c>
      <c r="AU62" s="27">
        <v>17.2</v>
      </c>
      <c r="AV62" s="27">
        <v>2.4300000000000002</v>
      </c>
      <c r="AW62" s="27">
        <v>15.9</v>
      </c>
      <c r="AX62" s="27">
        <v>2.41</v>
      </c>
      <c r="AY62" s="27">
        <v>32.6</v>
      </c>
      <c r="AZ62" s="27">
        <v>11.2</v>
      </c>
      <c r="BA62" s="27">
        <v>1.5</v>
      </c>
      <c r="BB62" s="27">
        <v>0.27</v>
      </c>
      <c r="BC62" s="27">
        <v>20</v>
      </c>
      <c r="BD62" s="27" t="s">
        <v>104</v>
      </c>
      <c r="BE62" s="27">
        <v>17.8</v>
      </c>
      <c r="BF62" s="27">
        <v>5.03</v>
      </c>
    </row>
    <row r="63" spans="1:58" x14ac:dyDescent="0.2">
      <c r="A63" s="28" t="s">
        <v>237</v>
      </c>
      <c r="C63" s="17">
        <f>AVERAGE(C61:C62)</f>
        <v>72.84</v>
      </c>
      <c r="D63" s="17">
        <f t="shared" ref="D63:BF63" si="35">AVERAGE(D61:D62)</f>
        <v>9.3149999999999995</v>
      </c>
      <c r="E63" s="17">
        <f t="shared" si="35"/>
        <v>4.9749999999999996</v>
      </c>
      <c r="F63" s="17">
        <f t="shared" si="35"/>
        <v>0.19500000000000001</v>
      </c>
      <c r="G63" s="17">
        <f t="shared" si="35"/>
        <v>0.01</v>
      </c>
      <c r="H63" s="17">
        <f t="shared" si="35"/>
        <v>0.19500000000000001</v>
      </c>
      <c r="I63" s="17">
        <f t="shared" si="35"/>
        <v>5.05</v>
      </c>
      <c r="J63" s="17">
        <f t="shared" si="35"/>
        <v>4.3249999999999993</v>
      </c>
      <c r="K63" s="17">
        <f t="shared" si="35"/>
        <v>0.2465</v>
      </c>
      <c r="L63" s="17"/>
      <c r="M63" s="17">
        <f t="shared" si="35"/>
        <v>100.25</v>
      </c>
      <c r="N63" s="17">
        <f t="shared" si="35"/>
        <v>1</v>
      </c>
      <c r="O63" s="17">
        <f t="shared" si="35"/>
        <v>8.5</v>
      </c>
      <c r="P63" s="17"/>
      <c r="Q63" s="17"/>
      <c r="R63" s="17"/>
      <c r="S63" s="17"/>
      <c r="T63" s="17"/>
      <c r="U63" s="17">
        <f t="shared" si="35"/>
        <v>350</v>
      </c>
      <c r="V63" s="17">
        <f t="shared" si="35"/>
        <v>33.5</v>
      </c>
      <c r="W63" s="17">
        <f t="shared" si="35"/>
        <v>2.8499999999999996</v>
      </c>
      <c r="X63" s="17"/>
      <c r="Y63" s="17">
        <f t="shared" si="35"/>
        <v>116.5</v>
      </c>
      <c r="Z63" s="17">
        <f t="shared" si="35"/>
        <v>3</v>
      </c>
      <c r="AA63" s="17">
        <f t="shared" si="35"/>
        <v>166.5</v>
      </c>
      <c r="AB63" s="17">
        <f t="shared" si="35"/>
        <v>1415.5</v>
      </c>
      <c r="AC63" s="17">
        <f t="shared" si="35"/>
        <v>169.5</v>
      </c>
      <c r="AD63" s="17">
        <f t="shared" si="35"/>
        <v>7</v>
      </c>
      <c r="AE63" s="17">
        <f t="shared" si="35"/>
        <v>5.65</v>
      </c>
      <c r="AF63" s="17">
        <f t="shared" si="35"/>
        <v>0.3</v>
      </c>
      <c r="AG63" s="17">
        <f t="shared" si="35"/>
        <v>9</v>
      </c>
      <c r="AH63" s="17">
        <f t="shared" si="35"/>
        <v>0.2</v>
      </c>
      <c r="AI63" s="17">
        <f t="shared" si="35"/>
        <v>1.2</v>
      </c>
      <c r="AJ63" s="17">
        <f t="shared" si="35"/>
        <v>84</v>
      </c>
      <c r="AK63" s="17">
        <f t="shared" si="35"/>
        <v>174</v>
      </c>
      <c r="AL63" s="17">
        <f t="shared" si="35"/>
        <v>361</v>
      </c>
      <c r="AM63" s="17">
        <f t="shared" si="35"/>
        <v>42.7</v>
      </c>
      <c r="AN63" s="17">
        <f t="shared" si="35"/>
        <v>167</v>
      </c>
      <c r="AO63" s="17">
        <f t="shared" si="35"/>
        <v>33.849999999999994</v>
      </c>
      <c r="AP63" s="17">
        <f t="shared" si="35"/>
        <v>4.9800000000000004</v>
      </c>
      <c r="AQ63" s="17">
        <f t="shared" si="35"/>
        <v>29.25</v>
      </c>
      <c r="AR63" s="17">
        <f t="shared" si="35"/>
        <v>4.96</v>
      </c>
      <c r="AS63" s="17">
        <f t="shared" si="35"/>
        <v>30.15</v>
      </c>
      <c r="AT63" s="17">
        <f t="shared" si="35"/>
        <v>5.9399999999999995</v>
      </c>
      <c r="AU63" s="17">
        <f t="shared" si="35"/>
        <v>17.100000000000001</v>
      </c>
      <c r="AV63" s="17">
        <f t="shared" si="35"/>
        <v>2.4050000000000002</v>
      </c>
      <c r="AW63" s="17">
        <f t="shared" si="35"/>
        <v>15.75</v>
      </c>
      <c r="AX63" s="17">
        <f t="shared" si="35"/>
        <v>2.3849999999999998</v>
      </c>
      <c r="AY63" s="17">
        <f t="shared" si="35"/>
        <v>32.1</v>
      </c>
      <c r="AZ63" s="17">
        <f t="shared" si="35"/>
        <v>11.1</v>
      </c>
      <c r="BA63" s="17">
        <f t="shared" si="35"/>
        <v>1.5</v>
      </c>
      <c r="BB63" s="17">
        <f t="shared" si="35"/>
        <v>0.27</v>
      </c>
      <c r="BC63" s="17">
        <f t="shared" si="35"/>
        <v>20</v>
      </c>
      <c r="BD63" s="17"/>
      <c r="BE63" s="17">
        <f t="shared" si="35"/>
        <v>17.649999999999999</v>
      </c>
      <c r="BF63" s="17">
        <f t="shared" si="35"/>
        <v>4.9550000000000001</v>
      </c>
    </row>
    <row r="64" spans="1:58" x14ac:dyDescent="0.2">
      <c r="A64" s="28" t="s">
        <v>238</v>
      </c>
      <c r="C64" s="17">
        <f>_xlfn.STDEV.P(C61:C62)</f>
        <v>0.10999999999999943</v>
      </c>
      <c r="D64" s="17">
        <f t="shared" ref="D64:BF64" si="36">_xlfn.STDEV.P(D61:D62)</f>
        <v>4.4999999999999929E-2</v>
      </c>
      <c r="E64" s="17">
        <f t="shared" si="36"/>
        <v>9.5000000000000195E-2</v>
      </c>
      <c r="F64" s="17">
        <f t="shared" si="36"/>
        <v>1.0000000000000009E-3</v>
      </c>
      <c r="G64" s="17">
        <f t="shared" si="36"/>
        <v>0</v>
      </c>
      <c r="H64" s="17">
        <f t="shared" si="36"/>
        <v>5.0000000000000044E-3</v>
      </c>
      <c r="I64" s="17">
        <f t="shared" si="36"/>
        <v>4.0000000000000036E-2</v>
      </c>
      <c r="J64" s="17">
        <f t="shared" si="36"/>
        <v>2.4999999999999911E-2</v>
      </c>
      <c r="K64" s="17">
        <f t="shared" si="36"/>
        <v>1.5000000000000013E-3</v>
      </c>
      <c r="L64" s="17"/>
      <c r="M64" s="17">
        <f t="shared" si="36"/>
        <v>0.15000000000000568</v>
      </c>
      <c r="N64" s="17">
        <f t="shared" si="36"/>
        <v>0</v>
      </c>
      <c r="O64" s="17">
        <f t="shared" si="36"/>
        <v>0.5</v>
      </c>
      <c r="P64" s="17"/>
      <c r="Q64" s="17"/>
      <c r="R64" s="17"/>
      <c r="S64" s="17"/>
      <c r="T64" s="17"/>
      <c r="U64" s="17">
        <f t="shared" si="36"/>
        <v>10</v>
      </c>
      <c r="V64" s="17">
        <f t="shared" si="36"/>
        <v>0.5</v>
      </c>
      <c r="W64" s="17">
        <f t="shared" si="36"/>
        <v>5.0000000000000044E-2</v>
      </c>
      <c r="X64" s="17"/>
      <c r="Y64" s="17">
        <f t="shared" si="36"/>
        <v>0.5</v>
      </c>
      <c r="Z64" s="17">
        <f t="shared" si="36"/>
        <v>0</v>
      </c>
      <c r="AA64" s="17">
        <f t="shared" si="36"/>
        <v>1.5</v>
      </c>
      <c r="AB64" s="17">
        <f t="shared" si="36"/>
        <v>14.5</v>
      </c>
      <c r="AC64" s="17">
        <f t="shared" si="36"/>
        <v>1.5</v>
      </c>
      <c r="AD64" s="17">
        <f t="shared" si="36"/>
        <v>0</v>
      </c>
      <c r="AE64" s="17">
        <f t="shared" si="36"/>
        <v>5.0000000000000266E-2</v>
      </c>
      <c r="AF64" s="17">
        <f t="shared" si="36"/>
        <v>0</v>
      </c>
      <c r="AG64" s="17">
        <f t="shared" si="36"/>
        <v>0</v>
      </c>
      <c r="AH64" s="17">
        <f t="shared" si="36"/>
        <v>0</v>
      </c>
      <c r="AI64" s="17">
        <f t="shared" si="36"/>
        <v>0</v>
      </c>
      <c r="AJ64" s="17">
        <f t="shared" si="36"/>
        <v>0</v>
      </c>
      <c r="AK64" s="17">
        <f t="shared" si="36"/>
        <v>2</v>
      </c>
      <c r="AL64" s="17">
        <f t="shared" si="36"/>
        <v>1</v>
      </c>
      <c r="AM64" s="17">
        <f t="shared" si="36"/>
        <v>0.5</v>
      </c>
      <c r="AN64" s="17">
        <f t="shared" si="36"/>
        <v>3</v>
      </c>
      <c r="AO64" s="17">
        <f t="shared" si="36"/>
        <v>5.0000000000000711E-2</v>
      </c>
      <c r="AP64" s="17">
        <f t="shared" si="36"/>
        <v>9.0000000000000302E-2</v>
      </c>
      <c r="AQ64" s="17">
        <f t="shared" si="36"/>
        <v>0.75</v>
      </c>
      <c r="AR64" s="17">
        <f t="shared" si="36"/>
        <v>5.9999999999999609E-2</v>
      </c>
      <c r="AS64" s="17">
        <f t="shared" si="36"/>
        <v>0.45000000000000107</v>
      </c>
      <c r="AT64" s="17">
        <f t="shared" si="36"/>
        <v>0.10000000000000009</v>
      </c>
      <c r="AU64" s="17">
        <f t="shared" si="36"/>
        <v>9.9999999999999645E-2</v>
      </c>
      <c r="AV64" s="17">
        <f t="shared" si="36"/>
        <v>2.5000000000000133E-2</v>
      </c>
      <c r="AW64" s="17">
        <f t="shared" si="36"/>
        <v>0.15000000000000036</v>
      </c>
      <c r="AX64" s="17">
        <f t="shared" si="36"/>
        <v>2.5000000000000133E-2</v>
      </c>
      <c r="AY64" s="17">
        <f t="shared" si="36"/>
        <v>0.5</v>
      </c>
      <c r="AZ64" s="17">
        <f t="shared" si="36"/>
        <v>9.9999999999999645E-2</v>
      </c>
      <c r="BA64" s="17">
        <f t="shared" si="36"/>
        <v>0</v>
      </c>
      <c r="BB64" s="17">
        <f t="shared" si="36"/>
        <v>0</v>
      </c>
      <c r="BC64" s="17">
        <f t="shared" si="36"/>
        <v>0</v>
      </c>
      <c r="BD64" s="17"/>
      <c r="BE64" s="17">
        <f t="shared" si="36"/>
        <v>0.15000000000000036</v>
      </c>
      <c r="BF64" s="17">
        <f t="shared" si="36"/>
        <v>7.5000000000000178E-2</v>
      </c>
    </row>
    <row r="65" spans="1:58" x14ac:dyDescent="0.2">
      <c r="A65" s="28" t="s">
        <v>239</v>
      </c>
      <c r="C65" s="21">
        <f>C64/C63*100</f>
        <v>0.15101592531575977</v>
      </c>
      <c r="D65" s="21">
        <f t="shared" ref="D65:BF65" si="37">D64/D63*100</f>
        <v>0.48309178743961279</v>
      </c>
      <c r="E65" s="21">
        <f t="shared" si="37"/>
        <v>1.9095477386934714</v>
      </c>
      <c r="F65" s="21">
        <f t="shared" si="37"/>
        <v>0.51282051282051322</v>
      </c>
      <c r="G65" s="21">
        <f t="shared" si="37"/>
        <v>0</v>
      </c>
      <c r="H65" s="21">
        <f t="shared" si="37"/>
        <v>2.5641025641025665</v>
      </c>
      <c r="I65" s="21">
        <f t="shared" si="37"/>
        <v>0.79207920792079278</v>
      </c>
      <c r="J65" s="21">
        <f t="shared" si="37"/>
        <v>0.5780346820809229</v>
      </c>
      <c r="K65" s="21">
        <f t="shared" si="37"/>
        <v>0.60851926977687676</v>
      </c>
      <c r="L65" s="21"/>
      <c r="M65" s="21">
        <f t="shared" si="37"/>
        <v>0.14962593516210043</v>
      </c>
      <c r="N65" s="21">
        <f t="shared" si="37"/>
        <v>0</v>
      </c>
      <c r="O65" s="21">
        <f t="shared" si="37"/>
        <v>5.8823529411764701</v>
      </c>
      <c r="P65" s="21"/>
      <c r="Q65" s="21"/>
      <c r="R65" s="21"/>
      <c r="S65" s="21"/>
      <c r="T65" s="21"/>
      <c r="U65" s="21">
        <f t="shared" si="37"/>
        <v>2.8571428571428572</v>
      </c>
      <c r="V65" s="21">
        <f t="shared" si="37"/>
        <v>1.4925373134328357</v>
      </c>
      <c r="W65" s="21">
        <f t="shared" si="37"/>
        <v>1.7543859649122824</v>
      </c>
      <c r="X65" s="21"/>
      <c r="Y65" s="21">
        <f t="shared" si="37"/>
        <v>0.42918454935622319</v>
      </c>
      <c r="Z65" s="21">
        <f t="shared" si="37"/>
        <v>0</v>
      </c>
      <c r="AA65" s="21">
        <f t="shared" si="37"/>
        <v>0.90090090090090091</v>
      </c>
      <c r="AB65" s="21">
        <f t="shared" si="37"/>
        <v>1.0243730130695867</v>
      </c>
      <c r="AC65" s="21">
        <f t="shared" si="37"/>
        <v>0.88495575221238942</v>
      </c>
      <c r="AD65" s="21">
        <f t="shared" si="37"/>
        <v>0</v>
      </c>
      <c r="AE65" s="21">
        <f t="shared" si="37"/>
        <v>0.88495575221239409</v>
      </c>
      <c r="AF65" s="21">
        <f t="shared" si="37"/>
        <v>0</v>
      </c>
      <c r="AG65" s="21">
        <f t="shared" si="37"/>
        <v>0</v>
      </c>
      <c r="AH65" s="21">
        <f t="shared" si="37"/>
        <v>0</v>
      </c>
      <c r="AI65" s="21">
        <f t="shared" si="37"/>
        <v>0</v>
      </c>
      <c r="AJ65" s="21">
        <f t="shared" si="37"/>
        <v>0</v>
      </c>
      <c r="AK65" s="21">
        <f t="shared" si="37"/>
        <v>1.1494252873563218</v>
      </c>
      <c r="AL65" s="21">
        <f t="shared" si="37"/>
        <v>0.2770083102493075</v>
      </c>
      <c r="AM65" s="21">
        <f t="shared" si="37"/>
        <v>1.1709601873536299</v>
      </c>
      <c r="AN65" s="21">
        <f t="shared" si="37"/>
        <v>1.7964071856287425</v>
      </c>
      <c r="AO65" s="21">
        <f t="shared" si="37"/>
        <v>0.14771048744461068</v>
      </c>
      <c r="AP65" s="21">
        <f t="shared" si="37"/>
        <v>1.8072289156626564</v>
      </c>
      <c r="AQ65" s="21">
        <f t="shared" si="37"/>
        <v>2.5641025641025639</v>
      </c>
      <c r="AR65" s="21">
        <f t="shared" si="37"/>
        <v>1.209677419354831</v>
      </c>
      <c r="AS65" s="21">
        <f t="shared" si="37"/>
        <v>1.4925373134328395</v>
      </c>
      <c r="AT65" s="21">
        <f t="shared" si="37"/>
        <v>1.6835016835016852</v>
      </c>
      <c r="AU65" s="21">
        <f t="shared" si="37"/>
        <v>0.58479532163742476</v>
      </c>
      <c r="AV65" s="21">
        <f t="shared" si="37"/>
        <v>1.0395010395010449</v>
      </c>
      <c r="AW65" s="21">
        <f t="shared" si="37"/>
        <v>0.95238095238095477</v>
      </c>
      <c r="AX65" s="21">
        <f t="shared" si="37"/>
        <v>1.0482180293501104</v>
      </c>
      <c r="AY65" s="21">
        <f t="shared" si="37"/>
        <v>1.557632398753894</v>
      </c>
      <c r="AZ65" s="21">
        <f t="shared" si="37"/>
        <v>0.90090090090089781</v>
      </c>
      <c r="BA65" s="21">
        <f t="shared" si="37"/>
        <v>0</v>
      </c>
      <c r="BB65" s="21">
        <f t="shared" si="37"/>
        <v>0</v>
      </c>
      <c r="BC65" s="21">
        <f t="shared" si="37"/>
        <v>0</v>
      </c>
      <c r="BD65" s="21"/>
      <c r="BE65" s="21">
        <f t="shared" si="37"/>
        <v>0.84985835694051204</v>
      </c>
      <c r="BF65" s="21">
        <f t="shared" si="37"/>
        <v>1.5136226034308815</v>
      </c>
    </row>
    <row r="66" spans="1:58" x14ac:dyDescent="0.2">
      <c r="A66" s="37" t="s">
        <v>240</v>
      </c>
      <c r="B66" s="38"/>
      <c r="C66" s="39">
        <f>C65*2</f>
        <v>0.30203185063151955</v>
      </c>
      <c r="D66" s="39">
        <f t="shared" ref="D66:BF66" si="38">D65*2</f>
        <v>0.96618357487922557</v>
      </c>
      <c r="E66" s="39">
        <f t="shared" si="38"/>
        <v>3.8190954773869428</v>
      </c>
      <c r="F66" s="39">
        <f t="shared" si="38"/>
        <v>1.0256410256410264</v>
      </c>
      <c r="G66" s="39">
        <f t="shared" si="38"/>
        <v>0</v>
      </c>
      <c r="H66" s="39">
        <f t="shared" si="38"/>
        <v>5.1282051282051331</v>
      </c>
      <c r="I66" s="39">
        <f t="shared" si="38"/>
        <v>1.5841584158415856</v>
      </c>
      <c r="J66" s="39">
        <f t="shared" si="38"/>
        <v>1.1560693641618458</v>
      </c>
      <c r="K66" s="39">
        <f t="shared" si="38"/>
        <v>1.2170385395537535</v>
      </c>
      <c r="L66" s="39"/>
      <c r="M66" s="39">
        <f t="shared" si="38"/>
        <v>0.29925187032420086</v>
      </c>
      <c r="N66" s="39">
        <f t="shared" si="38"/>
        <v>0</v>
      </c>
      <c r="O66" s="39">
        <f t="shared" si="38"/>
        <v>11.76470588235294</v>
      </c>
      <c r="P66" s="39"/>
      <c r="Q66" s="39"/>
      <c r="R66" s="39"/>
      <c r="S66" s="39"/>
      <c r="T66" s="39"/>
      <c r="U66" s="39">
        <f t="shared" si="38"/>
        <v>5.7142857142857144</v>
      </c>
      <c r="V66" s="39">
        <f t="shared" si="38"/>
        <v>2.9850746268656714</v>
      </c>
      <c r="W66" s="39">
        <f t="shared" si="38"/>
        <v>3.5087719298245648</v>
      </c>
      <c r="X66" s="39"/>
      <c r="Y66" s="39">
        <f t="shared" si="38"/>
        <v>0.85836909871244638</v>
      </c>
      <c r="Z66" s="39">
        <f t="shared" si="38"/>
        <v>0</v>
      </c>
      <c r="AA66" s="39">
        <f t="shared" si="38"/>
        <v>1.8018018018018018</v>
      </c>
      <c r="AB66" s="39">
        <f t="shared" si="38"/>
        <v>2.0487460261391734</v>
      </c>
      <c r="AC66" s="39">
        <f t="shared" si="38"/>
        <v>1.7699115044247788</v>
      </c>
      <c r="AD66" s="39">
        <f t="shared" si="38"/>
        <v>0</v>
      </c>
      <c r="AE66" s="39">
        <f t="shared" si="38"/>
        <v>1.7699115044247882</v>
      </c>
      <c r="AF66" s="39">
        <f t="shared" si="38"/>
        <v>0</v>
      </c>
      <c r="AG66" s="39">
        <f t="shared" si="38"/>
        <v>0</v>
      </c>
      <c r="AH66" s="39">
        <f t="shared" si="38"/>
        <v>0</v>
      </c>
      <c r="AI66" s="39">
        <f t="shared" si="38"/>
        <v>0</v>
      </c>
      <c r="AJ66" s="39">
        <f t="shared" si="38"/>
        <v>0</v>
      </c>
      <c r="AK66" s="39">
        <f t="shared" si="38"/>
        <v>2.2988505747126435</v>
      </c>
      <c r="AL66" s="39">
        <f t="shared" si="38"/>
        <v>0.554016620498615</v>
      </c>
      <c r="AM66" s="39">
        <f t="shared" si="38"/>
        <v>2.3419203747072599</v>
      </c>
      <c r="AN66" s="39">
        <f t="shared" si="38"/>
        <v>3.5928143712574849</v>
      </c>
      <c r="AO66" s="39">
        <f t="shared" si="38"/>
        <v>0.29542097488922137</v>
      </c>
      <c r="AP66" s="39">
        <f t="shared" si="38"/>
        <v>3.6144578313253128</v>
      </c>
      <c r="AQ66" s="39">
        <f t="shared" si="38"/>
        <v>5.1282051282051277</v>
      </c>
      <c r="AR66" s="39">
        <f t="shared" si="38"/>
        <v>2.4193548387096619</v>
      </c>
      <c r="AS66" s="39">
        <f t="shared" si="38"/>
        <v>2.9850746268656789</v>
      </c>
      <c r="AT66" s="39">
        <f t="shared" si="38"/>
        <v>3.3670033670033703</v>
      </c>
      <c r="AU66" s="39">
        <f t="shared" si="38"/>
        <v>1.1695906432748495</v>
      </c>
      <c r="AV66" s="39">
        <f t="shared" si="38"/>
        <v>2.0790020790020898</v>
      </c>
      <c r="AW66" s="39">
        <f t="shared" si="38"/>
        <v>1.9047619047619095</v>
      </c>
      <c r="AX66" s="39">
        <f t="shared" si="38"/>
        <v>2.0964360587002209</v>
      </c>
      <c r="AY66" s="39">
        <f t="shared" si="38"/>
        <v>3.1152647975077881</v>
      </c>
      <c r="AZ66" s="39">
        <f t="shared" si="38"/>
        <v>1.8018018018017956</v>
      </c>
      <c r="BA66" s="39">
        <f t="shared" si="38"/>
        <v>0</v>
      </c>
      <c r="BB66" s="39">
        <f t="shared" si="38"/>
        <v>0</v>
      </c>
      <c r="BC66" s="39">
        <f t="shared" si="38"/>
        <v>0</v>
      </c>
      <c r="BD66" s="39"/>
      <c r="BE66" s="39">
        <f t="shared" si="38"/>
        <v>1.6997167138810241</v>
      </c>
      <c r="BF66" s="39">
        <f t="shared" si="38"/>
        <v>3.027245206861763</v>
      </c>
    </row>
    <row r="68" spans="1:58" x14ac:dyDescent="0.2">
      <c r="A68" s="16" t="s">
        <v>243</v>
      </c>
      <c r="C68" s="21">
        <v>73.819999999999993</v>
      </c>
      <c r="D68" s="17">
        <v>9.61</v>
      </c>
      <c r="E68" s="17">
        <v>5.0199999999999996</v>
      </c>
      <c r="F68" s="17">
        <v>0.20100000000000001</v>
      </c>
      <c r="G68" s="17" t="s">
        <v>77</v>
      </c>
      <c r="H68" s="17">
        <v>0.2</v>
      </c>
      <c r="I68" s="17">
        <v>5.57</v>
      </c>
      <c r="J68" s="17">
        <v>4.45</v>
      </c>
      <c r="K68" s="17">
        <v>0.246</v>
      </c>
      <c r="L68" s="17">
        <v>0.01</v>
      </c>
      <c r="M68" s="17">
        <v>99.81</v>
      </c>
      <c r="N68" s="17">
        <v>2</v>
      </c>
      <c r="O68" s="17">
        <v>9</v>
      </c>
      <c r="P68" s="17" t="s">
        <v>78</v>
      </c>
      <c r="Q68" s="17" t="s">
        <v>79</v>
      </c>
      <c r="R68" s="17">
        <v>1</v>
      </c>
      <c r="S68" s="17" t="s">
        <v>79</v>
      </c>
      <c r="T68" s="17" t="s">
        <v>81</v>
      </c>
      <c r="U68" s="17">
        <v>370</v>
      </c>
      <c r="V68" s="17">
        <v>37</v>
      </c>
      <c r="W68" s="17">
        <v>3.9</v>
      </c>
      <c r="X68" s="17" t="s">
        <v>78</v>
      </c>
      <c r="Y68" s="17">
        <v>127</v>
      </c>
      <c r="Z68" s="17">
        <v>3</v>
      </c>
      <c r="AA68" s="17">
        <v>173</v>
      </c>
      <c r="AB68" s="17">
        <v>1355</v>
      </c>
      <c r="AC68" s="17">
        <v>123</v>
      </c>
      <c r="AD68" s="17">
        <v>9</v>
      </c>
      <c r="AE68" s="17">
        <v>5.7</v>
      </c>
      <c r="AF68" s="17">
        <v>0.3</v>
      </c>
      <c r="AG68" s="17">
        <v>9</v>
      </c>
      <c r="AH68" s="17" t="s">
        <v>82</v>
      </c>
      <c r="AI68" s="17">
        <v>1.4</v>
      </c>
      <c r="AJ68" s="17">
        <v>90</v>
      </c>
      <c r="AK68" s="17">
        <v>175</v>
      </c>
      <c r="AL68" s="17">
        <v>361</v>
      </c>
      <c r="AM68" s="17">
        <v>43.2</v>
      </c>
      <c r="AN68" s="17">
        <v>171</v>
      </c>
      <c r="AO68" s="17">
        <v>36.5</v>
      </c>
      <c r="AP68" s="17">
        <v>5.45</v>
      </c>
      <c r="AQ68" s="17">
        <v>31.3</v>
      </c>
      <c r="AR68" s="17">
        <v>5.45</v>
      </c>
      <c r="AS68" s="17">
        <v>32.700000000000003</v>
      </c>
      <c r="AT68" s="17">
        <v>6.44</v>
      </c>
      <c r="AU68" s="17">
        <v>18.100000000000001</v>
      </c>
      <c r="AV68" s="17">
        <v>2.59</v>
      </c>
      <c r="AW68" s="17">
        <v>17.600000000000001</v>
      </c>
      <c r="AX68" s="17">
        <v>2.78</v>
      </c>
      <c r="AY68" s="17">
        <v>30.9</v>
      </c>
      <c r="AZ68" s="17">
        <v>11.5</v>
      </c>
      <c r="BA68" s="17">
        <v>2.5</v>
      </c>
      <c r="BB68" s="17">
        <v>0.25</v>
      </c>
      <c r="BC68" s="17">
        <v>19</v>
      </c>
      <c r="BD68" s="17" t="s">
        <v>104</v>
      </c>
      <c r="BE68" s="17">
        <v>18.399999999999999</v>
      </c>
      <c r="BF68" s="17">
        <v>5.33</v>
      </c>
    </row>
    <row r="69" spans="1:58" x14ac:dyDescent="0.2">
      <c r="A69" s="26" t="s">
        <v>76</v>
      </c>
      <c r="B69" s="36"/>
      <c r="C69" s="40">
        <v>74.099999999999994</v>
      </c>
      <c r="D69" s="27">
        <v>9.49</v>
      </c>
      <c r="E69" s="27">
        <v>5.05</v>
      </c>
      <c r="F69" s="27">
        <v>0.20300000000000001</v>
      </c>
      <c r="G69" s="27">
        <v>0.01</v>
      </c>
      <c r="H69" s="27">
        <v>0.21</v>
      </c>
      <c r="I69" s="27">
        <v>5.46</v>
      </c>
      <c r="J69" s="27">
        <v>4.3899999999999997</v>
      </c>
      <c r="K69" s="27">
        <v>0.246</v>
      </c>
      <c r="L69" s="27" t="s">
        <v>77</v>
      </c>
      <c r="M69" s="27">
        <v>99.82</v>
      </c>
      <c r="N69" s="27">
        <v>3</v>
      </c>
      <c r="O69" s="27">
        <v>9</v>
      </c>
      <c r="P69" s="27" t="s">
        <v>78</v>
      </c>
      <c r="Q69" s="27" t="s">
        <v>79</v>
      </c>
      <c r="R69" s="27" t="s">
        <v>80</v>
      </c>
      <c r="S69" s="27" t="s">
        <v>79</v>
      </c>
      <c r="T69" s="27" t="s">
        <v>81</v>
      </c>
      <c r="U69" s="27">
        <v>390</v>
      </c>
      <c r="V69" s="27">
        <v>38</v>
      </c>
      <c r="W69" s="27">
        <v>3.7</v>
      </c>
      <c r="X69" s="27" t="s">
        <v>78</v>
      </c>
      <c r="Y69" s="27">
        <v>129</v>
      </c>
      <c r="Z69" s="27">
        <v>3</v>
      </c>
      <c r="AA69" s="27">
        <v>173</v>
      </c>
      <c r="AB69" s="27">
        <v>1353</v>
      </c>
      <c r="AC69" s="27">
        <v>139</v>
      </c>
      <c r="AD69" s="27">
        <v>9</v>
      </c>
      <c r="AE69" s="27">
        <v>6</v>
      </c>
      <c r="AF69" s="27">
        <v>0.3</v>
      </c>
      <c r="AG69" s="27">
        <v>11</v>
      </c>
      <c r="AH69" s="27" t="s">
        <v>82</v>
      </c>
      <c r="AI69" s="27">
        <v>1.5</v>
      </c>
      <c r="AJ69" s="27">
        <v>89</v>
      </c>
      <c r="AK69" s="27">
        <v>177</v>
      </c>
      <c r="AL69" s="27">
        <v>369</v>
      </c>
      <c r="AM69" s="27">
        <v>44.5</v>
      </c>
      <c r="AN69" s="27">
        <v>174</v>
      </c>
      <c r="AO69" s="27">
        <v>36.799999999999997</v>
      </c>
      <c r="AP69" s="27">
        <v>5.62</v>
      </c>
      <c r="AQ69" s="27">
        <v>31.5</v>
      </c>
      <c r="AR69" s="27">
        <v>5.55</v>
      </c>
      <c r="AS69" s="27">
        <v>33.9</v>
      </c>
      <c r="AT69" s="27">
        <v>6.52</v>
      </c>
      <c r="AU69" s="27">
        <v>18.7</v>
      </c>
      <c r="AV69" s="27">
        <v>2.73</v>
      </c>
      <c r="AW69" s="27">
        <v>17.100000000000001</v>
      </c>
      <c r="AX69" s="27">
        <v>2.71</v>
      </c>
      <c r="AY69" s="27">
        <v>33.4</v>
      </c>
      <c r="AZ69" s="27">
        <v>12.2</v>
      </c>
      <c r="BA69" s="27">
        <v>1.3</v>
      </c>
      <c r="BB69" s="27">
        <v>0.28000000000000003</v>
      </c>
      <c r="BC69" s="27">
        <v>22</v>
      </c>
      <c r="BD69" s="27">
        <v>0.1</v>
      </c>
      <c r="BE69" s="27">
        <v>18.899999999999999</v>
      </c>
      <c r="BF69" s="27">
        <v>5.39</v>
      </c>
    </row>
    <row r="70" spans="1:58" s="31" customFormat="1" x14ac:dyDescent="0.2">
      <c r="A70" s="28" t="s">
        <v>237</v>
      </c>
      <c r="C70" s="21">
        <f>AVERAGE(C68:C69)</f>
        <v>73.959999999999994</v>
      </c>
      <c r="D70" s="21">
        <f t="shared" ref="D70:BF70" si="39">AVERAGE(D68:D69)</f>
        <v>9.5500000000000007</v>
      </c>
      <c r="E70" s="21">
        <f t="shared" si="39"/>
        <v>5.0350000000000001</v>
      </c>
      <c r="F70" s="21">
        <f t="shared" si="39"/>
        <v>0.20200000000000001</v>
      </c>
      <c r="G70" s="21">
        <f t="shared" si="39"/>
        <v>0.01</v>
      </c>
      <c r="H70" s="21">
        <f t="shared" si="39"/>
        <v>0.20500000000000002</v>
      </c>
      <c r="I70" s="21">
        <f t="shared" si="39"/>
        <v>5.5150000000000006</v>
      </c>
      <c r="J70" s="21">
        <f t="shared" si="39"/>
        <v>4.42</v>
      </c>
      <c r="K70" s="21">
        <f t="shared" si="39"/>
        <v>0.246</v>
      </c>
      <c r="L70" s="21">
        <f t="shared" si="39"/>
        <v>0.01</v>
      </c>
      <c r="M70" s="21">
        <f t="shared" si="39"/>
        <v>99.814999999999998</v>
      </c>
      <c r="N70" s="21">
        <f t="shared" si="39"/>
        <v>2.5</v>
      </c>
      <c r="O70" s="21">
        <f t="shared" si="39"/>
        <v>9</v>
      </c>
      <c r="P70" s="21"/>
      <c r="Q70" s="21"/>
      <c r="R70" s="21">
        <f t="shared" si="39"/>
        <v>1</v>
      </c>
      <c r="S70" s="21"/>
      <c r="T70" s="21"/>
      <c r="U70" s="21">
        <f t="shared" si="39"/>
        <v>380</v>
      </c>
      <c r="V70" s="21">
        <f t="shared" si="39"/>
        <v>37.5</v>
      </c>
      <c r="W70" s="21">
        <f t="shared" si="39"/>
        <v>3.8</v>
      </c>
      <c r="X70" s="21"/>
      <c r="Y70" s="21">
        <f t="shared" si="39"/>
        <v>128</v>
      </c>
      <c r="Z70" s="21">
        <f t="shared" si="39"/>
        <v>3</v>
      </c>
      <c r="AA70" s="21">
        <f t="shared" si="39"/>
        <v>173</v>
      </c>
      <c r="AB70" s="21">
        <f t="shared" si="39"/>
        <v>1354</v>
      </c>
      <c r="AC70" s="21">
        <f t="shared" si="39"/>
        <v>131</v>
      </c>
      <c r="AD70" s="21">
        <f t="shared" si="39"/>
        <v>9</v>
      </c>
      <c r="AE70" s="21">
        <f t="shared" si="39"/>
        <v>5.85</v>
      </c>
      <c r="AF70" s="21">
        <f t="shared" si="39"/>
        <v>0.3</v>
      </c>
      <c r="AG70" s="21">
        <f t="shared" si="39"/>
        <v>10</v>
      </c>
      <c r="AH70" s="21"/>
      <c r="AI70" s="21">
        <f t="shared" si="39"/>
        <v>1.45</v>
      </c>
      <c r="AJ70" s="21">
        <f t="shared" si="39"/>
        <v>89.5</v>
      </c>
      <c r="AK70" s="21">
        <f t="shared" si="39"/>
        <v>176</v>
      </c>
      <c r="AL70" s="21">
        <f t="shared" si="39"/>
        <v>365</v>
      </c>
      <c r="AM70" s="21">
        <f t="shared" si="39"/>
        <v>43.85</v>
      </c>
      <c r="AN70" s="21">
        <f t="shared" si="39"/>
        <v>172.5</v>
      </c>
      <c r="AO70" s="21">
        <f t="shared" si="39"/>
        <v>36.65</v>
      </c>
      <c r="AP70" s="21">
        <f t="shared" si="39"/>
        <v>5.5350000000000001</v>
      </c>
      <c r="AQ70" s="21">
        <f t="shared" si="39"/>
        <v>31.4</v>
      </c>
      <c r="AR70" s="21">
        <f t="shared" si="39"/>
        <v>5.5</v>
      </c>
      <c r="AS70" s="21">
        <f t="shared" si="39"/>
        <v>33.299999999999997</v>
      </c>
      <c r="AT70" s="21">
        <f t="shared" si="39"/>
        <v>6.48</v>
      </c>
      <c r="AU70" s="21">
        <f t="shared" si="39"/>
        <v>18.399999999999999</v>
      </c>
      <c r="AV70" s="21">
        <f t="shared" si="39"/>
        <v>2.66</v>
      </c>
      <c r="AW70" s="21">
        <f t="shared" si="39"/>
        <v>17.350000000000001</v>
      </c>
      <c r="AX70" s="21">
        <f t="shared" si="39"/>
        <v>2.7450000000000001</v>
      </c>
      <c r="AY70" s="21">
        <f t="shared" si="39"/>
        <v>32.15</v>
      </c>
      <c r="AZ70" s="21">
        <f t="shared" si="39"/>
        <v>11.85</v>
      </c>
      <c r="BA70" s="21">
        <f t="shared" si="39"/>
        <v>1.9</v>
      </c>
      <c r="BB70" s="21">
        <f t="shared" si="39"/>
        <v>0.26500000000000001</v>
      </c>
      <c r="BC70" s="21">
        <f t="shared" si="39"/>
        <v>20.5</v>
      </c>
      <c r="BD70" s="21">
        <f t="shared" si="39"/>
        <v>0.1</v>
      </c>
      <c r="BE70" s="21">
        <f t="shared" si="39"/>
        <v>18.649999999999999</v>
      </c>
      <c r="BF70" s="21">
        <f t="shared" si="39"/>
        <v>5.3599999999999994</v>
      </c>
    </row>
    <row r="71" spans="1:58" s="31" customFormat="1" x14ac:dyDescent="0.2">
      <c r="A71" s="28" t="s">
        <v>244</v>
      </c>
      <c r="C71" s="21">
        <f>_xlfn.STDEV.P(C68:C69)</f>
        <v>0.14000000000000057</v>
      </c>
      <c r="D71" s="21">
        <f t="shared" ref="D71:BF71" si="40">_xlfn.STDEV.P(D68:D69)</f>
        <v>5.9999999999999609E-2</v>
      </c>
      <c r="E71" s="21">
        <f t="shared" si="40"/>
        <v>1.5000000000000124E-2</v>
      </c>
      <c r="F71" s="21">
        <f t="shared" si="40"/>
        <v>1.0000000000000009E-3</v>
      </c>
      <c r="G71" s="21">
        <f t="shared" si="40"/>
        <v>0</v>
      </c>
      <c r="H71" s="21">
        <f t="shared" si="40"/>
        <v>4.9999999999999906E-3</v>
      </c>
      <c r="I71" s="21">
        <f t="shared" si="40"/>
        <v>5.500000000000016E-2</v>
      </c>
      <c r="J71" s="21">
        <f t="shared" si="40"/>
        <v>3.0000000000000249E-2</v>
      </c>
      <c r="K71" s="21">
        <f t="shared" si="40"/>
        <v>0</v>
      </c>
      <c r="L71" s="21">
        <f t="shared" si="40"/>
        <v>0</v>
      </c>
      <c r="M71" s="21">
        <f t="shared" si="40"/>
        <v>4.9999999999954525E-3</v>
      </c>
      <c r="N71" s="21">
        <f t="shared" si="40"/>
        <v>0.5</v>
      </c>
      <c r="O71" s="21">
        <f t="shared" si="40"/>
        <v>0</v>
      </c>
      <c r="P71" s="21"/>
      <c r="Q71" s="21"/>
      <c r="R71" s="21">
        <f t="shared" si="40"/>
        <v>0</v>
      </c>
      <c r="S71" s="21"/>
      <c r="T71" s="21"/>
      <c r="U71" s="21">
        <f t="shared" si="40"/>
        <v>10</v>
      </c>
      <c r="V71" s="21">
        <f t="shared" si="40"/>
        <v>0.5</v>
      </c>
      <c r="W71" s="21">
        <f t="shared" si="40"/>
        <v>9.9999999999999867E-2</v>
      </c>
      <c r="X71" s="21"/>
      <c r="Y71" s="21">
        <f t="shared" si="40"/>
        <v>1</v>
      </c>
      <c r="Z71" s="21">
        <f t="shared" si="40"/>
        <v>0</v>
      </c>
      <c r="AA71" s="21">
        <f t="shared" si="40"/>
        <v>0</v>
      </c>
      <c r="AB71" s="21">
        <f t="shared" si="40"/>
        <v>1</v>
      </c>
      <c r="AC71" s="21">
        <f t="shared" si="40"/>
        <v>8</v>
      </c>
      <c r="AD71" s="21">
        <f t="shared" si="40"/>
        <v>0</v>
      </c>
      <c r="AE71" s="21">
        <f t="shared" si="40"/>
        <v>0.14999999999999991</v>
      </c>
      <c r="AF71" s="21">
        <f t="shared" si="40"/>
        <v>0</v>
      </c>
      <c r="AG71" s="21">
        <f t="shared" si="40"/>
        <v>1</v>
      </c>
      <c r="AH71" s="21"/>
      <c r="AI71" s="21">
        <f t="shared" si="40"/>
        <v>5.0000000000000044E-2</v>
      </c>
      <c r="AJ71" s="21">
        <f t="shared" si="40"/>
        <v>0.5</v>
      </c>
      <c r="AK71" s="21">
        <f t="shared" si="40"/>
        <v>1</v>
      </c>
      <c r="AL71" s="21">
        <f t="shared" si="40"/>
        <v>4</v>
      </c>
      <c r="AM71" s="21">
        <f t="shared" si="40"/>
        <v>0.64999999999999858</v>
      </c>
      <c r="AN71" s="21">
        <f t="shared" si="40"/>
        <v>1.5</v>
      </c>
      <c r="AO71" s="21">
        <f t="shared" si="40"/>
        <v>0.14999999999999858</v>
      </c>
      <c r="AP71" s="21">
        <f t="shared" si="40"/>
        <v>8.4999999999999964E-2</v>
      </c>
      <c r="AQ71" s="21">
        <f t="shared" si="40"/>
        <v>9.9999999999999645E-2</v>
      </c>
      <c r="AR71" s="21">
        <f t="shared" si="40"/>
        <v>4.9999999999999822E-2</v>
      </c>
      <c r="AS71" s="21">
        <f t="shared" si="40"/>
        <v>0.59999999999999787</v>
      </c>
      <c r="AT71" s="21">
        <f t="shared" si="40"/>
        <v>3.9999999999999591E-2</v>
      </c>
      <c r="AU71" s="21">
        <f t="shared" si="40"/>
        <v>0.29999999999999893</v>
      </c>
      <c r="AV71" s="21">
        <f t="shared" si="40"/>
        <v>7.0000000000000062E-2</v>
      </c>
      <c r="AW71" s="21">
        <f t="shared" si="40"/>
        <v>0.25</v>
      </c>
      <c r="AX71" s="21">
        <f t="shared" si="40"/>
        <v>3.499999999999992E-2</v>
      </c>
      <c r="AY71" s="21">
        <f t="shared" si="40"/>
        <v>1.25</v>
      </c>
      <c r="AZ71" s="21">
        <f t="shared" si="40"/>
        <v>0.34999999999999964</v>
      </c>
      <c r="BA71" s="21">
        <f t="shared" si="40"/>
        <v>0.60000000000000031</v>
      </c>
      <c r="BB71" s="21">
        <f t="shared" si="40"/>
        <v>1.5000000000000013E-2</v>
      </c>
      <c r="BC71" s="21">
        <f t="shared" si="40"/>
        <v>1.5</v>
      </c>
      <c r="BD71" s="21">
        <f t="shared" si="40"/>
        <v>0</v>
      </c>
      <c r="BE71" s="21">
        <f t="shared" si="40"/>
        <v>0.25</v>
      </c>
      <c r="BF71" s="21">
        <f t="shared" si="40"/>
        <v>2.9999999999999805E-2</v>
      </c>
    </row>
    <row r="72" spans="1:58" s="31" customFormat="1" x14ac:dyDescent="0.2">
      <c r="A72" s="28" t="s">
        <v>239</v>
      </c>
      <c r="C72" s="21">
        <f>C71/C70*100</f>
        <v>0.18929150892374333</v>
      </c>
      <c r="D72" s="21">
        <f t="shared" ref="D72:BF72" si="41">D71/D70*100</f>
        <v>0.62827225130889641</v>
      </c>
      <c r="E72" s="21">
        <f t="shared" si="41"/>
        <v>0.29791459781529539</v>
      </c>
      <c r="F72" s="21">
        <f t="shared" si="41"/>
        <v>0.49504950495049549</v>
      </c>
      <c r="G72" s="21">
        <f t="shared" si="41"/>
        <v>0</v>
      </c>
      <c r="H72" s="21">
        <f t="shared" si="41"/>
        <v>2.4390243902438975</v>
      </c>
      <c r="I72" s="21">
        <f t="shared" si="41"/>
        <v>0.99728014505893292</v>
      </c>
      <c r="J72" s="21">
        <f t="shared" si="41"/>
        <v>0.67873303167421384</v>
      </c>
      <c r="K72" s="21">
        <f t="shared" si="41"/>
        <v>0</v>
      </c>
      <c r="L72" s="21">
        <f t="shared" si="41"/>
        <v>0</v>
      </c>
      <c r="M72" s="21">
        <f t="shared" si="41"/>
        <v>5.009267144212245E-3</v>
      </c>
      <c r="N72" s="21">
        <f t="shared" si="41"/>
        <v>20</v>
      </c>
      <c r="O72" s="21">
        <f t="shared" si="41"/>
        <v>0</v>
      </c>
      <c r="P72" s="21"/>
      <c r="Q72" s="21"/>
      <c r="R72" s="21">
        <f t="shared" si="41"/>
        <v>0</v>
      </c>
      <c r="S72" s="21"/>
      <c r="T72" s="21"/>
      <c r="U72" s="21">
        <f t="shared" si="41"/>
        <v>2.6315789473684208</v>
      </c>
      <c r="V72" s="21">
        <f t="shared" si="41"/>
        <v>1.3333333333333335</v>
      </c>
      <c r="W72" s="21">
        <f t="shared" si="41"/>
        <v>2.6315789473684177</v>
      </c>
      <c r="X72" s="21"/>
      <c r="Y72" s="21">
        <f t="shared" si="41"/>
        <v>0.78125</v>
      </c>
      <c r="Z72" s="21">
        <f t="shared" si="41"/>
        <v>0</v>
      </c>
      <c r="AA72" s="21">
        <f t="shared" si="41"/>
        <v>0</v>
      </c>
      <c r="AB72" s="21">
        <f t="shared" si="41"/>
        <v>7.3855243722304287E-2</v>
      </c>
      <c r="AC72" s="21">
        <f t="shared" si="41"/>
        <v>6.1068702290076331</v>
      </c>
      <c r="AD72" s="21">
        <f t="shared" si="41"/>
        <v>0</v>
      </c>
      <c r="AE72" s="21">
        <f t="shared" si="41"/>
        <v>2.5641025641025625</v>
      </c>
      <c r="AF72" s="21">
        <f t="shared" si="41"/>
        <v>0</v>
      </c>
      <c r="AG72" s="21">
        <f t="shared" si="41"/>
        <v>10</v>
      </c>
      <c r="AH72" s="21"/>
      <c r="AI72" s="21">
        <f t="shared" si="41"/>
        <v>3.4482758620689689</v>
      </c>
      <c r="AJ72" s="21">
        <f t="shared" si="41"/>
        <v>0.55865921787709494</v>
      </c>
      <c r="AK72" s="21">
        <f t="shared" si="41"/>
        <v>0.56818181818181823</v>
      </c>
      <c r="AL72" s="21">
        <f t="shared" si="41"/>
        <v>1.095890410958904</v>
      </c>
      <c r="AM72" s="21">
        <f t="shared" si="41"/>
        <v>1.4823261117445805</v>
      </c>
      <c r="AN72" s="21">
        <f t="shared" si="41"/>
        <v>0.86956521739130432</v>
      </c>
      <c r="AO72" s="21">
        <f t="shared" si="41"/>
        <v>0.40927694406548049</v>
      </c>
      <c r="AP72" s="21">
        <f t="shared" si="41"/>
        <v>1.5356820234869009</v>
      </c>
      <c r="AQ72" s="21">
        <f t="shared" si="41"/>
        <v>0.31847133757961671</v>
      </c>
      <c r="AR72" s="21">
        <f t="shared" si="41"/>
        <v>0.90909090909090595</v>
      </c>
      <c r="AS72" s="21">
        <f t="shared" si="41"/>
        <v>1.8018018018017956</v>
      </c>
      <c r="AT72" s="21">
        <f t="shared" si="41"/>
        <v>0.61728395061727759</v>
      </c>
      <c r="AU72" s="21">
        <f t="shared" si="41"/>
        <v>1.63043478260869</v>
      </c>
      <c r="AV72" s="21">
        <f t="shared" si="41"/>
        <v>2.6315789473684235</v>
      </c>
      <c r="AW72" s="21">
        <f t="shared" si="41"/>
        <v>1.4409221902017291</v>
      </c>
      <c r="AX72" s="21">
        <f t="shared" si="41"/>
        <v>1.2750455373406162</v>
      </c>
      <c r="AY72" s="21">
        <f t="shared" si="41"/>
        <v>3.8880248833592534</v>
      </c>
      <c r="AZ72" s="21">
        <f t="shared" si="41"/>
        <v>2.9535864978902926</v>
      </c>
      <c r="BA72" s="21">
        <f t="shared" si="41"/>
        <v>31.578947368421073</v>
      </c>
      <c r="BB72" s="21">
        <f t="shared" si="41"/>
        <v>5.660377358490571</v>
      </c>
      <c r="BC72" s="21">
        <f t="shared" si="41"/>
        <v>7.3170731707317067</v>
      </c>
      <c r="BD72" s="21">
        <f t="shared" si="41"/>
        <v>0</v>
      </c>
      <c r="BE72" s="21">
        <f t="shared" si="41"/>
        <v>1.3404825737265416</v>
      </c>
      <c r="BF72" s="21">
        <f t="shared" si="41"/>
        <v>0.55970149253730983</v>
      </c>
    </row>
    <row r="73" spans="1:58" x14ac:dyDescent="0.2">
      <c r="A73" s="37" t="s">
        <v>240</v>
      </c>
      <c r="B73" s="38"/>
      <c r="C73" s="39">
        <f t="shared" ref="C73:BF73" si="42">C72*2</f>
        <v>0.37858301784748666</v>
      </c>
      <c r="D73" s="39">
        <f t="shared" si="42"/>
        <v>1.2565445026177928</v>
      </c>
      <c r="E73" s="39">
        <f t="shared" si="42"/>
        <v>0.59582919563059078</v>
      </c>
      <c r="F73" s="39">
        <f t="shared" si="42"/>
        <v>0.99009900990099098</v>
      </c>
      <c r="G73" s="39">
        <f t="shared" si="42"/>
        <v>0</v>
      </c>
      <c r="H73" s="39">
        <f t="shared" si="42"/>
        <v>4.878048780487795</v>
      </c>
      <c r="I73" s="39">
        <f t="shared" si="42"/>
        <v>1.9945602901178658</v>
      </c>
      <c r="J73" s="39">
        <f t="shared" si="42"/>
        <v>1.3574660633484277</v>
      </c>
      <c r="K73" s="39">
        <f t="shared" si="42"/>
        <v>0</v>
      </c>
      <c r="L73" s="39">
        <f t="shared" si="42"/>
        <v>0</v>
      </c>
      <c r="M73" s="39">
        <f t="shared" si="42"/>
        <v>1.001853428842449E-2</v>
      </c>
      <c r="N73" s="39">
        <f t="shared" si="42"/>
        <v>40</v>
      </c>
      <c r="O73" s="39">
        <f t="shared" si="42"/>
        <v>0</v>
      </c>
      <c r="P73" s="39"/>
      <c r="Q73" s="39"/>
      <c r="R73" s="39">
        <f t="shared" si="42"/>
        <v>0</v>
      </c>
      <c r="S73" s="39"/>
      <c r="T73" s="39"/>
      <c r="U73" s="39">
        <f t="shared" si="42"/>
        <v>5.2631578947368416</v>
      </c>
      <c r="V73" s="39">
        <f t="shared" si="42"/>
        <v>2.666666666666667</v>
      </c>
      <c r="W73" s="39">
        <f t="shared" si="42"/>
        <v>5.2631578947368354</v>
      </c>
      <c r="X73" s="39"/>
      <c r="Y73" s="39">
        <f t="shared" si="42"/>
        <v>1.5625</v>
      </c>
      <c r="Z73" s="39">
        <f t="shared" si="42"/>
        <v>0</v>
      </c>
      <c r="AA73" s="39">
        <f t="shared" si="42"/>
        <v>0</v>
      </c>
      <c r="AB73" s="39">
        <f t="shared" si="42"/>
        <v>0.14771048744460857</v>
      </c>
      <c r="AC73" s="39">
        <f t="shared" si="42"/>
        <v>12.213740458015266</v>
      </c>
      <c r="AD73" s="39">
        <f t="shared" si="42"/>
        <v>0</v>
      </c>
      <c r="AE73" s="39">
        <f t="shared" si="42"/>
        <v>5.1282051282051251</v>
      </c>
      <c r="AF73" s="39">
        <f t="shared" si="42"/>
        <v>0</v>
      </c>
      <c r="AG73" s="39">
        <f t="shared" si="42"/>
        <v>20</v>
      </c>
      <c r="AH73" s="39"/>
      <c r="AI73" s="39">
        <f t="shared" si="42"/>
        <v>6.8965517241379377</v>
      </c>
      <c r="AJ73" s="39">
        <f t="shared" si="42"/>
        <v>1.1173184357541899</v>
      </c>
      <c r="AK73" s="39">
        <f t="shared" si="42"/>
        <v>1.1363636363636365</v>
      </c>
      <c r="AL73" s="39">
        <f t="shared" si="42"/>
        <v>2.1917808219178081</v>
      </c>
      <c r="AM73" s="39">
        <f t="shared" si="42"/>
        <v>2.964652223489161</v>
      </c>
      <c r="AN73" s="39">
        <f t="shared" si="42"/>
        <v>1.7391304347826086</v>
      </c>
      <c r="AO73" s="39">
        <f t="shared" si="42"/>
        <v>0.81855388813096097</v>
      </c>
      <c r="AP73" s="39">
        <f t="shared" si="42"/>
        <v>3.0713640469738017</v>
      </c>
      <c r="AQ73" s="39">
        <f t="shared" si="42"/>
        <v>0.63694267515923342</v>
      </c>
      <c r="AR73" s="39">
        <f t="shared" si="42"/>
        <v>1.8181818181818119</v>
      </c>
      <c r="AS73" s="39">
        <f t="shared" si="42"/>
        <v>3.6036036036035912</v>
      </c>
      <c r="AT73" s="39">
        <f t="shared" si="42"/>
        <v>1.2345679012345552</v>
      </c>
      <c r="AU73" s="39">
        <f t="shared" si="42"/>
        <v>3.26086956521738</v>
      </c>
      <c r="AV73" s="39">
        <f t="shared" si="42"/>
        <v>5.2631578947368469</v>
      </c>
      <c r="AW73" s="39">
        <f t="shared" si="42"/>
        <v>2.8818443804034581</v>
      </c>
      <c r="AX73" s="39">
        <f t="shared" si="42"/>
        <v>2.5500910746812324</v>
      </c>
      <c r="AY73" s="39">
        <f t="shared" si="42"/>
        <v>7.7760497667185069</v>
      </c>
      <c r="AZ73" s="39">
        <f t="shared" si="42"/>
        <v>5.9071729957805852</v>
      </c>
      <c r="BA73" s="39">
        <f t="shared" si="42"/>
        <v>63.157894736842145</v>
      </c>
      <c r="BB73" s="39">
        <f t="shared" si="42"/>
        <v>11.320754716981142</v>
      </c>
      <c r="BC73" s="39">
        <f t="shared" si="42"/>
        <v>14.634146341463413</v>
      </c>
      <c r="BD73" s="39">
        <f t="shared" si="42"/>
        <v>0</v>
      </c>
      <c r="BE73" s="39">
        <f t="shared" si="42"/>
        <v>2.6809651474530831</v>
      </c>
      <c r="BF73" s="39">
        <f t="shared" si="42"/>
        <v>1.1194029850746197</v>
      </c>
    </row>
    <row r="74" spans="1:58" x14ac:dyDescent="0.2">
      <c r="A74" s="16"/>
      <c r="C74" s="41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</row>
    <row r="75" spans="1:58" x14ac:dyDescent="0.2">
      <c r="A75" s="16" t="s">
        <v>245</v>
      </c>
      <c r="C75" s="17">
        <v>73.260000000000005</v>
      </c>
      <c r="D75" s="17">
        <v>9.3699999999999992</v>
      </c>
      <c r="E75" s="17">
        <v>5.1100000000000003</v>
      </c>
      <c r="F75" s="17">
        <v>0.20200000000000001</v>
      </c>
      <c r="G75" s="17" t="s">
        <v>77</v>
      </c>
      <c r="H75" s="17">
        <v>0.2</v>
      </c>
      <c r="I75" s="17">
        <v>5.14</v>
      </c>
      <c r="J75" s="17">
        <v>4.3499999999999996</v>
      </c>
      <c r="K75" s="17">
        <v>0.251</v>
      </c>
      <c r="L75" s="17" t="s">
        <v>77</v>
      </c>
      <c r="M75" s="17">
        <v>98.24</v>
      </c>
      <c r="N75" s="17" t="s">
        <v>80</v>
      </c>
      <c r="O75" s="17">
        <v>9</v>
      </c>
      <c r="P75" s="17" t="s">
        <v>78</v>
      </c>
      <c r="Q75" s="17" t="s">
        <v>79</v>
      </c>
      <c r="R75" s="17" t="s">
        <v>80</v>
      </c>
      <c r="S75" s="17" t="s">
        <v>79</v>
      </c>
      <c r="T75" s="17" t="s">
        <v>81</v>
      </c>
      <c r="U75" s="17">
        <v>350</v>
      </c>
      <c r="V75" s="17">
        <v>35</v>
      </c>
      <c r="W75" s="17">
        <v>3</v>
      </c>
      <c r="X75" s="17" t="s">
        <v>78</v>
      </c>
      <c r="Y75" s="17">
        <v>126</v>
      </c>
      <c r="Z75" s="17">
        <v>3</v>
      </c>
      <c r="AA75" s="17">
        <v>176</v>
      </c>
      <c r="AB75" s="17">
        <v>1428</v>
      </c>
      <c r="AC75" s="17">
        <v>143</v>
      </c>
      <c r="AD75" s="17">
        <v>8</v>
      </c>
      <c r="AE75" s="17">
        <v>5.2</v>
      </c>
      <c r="AF75" s="17">
        <v>0.3</v>
      </c>
      <c r="AG75" s="17">
        <v>9</v>
      </c>
      <c r="AH75" s="17" t="s">
        <v>82</v>
      </c>
      <c r="AI75" s="17">
        <v>1.4</v>
      </c>
      <c r="AJ75" s="17">
        <v>73</v>
      </c>
      <c r="AK75" s="17">
        <v>184</v>
      </c>
      <c r="AL75" s="17">
        <v>383</v>
      </c>
      <c r="AM75" s="17">
        <v>46</v>
      </c>
      <c r="AN75" s="17">
        <v>181</v>
      </c>
      <c r="AO75" s="17">
        <v>37</v>
      </c>
      <c r="AP75" s="17">
        <v>5.42</v>
      </c>
      <c r="AQ75" s="17">
        <v>31.9</v>
      </c>
      <c r="AR75" s="17">
        <v>5.31</v>
      </c>
      <c r="AS75" s="17">
        <v>32.200000000000003</v>
      </c>
      <c r="AT75" s="17">
        <v>6.38</v>
      </c>
      <c r="AU75" s="17">
        <v>18.2</v>
      </c>
      <c r="AV75" s="17">
        <v>2.61</v>
      </c>
      <c r="AW75" s="17">
        <v>16.8</v>
      </c>
      <c r="AX75" s="17">
        <v>2.67</v>
      </c>
      <c r="AY75" s="17">
        <v>32.5</v>
      </c>
      <c r="AZ75" s="17">
        <v>12.3</v>
      </c>
      <c r="BA75" s="17">
        <v>0.8</v>
      </c>
      <c r="BB75" s="17">
        <v>0.18</v>
      </c>
      <c r="BC75" s="17">
        <v>20</v>
      </c>
      <c r="BD75" s="17" t="s">
        <v>104</v>
      </c>
      <c r="BE75" s="17">
        <v>18.3</v>
      </c>
      <c r="BF75" s="17">
        <v>5.0999999999999996</v>
      </c>
    </row>
    <row r="76" spans="1:58" x14ac:dyDescent="0.2">
      <c r="A76" s="26" t="s">
        <v>113</v>
      </c>
      <c r="B76" s="36"/>
      <c r="C76" s="27">
        <v>73.45</v>
      </c>
      <c r="D76" s="27">
        <v>9.49</v>
      </c>
      <c r="E76" s="27">
        <v>5.04</v>
      </c>
      <c r="F76" s="27">
        <v>0.2</v>
      </c>
      <c r="G76" s="27" t="s">
        <v>77</v>
      </c>
      <c r="H76" s="27">
        <v>0.19</v>
      </c>
      <c r="I76" s="27">
        <v>5.34</v>
      </c>
      <c r="J76" s="27">
        <v>4.4000000000000004</v>
      </c>
      <c r="K76" s="27">
        <v>0.255</v>
      </c>
      <c r="L76" s="27">
        <v>0.02</v>
      </c>
      <c r="M76" s="27">
        <v>98.75</v>
      </c>
      <c r="N76" s="27" t="s">
        <v>80</v>
      </c>
      <c r="O76" s="27">
        <v>9</v>
      </c>
      <c r="P76" s="27" t="s">
        <v>78</v>
      </c>
      <c r="Q76" s="27" t="s">
        <v>79</v>
      </c>
      <c r="R76" s="27" t="s">
        <v>80</v>
      </c>
      <c r="S76" s="27" t="s">
        <v>79</v>
      </c>
      <c r="T76" s="27" t="s">
        <v>81</v>
      </c>
      <c r="U76" s="27">
        <v>360</v>
      </c>
      <c r="V76" s="27">
        <v>33</v>
      </c>
      <c r="W76" s="27">
        <v>3.3</v>
      </c>
      <c r="X76" s="27" t="s">
        <v>78</v>
      </c>
      <c r="Y76" s="27">
        <v>122</v>
      </c>
      <c r="Z76" s="27">
        <v>3</v>
      </c>
      <c r="AA76" s="27">
        <v>168</v>
      </c>
      <c r="AB76" s="27">
        <v>1443</v>
      </c>
      <c r="AC76" s="27">
        <v>143</v>
      </c>
      <c r="AD76" s="27">
        <v>7</v>
      </c>
      <c r="AE76" s="27">
        <v>5</v>
      </c>
      <c r="AF76" s="27">
        <v>0.3</v>
      </c>
      <c r="AG76" s="27">
        <v>9</v>
      </c>
      <c r="AH76" s="27" t="s">
        <v>82</v>
      </c>
      <c r="AI76" s="27">
        <v>1.3</v>
      </c>
      <c r="AJ76" s="27">
        <v>75</v>
      </c>
      <c r="AK76" s="27">
        <v>178</v>
      </c>
      <c r="AL76" s="27">
        <v>368</v>
      </c>
      <c r="AM76" s="27">
        <v>44.3</v>
      </c>
      <c r="AN76" s="27">
        <v>173</v>
      </c>
      <c r="AO76" s="27">
        <v>35.9</v>
      </c>
      <c r="AP76" s="27">
        <v>5.18</v>
      </c>
      <c r="AQ76" s="27">
        <v>30.4</v>
      </c>
      <c r="AR76" s="27">
        <v>5.09</v>
      </c>
      <c r="AS76" s="27">
        <v>30.8</v>
      </c>
      <c r="AT76" s="27">
        <v>5.97</v>
      </c>
      <c r="AU76" s="27">
        <v>17.399999999999999</v>
      </c>
      <c r="AV76" s="27">
        <v>2.5099999999999998</v>
      </c>
      <c r="AW76" s="27">
        <v>16.399999999999999</v>
      </c>
      <c r="AX76" s="27">
        <v>2.56</v>
      </c>
      <c r="AY76" s="27">
        <v>31.4</v>
      </c>
      <c r="AZ76" s="27">
        <v>11.7</v>
      </c>
      <c r="BA76" s="27">
        <v>0.6</v>
      </c>
      <c r="BB76" s="27">
        <v>0.23</v>
      </c>
      <c r="BC76" s="27">
        <v>21</v>
      </c>
      <c r="BD76" s="27" t="s">
        <v>104</v>
      </c>
      <c r="BE76" s="27">
        <v>17.5</v>
      </c>
      <c r="BF76" s="27">
        <v>5.03</v>
      </c>
    </row>
    <row r="77" spans="1:58" s="31" customFormat="1" x14ac:dyDescent="0.2">
      <c r="A77" s="28" t="s">
        <v>237</v>
      </c>
      <c r="C77" s="21">
        <f>AVERAGE(C75:C76)</f>
        <v>73.355000000000004</v>
      </c>
      <c r="D77" s="21">
        <f t="shared" ref="D77:BF77" si="43">AVERAGE(D75:D76)</f>
        <v>9.43</v>
      </c>
      <c r="E77" s="21">
        <f t="shared" si="43"/>
        <v>5.0750000000000002</v>
      </c>
      <c r="F77" s="21">
        <f t="shared" si="43"/>
        <v>0.20100000000000001</v>
      </c>
      <c r="G77" s="21"/>
      <c r="H77" s="21">
        <f t="shared" si="43"/>
        <v>0.19500000000000001</v>
      </c>
      <c r="I77" s="21">
        <f t="shared" si="43"/>
        <v>5.24</v>
      </c>
      <c r="J77" s="21">
        <f t="shared" si="43"/>
        <v>4.375</v>
      </c>
      <c r="K77" s="21">
        <f t="shared" si="43"/>
        <v>0.253</v>
      </c>
      <c r="L77" s="21">
        <f t="shared" si="43"/>
        <v>0.02</v>
      </c>
      <c r="M77" s="21">
        <f t="shared" si="43"/>
        <v>98.495000000000005</v>
      </c>
      <c r="N77" s="21"/>
      <c r="O77" s="21">
        <f t="shared" si="43"/>
        <v>9</v>
      </c>
      <c r="P77" s="21"/>
      <c r="Q77" s="21"/>
      <c r="R77" s="21"/>
      <c r="S77" s="21"/>
      <c r="T77" s="21"/>
      <c r="U77" s="21">
        <f t="shared" si="43"/>
        <v>355</v>
      </c>
      <c r="V77" s="21">
        <f t="shared" si="43"/>
        <v>34</v>
      </c>
      <c r="W77" s="21">
        <f t="shared" si="43"/>
        <v>3.15</v>
      </c>
      <c r="X77" s="21"/>
      <c r="Y77" s="21">
        <f t="shared" si="43"/>
        <v>124</v>
      </c>
      <c r="Z77" s="21">
        <f t="shared" si="43"/>
        <v>3</v>
      </c>
      <c r="AA77" s="21">
        <f t="shared" si="43"/>
        <v>172</v>
      </c>
      <c r="AB77" s="21">
        <f t="shared" si="43"/>
        <v>1435.5</v>
      </c>
      <c r="AC77" s="21">
        <f t="shared" si="43"/>
        <v>143</v>
      </c>
      <c r="AD77" s="21">
        <f t="shared" si="43"/>
        <v>7.5</v>
      </c>
      <c r="AE77" s="21">
        <f t="shared" si="43"/>
        <v>5.0999999999999996</v>
      </c>
      <c r="AF77" s="21">
        <f t="shared" si="43"/>
        <v>0.3</v>
      </c>
      <c r="AG77" s="21">
        <f t="shared" si="43"/>
        <v>9</v>
      </c>
      <c r="AH77" s="21"/>
      <c r="AI77" s="21">
        <f t="shared" si="43"/>
        <v>1.35</v>
      </c>
      <c r="AJ77" s="21">
        <f t="shared" si="43"/>
        <v>74</v>
      </c>
      <c r="AK77" s="21">
        <f t="shared" si="43"/>
        <v>181</v>
      </c>
      <c r="AL77" s="21">
        <f t="shared" si="43"/>
        <v>375.5</v>
      </c>
      <c r="AM77" s="21">
        <f t="shared" si="43"/>
        <v>45.15</v>
      </c>
      <c r="AN77" s="21">
        <f t="shared" si="43"/>
        <v>177</v>
      </c>
      <c r="AO77" s="21">
        <f t="shared" si="43"/>
        <v>36.450000000000003</v>
      </c>
      <c r="AP77" s="21">
        <f t="shared" si="43"/>
        <v>5.3</v>
      </c>
      <c r="AQ77" s="21">
        <f t="shared" si="43"/>
        <v>31.15</v>
      </c>
      <c r="AR77" s="21">
        <f t="shared" si="43"/>
        <v>5.1999999999999993</v>
      </c>
      <c r="AS77" s="21">
        <f t="shared" si="43"/>
        <v>31.5</v>
      </c>
      <c r="AT77" s="21">
        <f t="shared" si="43"/>
        <v>6.1749999999999998</v>
      </c>
      <c r="AU77" s="21">
        <f t="shared" si="43"/>
        <v>17.799999999999997</v>
      </c>
      <c r="AV77" s="21">
        <f t="shared" si="43"/>
        <v>2.5599999999999996</v>
      </c>
      <c r="AW77" s="21">
        <f t="shared" si="43"/>
        <v>16.600000000000001</v>
      </c>
      <c r="AX77" s="21">
        <f t="shared" si="43"/>
        <v>2.6150000000000002</v>
      </c>
      <c r="AY77" s="21">
        <f t="shared" si="43"/>
        <v>31.95</v>
      </c>
      <c r="AZ77" s="21">
        <f t="shared" si="43"/>
        <v>12</v>
      </c>
      <c r="BA77" s="21">
        <f t="shared" si="43"/>
        <v>0.7</v>
      </c>
      <c r="BB77" s="21">
        <f t="shared" si="43"/>
        <v>0.20500000000000002</v>
      </c>
      <c r="BC77" s="21">
        <f t="shared" si="43"/>
        <v>20.5</v>
      </c>
      <c r="BD77" s="21"/>
      <c r="BE77" s="21">
        <f t="shared" si="43"/>
        <v>17.899999999999999</v>
      </c>
      <c r="BF77" s="21">
        <f t="shared" si="43"/>
        <v>5.0649999999999995</v>
      </c>
    </row>
    <row r="78" spans="1:58" s="31" customFormat="1" x14ac:dyDescent="0.2">
      <c r="A78" s="28" t="s">
        <v>244</v>
      </c>
      <c r="C78" s="21">
        <f>_xlfn.STDEV.P(C75:C76)</f>
        <v>9.4999999999998863E-2</v>
      </c>
      <c r="D78" s="21">
        <f t="shared" ref="D78:BF78" si="44">_xlfn.STDEV.P(D75:D76)</f>
        <v>6.0000000000000497E-2</v>
      </c>
      <c r="E78" s="21">
        <f t="shared" si="44"/>
        <v>3.5000000000000142E-2</v>
      </c>
      <c r="F78" s="21">
        <f t="shared" si="44"/>
        <v>1.0000000000000009E-3</v>
      </c>
      <c r="G78" s="21"/>
      <c r="H78" s="21">
        <f t="shared" si="44"/>
        <v>5.0000000000000044E-3</v>
      </c>
      <c r="I78" s="21">
        <f t="shared" si="44"/>
        <v>0.10000000000000009</v>
      </c>
      <c r="J78" s="21">
        <f t="shared" si="44"/>
        <v>2.5000000000000355E-2</v>
      </c>
      <c r="K78" s="21">
        <f t="shared" si="44"/>
        <v>2.0000000000000018E-3</v>
      </c>
      <c r="L78" s="21">
        <f t="shared" si="44"/>
        <v>0</v>
      </c>
      <c r="M78" s="21">
        <f t="shared" si="44"/>
        <v>0.25500000000000256</v>
      </c>
      <c r="N78" s="21"/>
      <c r="O78" s="21">
        <f t="shared" si="44"/>
        <v>0</v>
      </c>
      <c r="P78" s="21"/>
      <c r="Q78" s="21"/>
      <c r="R78" s="21"/>
      <c r="S78" s="21"/>
      <c r="T78" s="21"/>
      <c r="U78" s="21">
        <f t="shared" si="44"/>
        <v>5</v>
      </c>
      <c r="V78" s="21">
        <f t="shared" si="44"/>
        <v>1</v>
      </c>
      <c r="W78" s="21">
        <f t="shared" si="44"/>
        <v>0.14999999999999991</v>
      </c>
      <c r="X78" s="21"/>
      <c r="Y78" s="21">
        <f t="shared" si="44"/>
        <v>2</v>
      </c>
      <c r="Z78" s="21">
        <f t="shared" si="44"/>
        <v>0</v>
      </c>
      <c r="AA78" s="21">
        <f t="shared" si="44"/>
        <v>4</v>
      </c>
      <c r="AB78" s="21">
        <f t="shared" si="44"/>
        <v>7.5</v>
      </c>
      <c r="AC78" s="21">
        <f t="shared" si="44"/>
        <v>0</v>
      </c>
      <c r="AD78" s="21">
        <f t="shared" si="44"/>
        <v>0.5</v>
      </c>
      <c r="AE78" s="21">
        <f t="shared" si="44"/>
        <v>0.10000000000000009</v>
      </c>
      <c r="AF78" s="21">
        <f t="shared" si="44"/>
        <v>0</v>
      </c>
      <c r="AG78" s="21">
        <f t="shared" si="44"/>
        <v>0</v>
      </c>
      <c r="AH78" s="21"/>
      <c r="AI78" s="21">
        <f t="shared" si="44"/>
        <v>4.9999999999999933E-2</v>
      </c>
      <c r="AJ78" s="21">
        <f t="shared" si="44"/>
        <v>1</v>
      </c>
      <c r="AK78" s="21">
        <f t="shared" si="44"/>
        <v>3</v>
      </c>
      <c r="AL78" s="21">
        <f t="shared" si="44"/>
        <v>7.5</v>
      </c>
      <c r="AM78" s="21">
        <f t="shared" si="44"/>
        <v>0.85000000000000142</v>
      </c>
      <c r="AN78" s="21">
        <f t="shared" si="44"/>
        <v>4</v>
      </c>
      <c r="AO78" s="21">
        <f t="shared" si="44"/>
        <v>0.55000000000000071</v>
      </c>
      <c r="AP78" s="21">
        <f t="shared" si="44"/>
        <v>0.12000000000000011</v>
      </c>
      <c r="AQ78" s="21">
        <f t="shared" si="44"/>
        <v>0.75</v>
      </c>
      <c r="AR78" s="21">
        <f t="shared" si="44"/>
        <v>0.10999999999999988</v>
      </c>
      <c r="AS78" s="21">
        <f t="shared" si="44"/>
        <v>0.70000000000000107</v>
      </c>
      <c r="AT78" s="21">
        <f t="shared" si="44"/>
        <v>0.20500000000000007</v>
      </c>
      <c r="AU78" s="21">
        <f t="shared" si="44"/>
        <v>0.40000000000000036</v>
      </c>
      <c r="AV78" s="21">
        <f t="shared" si="44"/>
        <v>5.0000000000000044E-2</v>
      </c>
      <c r="AW78" s="21">
        <f t="shared" si="44"/>
        <v>0.20000000000000107</v>
      </c>
      <c r="AX78" s="21">
        <f t="shared" si="44"/>
        <v>5.4999999999999938E-2</v>
      </c>
      <c r="AY78" s="21">
        <f t="shared" si="44"/>
        <v>0.55000000000000071</v>
      </c>
      <c r="AZ78" s="21">
        <f t="shared" si="44"/>
        <v>0.30000000000000071</v>
      </c>
      <c r="BA78" s="21">
        <f t="shared" si="44"/>
        <v>0.10000000000000032</v>
      </c>
      <c r="BB78" s="21">
        <f t="shared" si="44"/>
        <v>2.4999999999999873E-2</v>
      </c>
      <c r="BC78" s="21">
        <f t="shared" si="44"/>
        <v>0.5</v>
      </c>
      <c r="BD78" s="21"/>
      <c r="BE78" s="21">
        <f t="shared" si="44"/>
        <v>0.40000000000000036</v>
      </c>
      <c r="BF78" s="21">
        <f t="shared" si="44"/>
        <v>3.4999999999999698E-2</v>
      </c>
    </row>
    <row r="79" spans="1:58" s="31" customFormat="1" x14ac:dyDescent="0.2">
      <c r="A79" s="28" t="s">
        <v>239</v>
      </c>
      <c r="C79" s="21">
        <f>C78/C77*100</f>
        <v>0.12950719105718608</v>
      </c>
      <c r="D79" s="21">
        <f t="shared" ref="D79:BF79" si="45">D78/D77*100</f>
        <v>0.63626723223754511</v>
      </c>
      <c r="E79" s="21">
        <f t="shared" si="45"/>
        <v>0.68965517241379581</v>
      </c>
      <c r="F79" s="21">
        <f t="shared" si="45"/>
        <v>0.49751243781094567</v>
      </c>
      <c r="G79" s="21"/>
      <c r="H79" s="21">
        <f t="shared" si="45"/>
        <v>2.5641025641025665</v>
      </c>
      <c r="I79" s="21">
        <f t="shared" si="45"/>
        <v>1.9083969465648873</v>
      </c>
      <c r="J79" s="21">
        <f t="shared" si="45"/>
        <v>0.57142857142857961</v>
      </c>
      <c r="K79" s="21">
        <f t="shared" si="45"/>
        <v>0.79051383399209552</v>
      </c>
      <c r="L79" s="21">
        <f t="shared" si="45"/>
        <v>0</v>
      </c>
      <c r="M79" s="21">
        <f t="shared" si="45"/>
        <v>0.25889639067973252</v>
      </c>
      <c r="N79" s="21"/>
      <c r="O79" s="21">
        <f t="shared" si="45"/>
        <v>0</v>
      </c>
      <c r="P79" s="21"/>
      <c r="Q79" s="21"/>
      <c r="R79" s="21"/>
      <c r="S79" s="21"/>
      <c r="T79" s="21"/>
      <c r="U79" s="21">
        <f t="shared" si="45"/>
        <v>1.4084507042253522</v>
      </c>
      <c r="V79" s="21">
        <f t="shared" si="45"/>
        <v>2.9411764705882351</v>
      </c>
      <c r="W79" s="21">
        <f t="shared" si="45"/>
        <v>4.7619047619047592</v>
      </c>
      <c r="X79" s="21"/>
      <c r="Y79" s="21">
        <f t="shared" si="45"/>
        <v>1.6129032258064515</v>
      </c>
      <c r="Z79" s="21">
        <f t="shared" si="45"/>
        <v>0</v>
      </c>
      <c r="AA79" s="21">
        <f t="shared" si="45"/>
        <v>2.3255813953488373</v>
      </c>
      <c r="AB79" s="21">
        <f t="shared" si="45"/>
        <v>0.52246603970741901</v>
      </c>
      <c r="AC79" s="21">
        <f t="shared" si="45"/>
        <v>0</v>
      </c>
      <c r="AD79" s="21">
        <f t="shared" si="45"/>
        <v>6.666666666666667</v>
      </c>
      <c r="AE79" s="21">
        <f t="shared" si="45"/>
        <v>1.9607843137254919</v>
      </c>
      <c r="AF79" s="21">
        <f t="shared" si="45"/>
        <v>0</v>
      </c>
      <c r="AG79" s="21">
        <f t="shared" si="45"/>
        <v>0</v>
      </c>
      <c r="AH79" s="21"/>
      <c r="AI79" s="21">
        <f t="shared" si="45"/>
        <v>3.7037037037036988</v>
      </c>
      <c r="AJ79" s="21">
        <f t="shared" si="45"/>
        <v>1.3513513513513513</v>
      </c>
      <c r="AK79" s="21">
        <f t="shared" si="45"/>
        <v>1.6574585635359116</v>
      </c>
      <c r="AL79" s="21">
        <f t="shared" si="45"/>
        <v>1.9973368841544608</v>
      </c>
      <c r="AM79" s="21">
        <f t="shared" si="45"/>
        <v>1.8826135105204904</v>
      </c>
      <c r="AN79" s="21">
        <f t="shared" si="45"/>
        <v>2.2598870056497176</v>
      </c>
      <c r="AO79" s="21">
        <f t="shared" si="45"/>
        <v>1.5089163237311405</v>
      </c>
      <c r="AP79" s="21">
        <f t="shared" si="45"/>
        <v>2.2641509433962281</v>
      </c>
      <c r="AQ79" s="21">
        <f t="shared" si="45"/>
        <v>2.4077046548956664</v>
      </c>
      <c r="AR79" s="21">
        <f t="shared" si="45"/>
        <v>2.1153846153846132</v>
      </c>
      <c r="AS79" s="21">
        <f t="shared" si="45"/>
        <v>2.2222222222222259</v>
      </c>
      <c r="AT79" s="21">
        <f t="shared" si="45"/>
        <v>3.3198380566801635</v>
      </c>
      <c r="AU79" s="21">
        <f t="shared" si="45"/>
        <v>2.2471910112359574</v>
      </c>
      <c r="AV79" s="21">
        <f t="shared" si="45"/>
        <v>1.953125000000002</v>
      </c>
      <c r="AW79" s="21">
        <f t="shared" si="45"/>
        <v>1.2048192771084401</v>
      </c>
      <c r="AX79" s="21">
        <f t="shared" si="45"/>
        <v>2.1032504780114696</v>
      </c>
      <c r="AY79" s="21">
        <f t="shared" si="45"/>
        <v>1.7214397496087659</v>
      </c>
      <c r="AZ79" s="21">
        <f t="shared" si="45"/>
        <v>2.5000000000000062</v>
      </c>
      <c r="BA79" s="21">
        <f t="shared" si="45"/>
        <v>14.285714285714333</v>
      </c>
      <c r="BB79" s="21">
        <f t="shared" si="45"/>
        <v>12.19512195121945</v>
      </c>
      <c r="BC79" s="21">
        <f t="shared" si="45"/>
        <v>2.4390243902439024</v>
      </c>
      <c r="BD79" s="21"/>
      <c r="BE79" s="21">
        <f t="shared" si="45"/>
        <v>2.234636871508382</v>
      </c>
      <c r="BF79" s="21">
        <f t="shared" si="45"/>
        <v>0.69101678183612447</v>
      </c>
    </row>
    <row r="80" spans="1:58" s="31" customFormat="1" x14ac:dyDescent="0.2">
      <c r="A80" s="37" t="s">
        <v>240</v>
      </c>
      <c r="B80" s="42"/>
      <c r="C80" s="39">
        <f>C79*2</f>
        <v>0.25901438211437217</v>
      </c>
      <c r="D80" s="39">
        <f t="shared" ref="D80:BF80" si="46">D79*2</f>
        <v>1.2725344644750902</v>
      </c>
      <c r="E80" s="39">
        <f t="shared" si="46"/>
        <v>1.3793103448275916</v>
      </c>
      <c r="F80" s="39">
        <f t="shared" si="46"/>
        <v>0.99502487562189135</v>
      </c>
      <c r="G80" s="39"/>
      <c r="H80" s="39">
        <f t="shared" si="46"/>
        <v>5.1282051282051331</v>
      </c>
      <c r="I80" s="39">
        <f t="shared" si="46"/>
        <v>3.8167938931297747</v>
      </c>
      <c r="J80" s="39">
        <f t="shared" si="46"/>
        <v>1.1428571428571592</v>
      </c>
      <c r="K80" s="39">
        <f t="shared" si="46"/>
        <v>1.581027667984191</v>
      </c>
      <c r="L80" s="39">
        <f t="shared" si="46"/>
        <v>0</v>
      </c>
      <c r="M80" s="39">
        <f t="shared" si="46"/>
        <v>0.51779278135946505</v>
      </c>
      <c r="N80" s="39"/>
      <c r="O80" s="39">
        <f t="shared" si="46"/>
        <v>0</v>
      </c>
      <c r="P80" s="39"/>
      <c r="Q80" s="39"/>
      <c r="R80" s="39"/>
      <c r="S80" s="39"/>
      <c r="T80" s="39"/>
      <c r="U80" s="39">
        <f t="shared" si="46"/>
        <v>2.8169014084507045</v>
      </c>
      <c r="V80" s="39">
        <f t="shared" si="46"/>
        <v>5.8823529411764701</v>
      </c>
      <c r="W80" s="39">
        <f t="shared" si="46"/>
        <v>9.5238095238095184</v>
      </c>
      <c r="X80" s="39"/>
      <c r="Y80" s="39">
        <f t="shared" si="46"/>
        <v>3.225806451612903</v>
      </c>
      <c r="Z80" s="39">
        <f t="shared" si="46"/>
        <v>0</v>
      </c>
      <c r="AA80" s="39">
        <f t="shared" si="46"/>
        <v>4.6511627906976747</v>
      </c>
      <c r="AB80" s="39">
        <f t="shared" si="46"/>
        <v>1.044932079414838</v>
      </c>
      <c r="AC80" s="39">
        <f t="shared" si="46"/>
        <v>0</v>
      </c>
      <c r="AD80" s="39">
        <f t="shared" si="46"/>
        <v>13.333333333333334</v>
      </c>
      <c r="AE80" s="39">
        <f t="shared" si="46"/>
        <v>3.9215686274509838</v>
      </c>
      <c r="AF80" s="39">
        <f t="shared" si="46"/>
        <v>0</v>
      </c>
      <c r="AG80" s="39">
        <f t="shared" si="46"/>
        <v>0</v>
      </c>
      <c r="AH80" s="39"/>
      <c r="AI80" s="39">
        <f t="shared" si="46"/>
        <v>7.4074074074073977</v>
      </c>
      <c r="AJ80" s="39">
        <f t="shared" si="46"/>
        <v>2.7027027027027026</v>
      </c>
      <c r="AK80" s="39">
        <f t="shared" si="46"/>
        <v>3.3149171270718232</v>
      </c>
      <c r="AL80" s="39">
        <f t="shared" si="46"/>
        <v>3.9946737683089215</v>
      </c>
      <c r="AM80" s="39">
        <f t="shared" si="46"/>
        <v>3.7652270210409808</v>
      </c>
      <c r="AN80" s="39">
        <f t="shared" si="46"/>
        <v>4.5197740112994351</v>
      </c>
      <c r="AO80" s="39">
        <f t="shared" si="46"/>
        <v>3.017832647462281</v>
      </c>
      <c r="AP80" s="39">
        <f t="shared" si="46"/>
        <v>4.5283018867924563</v>
      </c>
      <c r="AQ80" s="39">
        <f t="shared" si="46"/>
        <v>4.8154093097913329</v>
      </c>
      <c r="AR80" s="39">
        <f t="shared" si="46"/>
        <v>4.2307692307692264</v>
      </c>
      <c r="AS80" s="39">
        <f t="shared" si="46"/>
        <v>4.4444444444444517</v>
      </c>
      <c r="AT80" s="39">
        <f t="shared" si="46"/>
        <v>6.639676113360327</v>
      </c>
      <c r="AU80" s="39">
        <f t="shared" si="46"/>
        <v>4.4943820224719149</v>
      </c>
      <c r="AV80" s="39">
        <f t="shared" si="46"/>
        <v>3.906250000000004</v>
      </c>
      <c r="AW80" s="39">
        <f t="shared" si="46"/>
        <v>2.4096385542168801</v>
      </c>
      <c r="AX80" s="39">
        <f t="shared" si="46"/>
        <v>4.2065009560229392</v>
      </c>
      <c r="AY80" s="39">
        <f t="shared" si="46"/>
        <v>3.4428794992175318</v>
      </c>
      <c r="AZ80" s="39">
        <f t="shared" si="46"/>
        <v>5.0000000000000124</v>
      </c>
      <c r="BA80" s="39">
        <f t="shared" si="46"/>
        <v>28.571428571428665</v>
      </c>
      <c r="BB80" s="39">
        <f t="shared" si="46"/>
        <v>24.3902439024389</v>
      </c>
      <c r="BC80" s="39">
        <f t="shared" si="46"/>
        <v>4.8780487804878048</v>
      </c>
      <c r="BD80" s="39"/>
      <c r="BE80" s="39">
        <f t="shared" si="46"/>
        <v>4.4692737430167639</v>
      </c>
      <c r="BF80" s="39">
        <f t="shared" si="46"/>
        <v>1.3820335636722489</v>
      </c>
    </row>
  </sheetData>
  <mergeCells count="2">
    <mergeCell ref="A5:L6"/>
    <mergeCell ref="A44:M45"/>
  </mergeCells>
  <pageMargins left="0.7" right="0.7" top="0.75" bottom="0.75" header="0.3" footer="0.3"/>
  <ignoredErrors>
    <ignoredError sqref="A27:XFD43 A44:XFD104857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Colby</dc:creator>
  <cp:lastModifiedBy>David Colby</cp:lastModifiedBy>
  <dcterms:created xsi:type="dcterms:W3CDTF">2021-12-06T12:54:24Z</dcterms:created>
  <dcterms:modified xsi:type="dcterms:W3CDTF">2023-08-01T14:56:19Z</dcterms:modified>
</cp:coreProperties>
</file>