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o\Google Drive\Darren thesis\Chapter 6\Raw Data\EQE\Blends\"/>
    </mc:Choice>
  </mc:AlternateContent>
  <bookViews>
    <workbookView xWindow="0" yWindow="60" windowWidth="20490" windowHeight="7095"/>
  </bookViews>
  <sheets>
    <sheet name="0V calib" sheetId="48" r:id="rId1"/>
  </sheets>
  <definedNames>
    <definedName name="sample1_1000to1400_top_1" localSheetId="0">'0V calib'!$L$142:$M$222</definedName>
    <definedName name="sample1_300to525_top_1" localSheetId="0">'0V calib'!$A$2:$B$47</definedName>
    <definedName name="sample1_500to725_top_1" localSheetId="0">'0V calib'!$E$42:$F$87</definedName>
    <definedName name="sample1_700to1050_top_1" localSheetId="0">'0V calib'!$I$82:$J$152</definedName>
  </definedNames>
  <calcPr calcId="152511"/>
</workbook>
</file>

<file path=xl/calcChain.xml><?xml version="1.0" encoding="utf-8"?>
<calcChain xmlns="http://schemas.openxmlformats.org/spreadsheetml/2006/main">
  <c r="N151" i="48" l="1"/>
  <c r="N150" i="48"/>
  <c r="N149" i="48"/>
  <c r="N148" i="48"/>
  <c r="N147" i="48"/>
  <c r="N146" i="48"/>
  <c r="N145" i="48"/>
  <c r="N144" i="48"/>
  <c r="N143" i="48"/>
  <c r="N142" i="48"/>
  <c r="N18" i="48" l="1"/>
  <c r="V222" i="48"/>
  <c r="AA222" i="48" s="1"/>
  <c r="AB222" i="48" s="1"/>
  <c r="N222" i="48"/>
  <c r="S222" i="48" s="1"/>
  <c r="T222" i="48" s="1"/>
  <c r="V221" i="48"/>
  <c r="AA221" i="48" s="1"/>
  <c r="AB221" i="48" s="1"/>
  <c r="N221" i="48"/>
  <c r="S221" i="48" s="1"/>
  <c r="T221" i="48" s="1"/>
  <c r="V220" i="48"/>
  <c r="AA220" i="48" s="1"/>
  <c r="AB220" i="48" s="1"/>
  <c r="N220" i="48"/>
  <c r="S220" i="48" s="1"/>
  <c r="T220" i="48" s="1"/>
  <c r="V219" i="48"/>
  <c r="AA219" i="48" s="1"/>
  <c r="AB219" i="48" s="1"/>
  <c r="N219" i="48"/>
  <c r="S219" i="48" s="1"/>
  <c r="T219" i="48" s="1"/>
  <c r="V218" i="48"/>
  <c r="AA218" i="48" s="1"/>
  <c r="AB218" i="48" s="1"/>
  <c r="N218" i="48"/>
  <c r="S218" i="48" s="1"/>
  <c r="T218" i="48" s="1"/>
  <c r="V217" i="48"/>
  <c r="AA217" i="48" s="1"/>
  <c r="AB217" i="48" s="1"/>
  <c r="N217" i="48"/>
  <c r="S217" i="48" s="1"/>
  <c r="T217" i="48" s="1"/>
  <c r="V216" i="48"/>
  <c r="AA216" i="48" s="1"/>
  <c r="AB216" i="48" s="1"/>
  <c r="N216" i="48"/>
  <c r="S216" i="48" s="1"/>
  <c r="T216" i="48" s="1"/>
  <c r="V215" i="48"/>
  <c r="W215" i="48" s="1"/>
  <c r="N215" i="48"/>
  <c r="S215" i="48" s="1"/>
  <c r="T215" i="48" s="1"/>
  <c r="AA214" i="48"/>
  <c r="AB214" i="48" s="1"/>
  <c r="W214" i="48"/>
  <c r="V214" i="48"/>
  <c r="N214" i="48"/>
  <c r="S214" i="48" s="1"/>
  <c r="T214" i="48" s="1"/>
  <c r="V213" i="48"/>
  <c r="W213" i="48" s="1"/>
  <c r="T213" i="48"/>
  <c r="N213" i="48"/>
  <c r="S213" i="48" s="1"/>
  <c r="V212" i="48"/>
  <c r="W212" i="48" s="1"/>
  <c r="N212" i="48"/>
  <c r="S212" i="48" s="1"/>
  <c r="T212" i="48" s="1"/>
  <c r="V211" i="48"/>
  <c r="W211" i="48" s="1"/>
  <c r="N211" i="48"/>
  <c r="S211" i="48" s="1"/>
  <c r="T211" i="48" s="1"/>
  <c r="V210" i="48"/>
  <c r="W210" i="48" s="1"/>
  <c r="N210" i="48"/>
  <c r="S210" i="48" s="1"/>
  <c r="T210" i="48" s="1"/>
  <c r="V209" i="48"/>
  <c r="W209" i="48" s="1"/>
  <c r="N209" i="48"/>
  <c r="S209" i="48" s="1"/>
  <c r="T209" i="48" s="1"/>
  <c r="V208" i="48"/>
  <c r="AA208" i="48" s="1"/>
  <c r="AB208" i="48" s="1"/>
  <c r="N208" i="48"/>
  <c r="S208" i="48" s="1"/>
  <c r="T208" i="48" s="1"/>
  <c r="V207" i="48"/>
  <c r="AA207" i="48" s="1"/>
  <c r="AB207" i="48" s="1"/>
  <c r="N207" i="48"/>
  <c r="S207" i="48" s="1"/>
  <c r="T207" i="48" s="1"/>
  <c r="V206" i="48"/>
  <c r="AA206" i="48" s="1"/>
  <c r="AB206" i="48" s="1"/>
  <c r="N206" i="48"/>
  <c r="S206" i="48" s="1"/>
  <c r="T206" i="48" s="1"/>
  <c r="V205" i="48"/>
  <c r="AA205" i="48" s="1"/>
  <c r="AB205" i="48" s="1"/>
  <c r="N205" i="48"/>
  <c r="S205" i="48" s="1"/>
  <c r="T205" i="48" s="1"/>
  <c r="V204" i="48"/>
  <c r="AA204" i="48" s="1"/>
  <c r="AB204" i="48" s="1"/>
  <c r="N204" i="48"/>
  <c r="S204" i="48" s="1"/>
  <c r="T204" i="48" s="1"/>
  <c r="V203" i="48"/>
  <c r="AA203" i="48" s="1"/>
  <c r="AB203" i="48" s="1"/>
  <c r="N203" i="48"/>
  <c r="S203" i="48" s="1"/>
  <c r="T203" i="48" s="1"/>
  <c r="V202" i="48"/>
  <c r="AA202" i="48" s="1"/>
  <c r="AB202" i="48" s="1"/>
  <c r="N202" i="48"/>
  <c r="S202" i="48" s="1"/>
  <c r="T202" i="48" s="1"/>
  <c r="V201" i="48"/>
  <c r="AA201" i="48" s="1"/>
  <c r="AB201" i="48" s="1"/>
  <c r="N201" i="48"/>
  <c r="S201" i="48" s="1"/>
  <c r="T201" i="48" s="1"/>
  <c r="V200" i="48"/>
  <c r="N200" i="48"/>
  <c r="S200" i="48" s="1"/>
  <c r="T200" i="48" s="1"/>
  <c r="V199" i="48"/>
  <c r="N199" i="48"/>
  <c r="S199" i="48" s="1"/>
  <c r="T199" i="48" s="1"/>
  <c r="V198" i="48"/>
  <c r="N198" i="48"/>
  <c r="S198" i="48" s="1"/>
  <c r="T198" i="48" s="1"/>
  <c r="V197" i="48"/>
  <c r="N197" i="48"/>
  <c r="S197" i="48" s="1"/>
  <c r="T197" i="48" s="1"/>
  <c r="V196" i="48"/>
  <c r="AA196" i="48" s="1"/>
  <c r="AB196" i="48" s="1"/>
  <c r="N196" i="48"/>
  <c r="S196" i="48" s="1"/>
  <c r="T196" i="48" s="1"/>
  <c r="V195" i="48"/>
  <c r="N195" i="48"/>
  <c r="S195" i="48" s="1"/>
  <c r="T195" i="48" s="1"/>
  <c r="V194" i="48"/>
  <c r="AA194" i="48" s="1"/>
  <c r="AB194" i="48" s="1"/>
  <c r="N194" i="48"/>
  <c r="S194" i="48" s="1"/>
  <c r="T194" i="48" s="1"/>
  <c r="V193" i="48"/>
  <c r="N193" i="48"/>
  <c r="S193" i="48" s="1"/>
  <c r="T193" i="48" s="1"/>
  <c r="V192" i="48"/>
  <c r="W192" i="48" s="1"/>
  <c r="N192" i="48"/>
  <c r="S192" i="48" s="1"/>
  <c r="T192" i="48" s="1"/>
  <c r="V191" i="48"/>
  <c r="N191" i="48"/>
  <c r="S191" i="48" s="1"/>
  <c r="T191" i="48" s="1"/>
  <c r="V190" i="48"/>
  <c r="N190" i="48"/>
  <c r="S190" i="48" s="1"/>
  <c r="T190" i="48" s="1"/>
  <c r="V189" i="48"/>
  <c r="N189" i="48"/>
  <c r="S189" i="48" s="1"/>
  <c r="T189" i="48" s="1"/>
  <c r="V188" i="48"/>
  <c r="W188" i="48" s="1"/>
  <c r="N188" i="48"/>
  <c r="S188" i="48" s="1"/>
  <c r="T188" i="48" s="1"/>
  <c r="V187" i="48"/>
  <c r="N187" i="48"/>
  <c r="S187" i="48" s="1"/>
  <c r="T187" i="48" s="1"/>
  <c r="V186" i="48"/>
  <c r="N186" i="48"/>
  <c r="S186" i="48" s="1"/>
  <c r="T186" i="48" s="1"/>
  <c r="V185" i="48"/>
  <c r="N185" i="48"/>
  <c r="S185" i="48" s="1"/>
  <c r="T185" i="48" s="1"/>
  <c r="V184" i="48"/>
  <c r="AA184" i="48" s="1"/>
  <c r="AB184" i="48" s="1"/>
  <c r="N184" i="48"/>
  <c r="S184" i="48" s="1"/>
  <c r="T184" i="48" s="1"/>
  <c r="V183" i="48"/>
  <c r="N183" i="48"/>
  <c r="S183" i="48" s="1"/>
  <c r="T183" i="48" s="1"/>
  <c r="V182" i="48"/>
  <c r="W182" i="48" s="1"/>
  <c r="N182" i="48"/>
  <c r="S182" i="48" s="1"/>
  <c r="T182" i="48" s="1"/>
  <c r="V181" i="48"/>
  <c r="N181" i="48"/>
  <c r="S181" i="48" s="1"/>
  <c r="T181" i="48" s="1"/>
  <c r="V180" i="48"/>
  <c r="N180" i="48"/>
  <c r="S180" i="48" s="1"/>
  <c r="T180" i="48" s="1"/>
  <c r="V179" i="48"/>
  <c r="N179" i="48"/>
  <c r="S179" i="48" s="1"/>
  <c r="T179" i="48" s="1"/>
  <c r="V178" i="48"/>
  <c r="W178" i="48" s="1"/>
  <c r="N178" i="48"/>
  <c r="S178" i="48" s="1"/>
  <c r="T178" i="48" s="1"/>
  <c r="V177" i="48"/>
  <c r="N177" i="48"/>
  <c r="S177" i="48" s="1"/>
  <c r="T177" i="48" s="1"/>
  <c r="V176" i="48"/>
  <c r="AA176" i="48" s="1"/>
  <c r="AB176" i="48" s="1"/>
  <c r="N176" i="48"/>
  <c r="S176" i="48" s="1"/>
  <c r="T176" i="48" s="1"/>
  <c r="V175" i="48"/>
  <c r="N175" i="48"/>
  <c r="S175" i="48" s="1"/>
  <c r="T175" i="48" s="1"/>
  <c r="V174" i="48"/>
  <c r="AA174" i="48" s="1"/>
  <c r="AB174" i="48" s="1"/>
  <c r="N174" i="48"/>
  <c r="S174" i="48" s="1"/>
  <c r="T174" i="48" s="1"/>
  <c r="V173" i="48"/>
  <c r="N173" i="48"/>
  <c r="S173" i="48" s="1"/>
  <c r="T173" i="48" s="1"/>
  <c r="V172" i="48"/>
  <c r="AA172" i="48" s="1"/>
  <c r="AB172" i="48" s="1"/>
  <c r="N172" i="48"/>
  <c r="S172" i="48" s="1"/>
  <c r="T172" i="48" s="1"/>
  <c r="V171" i="48"/>
  <c r="N171" i="48"/>
  <c r="S171" i="48" s="1"/>
  <c r="T171" i="48" s="1"/>
  <c r="V170" i="48"/>
  <c r="AA170" i="48" s="1"/>
  <c r="AB170" i="48" s="1"/>
  <c r="N170" i="48"/>
  <c r="S170" i="48" s="1"/>
  <c r="T170" i="48" s="1"/>
  <c r="V169" i="48"/>
  <c r="N169" i="48"/>
  <c r="S169" i="48" s="1"/>
  <c r="T169" i="48" s="1"/>
  <c r="AA168" i="48"/>
  <c r="AB168" i="48" s="1"/>
  <c r="V168" i="48"/>
  <c r="W168" i="48" s="1"/>
  <c r="N168" i="48"/>
  <c r="S168" i="48" s="1"/>
  <c r="T168" i="48" s="1"/>
  <c r="V167" i="48"/>
  <c r="N167" i="48"/>
  <c r="S167" i="48" s="1"/>
  <c r="T167" i="48" s="1"/>
  <c r="V166" i="48"/>
  <c r="AA166" i="48" s="1"/>
  <c r="AB166" i="48" s="1"/>
  <c r="N166" i="48"/>
  <c r="S166" i="48" s="1"/>
  <c r="T166" i="48" s="1"/>
  <c r="V165" i="48"/>
  <c r="N165" i="48"/>
  <c r="S165" i="48" s="1"/>
  <c r="T165" i="48" s="1"/>
  <c r="V164" i="48"/>
  <c r="N164" i="48"/>
  <c r="S164" i="48" s="1"/>
  <c r="T164" i="48" s="1"/>
  <c r="V163" i="48"/>
  <c r="N163" i="48"/>
  <c r="S163" i="48" s="1"/>
  <c r="T163" i="48" s="1"/>
  <c r="V162" i="48"/>
  <c r="AA162" i="48" s="1"/>
  <c r="AB162" i="48" s="1"/>
  <c r="N162" i="48"/>
  <c r="S162" i="48" s="1"/>
  <c r="T162" i="48" s="1"/>
  <c r="V161" i="48"/>
  <c r="N161" i="48"/>
  <c r="S161" i="48" s="1"/>
  <c r="T161" i="48" s="1"/>
  <c r="V160" i="48"/>
  <c r="W160" i="48" s="1"/>
  <c r="N160" i="48"/>
  <c r="S160" i="48" s="1"/>
  <c r="T160" i="48" s="1"/>
  <c r="V159" i="48"/>
  <c r="N159" i="48"/>
  <c r="S159" i="48" s="1"/>
  <c r="T159" i="48" s="1"/>
  <c r="V158" i="48"/>
  <c r="W158" i="48" s="1"/>
  <c r="N158" i="48"/>
  <c r="S158" i="48" s="1"/>
  <c r="T158" i="48" s="1"/>
  <c r="V157" i="48"/>
  <c r="N157" i="48"/>
  <c r="S157" i="48" s="1"/>
  <c r="T157" i="48" s="1"/>
  <c r="V156" i="48"/>
  <c r="N156" i="48"/>
  <c r="S156" i="48" s="1"/>
  <c r="T156" i="48"/>
  <c r="V155" i="48"/>
  <c r="N155" i="48"/>
  <c r="S155" i="48" s="1"/>
  <c r="T155" i="48" s="1"/>
  <c r="V154" i="48"/>
  <c r="N154" i="48"/>
  <c r="S154" i="48" s="1"/>
  <c r="T154" i="48"/>
  <c r="V153" i="48"/>
  <c r="N153" i="48"/>
  <c r="T153" i="48" s="1"/>
  <c r="V152" i="48"/>
  <c r="N152" i="48"/>
  <c r="H152" i="48"/>
  <c r="K152" i="48" s="1"/>
  <c r="T152" i="48" s="1"/>
  <c r="V151" i="48"/>
  <c r="H151" i="48"/>
  <c r="K151" i="48" s="1"/>
  <c r="T151" i="48" s="1"/>
  <c r="V150" i="48"/>
  <c r="W150" i="48" s="1"/>
  <c r="H150" i="48"/>
  <c r="K150" i="48" s="1"/>
  <c r="T150" i="48" s="1"/>
  <c r="V149" i="48"/>
  <c r="H149" i="48"/>
  <c r="K149" i="48" s="1"/>
  <c r="T149" i="48" s="1"/>
  <c r="V148" i="48"/>
  <c r="H148" i="48"/>
  <c r="K148" i="48" s="1"/>
  <c r="T148" i="48" s="1"/>
  <c r="V147" i="48"/>
  <c r="H147" i="48"/>
  <c r="K147" i="48" s="1"/>
  <c r="T147" i="48" s="1"/>
  <c r="V146" i="48"/>
  <c r="W146" i="48" s="1"/>
  <c r="H146" i="48"/>
  <c r="K146" i="48" s="1"/>
  <c r="T146" i="48" s="1"/>
  <c r="V145" i="48"/>
  <c r="H145" i="48"/>
  <c r="K145" i="48" s="1"/>
  <c r="T145" i="48" s="1"/>
  <c r="V144" i="48"/>
  <c r="H144" i="48"/>
  <c r="K144" i="48" s="1"/>
  <c r="T144" i="48" s="1"/>
  <c r="V143" i="48"/>
  <c r="H143" i="48"/>
  <c r="K143" i="48" s="1"/>
  <c r="T143" i="48" s="1"/>
  <c r="V142" i="48"/>
  <c r="W142" i="48" s="1"/>
  <c r="H142" i="48"/>
  <c r="K142" i="48" s="1"/>
  <c r="T142" i="48" s="1"/>
  <c r="V141" i="48"/>
  <c r="H141" i="48"/>
  <c r="K141" i="48" s="1"/>
  <c r="S141" i="48" s="1"/>
  <c r="T141" i="48" s="1"/>
  <c r="V140" i="48"/>
  <c r="AA140" i="48" s="1"/>
  <c r="AB140" i="48" s="1"/>
  <c r="H140" i="48"/>
  <c r="K140" i="48" s="1"/>
  <c r="S140" i="48" s="1"/>
  <c r="T140" i="48" s="1"/>
  <c r="V139" i="48"/>
  <c r="H139" i="48"/>
  <c r="K139" i="48" s="1"/>
  <c r="S139" i="48" s="1"/>
  <c r="T139" i="48" s="1"/>
  <c r="V138" i="48"/>
  <c r="W138" i="48" s="1"/>
  <c r="H138" i="48"/>
  <c r="K138" i="48" s="1"/>
  <c r="S138" i="48" s="1"/>
  <c r="T138" i="48" s="1"/>
  <c r="V137" i="48"/>
  <c r="H137" i="48"/>
  <c r="K137" i="48" s="1"/>
  <c r="S137" i="48" s="1"/>
  <c r="T137" i="48" s="1"/>
  <c r="V136" i="48"/>
  <c r="AA136" i="48" s="1"/>
  <c r="AB136" i="48" s="1"/>
  <c r="H136" i="48"/>
  <c r="K136" i="48" s="1"/>
  <c r="S136" i="48" s="1"/>
  <c r="T136" i="48" s="1"/>
  <c r="V135" i="48"/>
  <c r="H135" i="48"/>
  <c r="K135" i="48" s="1"/>
  <c r="S135" i="48" s="1"/>
  <c r="T135" i="48" s="1"/>
  <c r="V134" i="48"/>
  <c r="W134" i="48" s="1"/>
  <c r="H134" i="48"/>
  <c r="K134" i="48" s="1"/>
  <c r="S134" i="48" s="1"/>
  <c r="T134" i="48" s="1"/>
  <c r="V133" i="48"/>
  <c r="H133" i="48"/>
  <c r="K133" i="48" s="1"/>
  <c r="S133" i="48" s="1"/>
  <c r="T133" i="48" s="1"/>
  <c r="V132" i="48"/>
  <c r="AA132" i="48" s="1"/>
  <c r="AB132" i="48" s="1"/>
  <c r="H132" i="48"/>
  <c r="K132" i="48" s="1"/>
  <c r="S132" i="48" s="1"/>
  <c r="T132" i="48" s="1"/>
  <c r="V131" i="48"/>
  <c r="H131" i="48"/>
  <c r="K131" i="48" s="1"/>
  <c r="S131" i="48" s="1"/>
  <c r="T131" i="48" s="1"/>
  <c r="V130" i="48"/>
  <c r="W130" i="48" s="1"/>
  <c r="H130" i="48"/>
  <c r="K130" i="48" s="1"/>
  <c r="S130" i="48" s="1"/>
  <c r="T130" i="48" s="1"/>
  <c r="V129" i="48"/>
  <c r="H129" i="48"/>
  <c r="K129" i="48" s="1"/>
  <c r="S129" i="48" s="1"/>
  <c r="T129" i="48" s="1"/>
  <c r="V128" i="48"/>
  <c r="AA128" i="48" s="1"/>
  <c r="AB128" i="48" s="1"/>
  <c r="H128" i="48"/>
  <c r="K128" i="48" s="1"/>
  <c r="S128" i="48" s="1"/>
  <c r="T128" i="48" s="1"/>
  <c r="V127" i="48"/>
  <c r="H127" i="48"/>
  <c r="K127" i="48" s="1"/>
  <c r="S127" i="48" s="1"/>
  <c r="T127" i="48" s="1"/>
  <c r="V126" i="48"/>
  <c r="W126" i="48" s="1"/>
  <c r="H126" i="48"/>
  <c r="K126" i="48" s="1"/>
  <c r="S126" i="48" s="1"/>
  <c r="T126" i="48" s="1"/>
  <c r="V125" i="48"/>
  <c r="H125" i="48"/>
  <c r="K125" i="48" s="1"/>
  <c r="S125" i="48" s="1"/>
  <c r="T125" i="48" s="1"/>
  <c r="V124" i="48"/>
  <c r="AA124" i="48" s="1"/>
  <c r="AB124" i="48" s="1"/>
  <c r="H124" i="48"/>
  <c r="K124" i="48" s="1"/>
  <c r="S124" i="48" s="1"/>
  <c r="T124" i="48" s="1"/>
  <c r="V123" i="48"/>
  <c r="H123" i="48"/>
  <c r="K123" i="48" s="1"/>
  <c r="S123" i="48" s="1"/>
  <c r="T123" i="48" s="1"/>
  <c r="V122" i="48"/>
  <c r="W122" i="48" s="1"/>
  <c r="H122" i="48"/>
  <c r="K122" i="48" s="1"/>
  <c r="S122" i="48" s="1"/>
  <c r="T122" i="48" s="1"/>
  <c r="V121" i="48"/>
  <c r="H121" i="48"/>
  <c r="K121" i="48" s="1"/>
  <c r="S121" i="48" s="1"/>
  <c r="T121" i="48" s="1"/>
  <c r="V120" i="48"/>
  <c r="AA120" i="48" s="1"/>
  <c r="AB120" i="48" s="1"/>
  <c r="H120" i="48"/>
  <c r="K120" i="48" s="1"/>
  <c r="S120" i="48" s="1"/>
  <c r="T120" i="48" s="1"/>
  <c r="V119" i="48"/>
  <c r="H119" i="48"/>
  <c r="K119" i="48" s="1"/>
  <c r="S119" i="48" s="1"/>
  <c r="T119" i="48" s="1"/>
  <c r="V118" i="48"/>
  <c r="W118" i="48" s="1"/>
  <c r="H118" i="48"/>
  <c r="K118" i="48" s="1"/>
  <c r="S118" i="48" s="1"/>
  <c r="T118" i="48" s="1"/>
  <c r="V117" i="48"/>
  <c r="H117" i="48"/>
  <c r="K117" i="48" s="1"/>
  <c r="S117" i="48" s="1"/>
  <c r="T117" i="48" s="1"/>
  <c r="V116" i="48"/>
  <c r="AA116" i="48" s="1"/>
  <c r="AB116" i="48" s="1"/>
  <c r="H116" i="48"/>
  <c r="K116" i="48" s="1"/>
  <c r="S116" i="48" s="1"/>
  <c r="T116" i="48" s="1"/>
  <c r="V115" i="48"/>
  <c r="H115" i="48"/>
  <c r="K115" i="48" s="1"/>
  <c r="S115" i="48" s="1"/>
  <c r="T115" i="48" s="1"/>
  <c r="V114" i="48"/>
  <c r="W114" i="48" s="1"/>
  <c r="H114" i="48"/>
  <c r="K114" i="48" s="1"/>
  <c r="S114" i="48" s="1"/>
  <c r="T114" i="48" s="1"/>
  <c r="V113" i="48"/>
  <c r="H113" i="48"/>
  <c r="K113" i="48" s="1"/>
  <c r="S113" i="48" s="1"/>
  <c r="T113" i="48" s="1"/>
  <c r="V112" i="48"/>
  <c r="AA112" i="48" s="1"/>
  <c r="AB112" i="48" s="1"/>
  <c r="H112" i="48"/>
  <c r="K112" i="48" s="1"/>
  <c r="S112" i="48" s="1"/>
  <c r="T112" i="48" s="1"/>
  <c r="V111" i="48"/>
  <c r="H111" i="48"/>
  <c r="K111" i="48" s="1"/>
  <c r="S111" i="48" s="1"/>
  <c r="T111" i="48" s="1"/>
  <c r="V110" i="48"/>
  <c r="W110" i="48" s="1"/>
  <c r="H110" i="48"/>
  <c r="K110" i="48" s="1"/>
  <c r="S110" i="48" s="1"/>
  <c r="T110" i="48" s="1"/>
  <c r="V109" i="48"/>
  <c r="H109" i="48"/>
  <c r="K109" i="48" s="1"/>
  <c r="S109" i="48" s="1"/>
  <c r="T109" i="48" s="1"/>
  <c r="V108" i="48"/>
  <c r="AA108" i="48" s="1"/>
  <c r="AB108" i="48" s="1"/>
  <c r="H108" i="48"/>
  <c r="K108" i="48" s="1"/>
  <c r="S108" i="48" s="1"/>
  <c r="T108" i="48" s="1"/>
  <c r="V107" i="48"/>
  <c r="H107" i="48"/>
  <c r="K107" i="48" s="1"/>
  <c r="S107" i="48" s="1"/>
  <c r="T107" i="48" s="1"/>
  <c r="V106" i="48"/>
  <c r="W106" i="48" s="1"/>
  <c r="H106" i="48"/>
  <c r="K106" i="48" s="1"/>
  <c r="S106" i="48" s="1"/>
  <c r="T106" i="48" s="1"/>
  <c r="V105" i="48"/>
  <c r="H105" i="48"/>
  <c r="K105" i="48" s="1"/>
  <c r="S105" i="48" s="1"/>
  <c r="T105" i="48" s="1"/>
  <c r="V104" i="48"/>
  <c r="AA104" i="48" s="1"/>
  <c r="AB104" i="48" s="1"/>
  <c r="H104" i="48"/>
  <c r="K104" i="48" s="1"/>
  <c r="S104" i="48" s="1"/>
  <c r="T104" i="48" s="1"/>
  <c r="V103" i="48"/>
  <c r="H103" i="48"/>
  <c r="K103" i="48" s="1"/>
  <c r="S103" i="48" s="1"/>
  <c r="T103" i="48" s="1"/>
  <c r="V102" i="48"/>
  <c r="W102" i="48" s="1"/>
  <c r="H102" i="48"/>
  <c r="K102" i="48" s="1"/>
  <c r="S102" i="48" s="1"/>
  <c r="T102" i="48" s="1"/>
  <c r="V101" i="48"/>
  <c r="H101" i="48"/>
  <c r="K101" i="48" s="1"/>
  <c r="S101" i="48" s="1"/>
  <c r="T101" i="48" s="1"/>
  <c r="V100" i="48"/>
  <c r="AA100" i="48" s="1"/>
  <c r="AB100" i="48" s="1"/>
  <c r="H100" i="48"/>
  <c r="K100" i="48" s="1"/>
  <c r="S100" i="48" s="1"/>
  <c r="T100" i="48" s="1"/>
  <c r="V99" i="48"/>
  <c r="H99" i="48"/>
  <c r="K99" i="48" s="1"/>
  <c r="S99" i="48" s="1"/>
  <c r="T99" i="48" s="1"/>
  <c r="AA98" i="48"/>
  <c r="AB98" i="48" s="1"/>
  <c r="V98" i="48"/>
  <c r="W98" i="48" s="1"/>
  <c r="H98" i="48"/>
  <c r="K98" i="48" s="1"/>
  <c r="S98" i="48" s="1"/>
  <c r="T98" i="48" s="1"/>
  <c r="V97" i="48"/>
  <c r="H97" i="48"/>
  <c r="K97" i="48" s="1"/>
  <c r="S97" i="48" s="1"/>
  <c r="T97" i="48" s="1"/>
  <c r="V96" i="48"/>
  <c r="AA96" i="48" s="1"/>
  <c r="AB96" i="48" s="1"/>
  <c r="H96" i="48"/>
  <c r="K96" i="48" s="1"/>
  <c r="S96" i="48" s="1"/>
  <c r="T96" i="48" s="1"/>
  <c r="V95" i="48"/>
  <c r="H95" i="48"/>
  <c r="K95" i="48" s="1"/>
  <c r="S95" i="48" s="1"/>
  <c r="T95" i="48" s="1"/>
  <c r="V94" i="48"/>
  <c r="W94" i="48" s="1"/>
  <c r="H94" i="48"/>
  <c r="K94" i="48" s="1"/>
  <c r="S94" i="48" s="1"/>
  <c r="T94" i="48" s="1"/>
  <c r="V93" i="48"/>
  <c r="H93" i="48"/>
  <c r="K93" i="48" s="1"/>
  <c r="S93" i="48" s="1"/>
  <c r="T93" i="48" s="1"/>
  <c r="V92" i="48"/>
  <c r="AA92" i="48" s="1"/>
  <c r="AB92" i="48" s="1"/>
  <c r="H92" i="48"/>
  <c r="K92" i="48" s="1"/>
  <c r="S92" i="48" s="1"/>
  <c r="T92" i="48" s="1"/>
  <c r="V91" i="48"/>
  <c r="H91" i="48"/>
  <c r="K91" i="48" s="1"/>
  <c r="S91" i="48" s="1"/>
  <c r="T91" i="48" s="1"/>
  <c r="V90" i="48"/>
  <c r="W90" i="48" s="1"/>
  <c r="H90" i="48"/>
  <c r="K90" i="48" s="1"/>
  <c r="S90" i="48" s="1"/>
  <c r="T90" i="48" s="1"/>
  <c r="V89" i="48"/>
  <c r="H89" i="48"/>
  <c r="K89" i="48" s="1"/>
  <c r="S89" i="48" s="1"/>
  <c r="T89" i="48" s="1"/>
  <c r="V88" i="48"/>
  <c r="AA88" i="48" s="1"/>
  <c r="AB88" i="48" s="1"/>
  <c r="H88" i="48"/>
  <c r="K88" i="48" s="1"/>
  <c r="S88" i="48" s="1"/>
  <c r="T88" i="48" s="1"/>
  <c r="V87" i="48"/>
  <c r="H87" i="48"/>
  <c r="K87" i="48" s="1"/>
  <c r="D87" i="48"/>
  <c r="G87" i="48" s="1"/>
  <c r="S87" i="48" s="1"/>
  <c r="T87" i="48" s="1"/>
  <c r="V86" i="48"/>
  <c r="H86" i="48"/>
  <c r="K86" i="48" s="1"/>
  <c r="D86" i="48"/>
  <c r="G86" i="48" s="1"/>
  <c r="S86" i="48" s="1"/>
  <c r="T86" i="48" s="1"/>
  <c r="V85" i="48"/>
  <c r="AA85" i="48" s="1"/>
  <c r="AB85" i="48" s="1"/>
  <c r="H85" i="48"/>
  <c r="K85" i="48" s="1"/>
  <c r="D85" i="48"/>
  <c r="G85" i="48" s="1"/>
  <c r="S85" i="48" s="1"/>
  <c r="T85" i="48" s="1"/>
  <c r="V84" i="48"/>
  <c r="W84" i="48" s="1"/>
  <c r="H84" i="48"/>
  <c r="K84" i="48" s="1"/>
  <c r="D84" i="48"/>
  <c r="G84" i="48" s="1"/>
  <c r="S84" i="48" s="1"/>
  <c r="T84" i="48" s="1"/>
  <c r="V83" i="48"/>
  <c r="W83" i="48" s="1"/>
  <c r="H83" i="48"/>
  <c r="K83" i="48" s="1"/>
  <c r="D83" i="48"/>
  <c r="G83" i="48" s="1"/>
  <c r="S83" i="48" s="1"/>
  <c r="T83" i="48" s="1"/>
  <c r="V82" i="48"/>
  <c r="H82" i="48"/>
  <c r="K82" i="48" s="1"/>
  <c r="D82" i="48"/>
  <c r="G82" i="48" s="1"/>
  <c r="S82" i="48" s="1"/>
  <c r="T82" i="48" s="1"/>
  <c r="V81" i="48"/>
  <c r="AA81" i="48" s="1"/>
  <c r="AB81" i="48" s="1"/>
  <c r="D81" i="48"/>
  <c r="G81" i="48" s="1"/>
  <c r="S81" i="48" s="1"/>
  <c r="T81" i="48" s="1"/>
  <c r="V80" i="48"/>
  <c r="D80" i="48"/>
  <c r="G80" i="48" s="1"/>
  <c r="S80" i="48" s="1"/>
  <c r="T80" i="48" s="1"/>
  <c r="V79" i="48"/>
  <c r="W79" i="48" s="1"/>
  <c r="D79" i="48"/>
  <c r="G79" i="48" s="1"/>
  <c r="S79" i="48" s="1"/>
  <c r="T79" i="48" s="1"/>
  <c r="V78" i="48"/>
  <c r="D78" i="48"/>
  <c r="G78" i="48" s="1"/>
  <c r="S78" i="48" s="1"/>
  <c r="T78" i="48" s="1"/>
  <c r="V77" i="48"/>
  <c r="AA77" i="48" s="1"/>
  <c r="AB77" i="48" s="1"/>
  <c r="D77" i="48"/>
  <c r="G77" i="48" s="1"/>
  <c r="S77" i="48" s="1"/>
  <c r="T77" i="48" s="1"/>
  <c r="V76" i="48"/>
  <c r="D76" i="48"/>
  <c r="G76" i="48" s="1"/>
  <c r="S76" i="48" s="1"/>
  <c r="T76" i="48" s="1"/>
  <c r="V75" i="48"/>
  <c r="W75" i="48" s="1"/>
  <c r="D75" i="48"/>
  <c r="G75" i="48" s="1"/>
  <c r="S75" i="48" s="1"/>
  <c r="T75" i="48" s="1"/>
  <c r="V74" i="48"/>
  <c r="D74" i="48"/>
  <c r="G74" i="48" s="1"/>
  <c r="S74" i="48" s="1"/>
  <c r="T74" i="48" s="1"/>
  <c r="V73" i="48"/>
  <c r="AA73" i="48" s="1"/>
  <c r="AB73" i="48" s="1"/>
  <c r="D73" i="48"/>
  <c r="G73" i="48" s="1"/>
  <c r="S73" i="48" s="1"/>
  <c r="T73" i="48" s="1"/>
  <c r="V72" i="48"/>
  <c r="D72" i="48"/>
  <c r="G72" i="48" s="1"/>
  <c r="S72" i="48" s="1"/>
  <c r="T72" i="48" s="1"/>
  <c r="V71" i="48"/>
  <c r="W71" i="48" s="1"/>
  <c r="D71" i="48"/>
  <c r="G71" i="48" s="1"/>
  <c r="S71" i="48" s="1"/>
  <c r="T71" i="48" s="1"/>
  <c r="V70" i="48"/>
  <c r="D70" i="48"/>
  <c r="G70" i="48" s="1"/>
  <c r="S70" i="48" s="1"/>
  <c r="T70" i="48" s="1"/>
  <c r="V69" i="48"/>
  <c r="AA69" i="48" s="1"/>
  <c r="AB69" i="48" s="1"/>
  <c r="D69" i="48"/>
  <c r="G69" i="48" s="1"/>
  <c r="S69" i="48" s="1"/>
  <c r="T69" i="48" s="1"/>
  <c r="V68" i="48"/>
  <c r="D68" i="48"/>
  <c r="G68" i="48" s="1"/>
  <c r="S68" i="48" s="1"/>
  <c r="T68" i="48" s="1"/>
  <c r="V67" i="48"/>
  <c r="W67" i="48" s="1"/>
  <c r="D67" i="48"/>
  <c r="G67" i="48" s="1"/>
  <c r="S67" i="48" s="1"/>
  <c r="T67" i="48" s="1"/>
  <c r="V66" i="48"/>
  <c r="D66" i="48"/>
  <c r="G66" i="48" s="1"/>
  <c r="S66" i="48" s="1"/>
  <c r="T66" i="48" s="1"/>
  <c r="V65" i="48"/>
  <c r="AA65" i="48" s="1"/>
  <c r="AB65" i="48" s="1"/>
  <c r="D65" i="48"/>
  <c r="G65" i="48" s="1"/>
  <c r="S65" i="48" s="1"/>
  <c r="T65" i="48" s="1"/>
  <c r="V64" i="48"/>
  <c r="D64" i="48"/>
  <c r="G64" i="48" s="1"/>
  <c r="S64" i="48" s="1"/>
  <c r="T64" i="48" s="1"/>
  <c r="V63" i="48"/>
  <c r="W63" i="48" s="1"/>
  <c r="D63" i="48"/>
  <c r="G63" i="48" s="1"/>
  <c r="S63" i="48" s="1"/>
  <c r="T63" i="48" s="1"/>
  <c r="V62" i="48"/>
  <c r="D62" i="48"/>
  <c r="G62" i="48" s="1"/>
  <c r="S62" i="48" s="1"/>
  <c r="T62" i="48" s="1"/>
  <c r="V61" i="48"/>
  <c r="AA61" i="48" s="1"/>
  <c r="AB61" i="48" s="1"/>
  <c r="D61" i="48"/>
  <c r="G61" i="48" s="1"/>
  <c r="S61" i="48" s="1"/>
  <c r="T61" i="48" s="1"/>
  <c r="V60" i="48"/>
  <c r="D60" i="48"/>
  <c r="G60" i="48" s="1"/>
  <c r="S60" i="48" s="1"/>
  <c r="T60" i="48" s="1"/>
  <c r="V59" i="48"/>
  <c r="W59" i="48" s="1"/>
  <c r="D59" i="48"/>
  <c r="G59" i="48" s="1"/>
  <c r="S59" i="48" s="1"/>
  <c r="T59" i="48" s="1"/>
  <c r="V58" i="48"/>
  <c r="D58" i="48"/>
  <c r="G58" i="48" s="1"/>
  <c r="S58" i="48" s="1"/>
  <c r="T58" i="48" s="1"/>
  <c r="V57" i="48"/>
  <c r="AA57" i="48" s="1"/>
  <c r="AB57" i="48" s="1"/>
  <c r="D57" i="48"/>
  <c r="G57" i="48" s="1"/>
  <c r="S57" i="48" s="1"/>
  <c r="T57" i="48" s="1"/>
  <c r="V56" i="48"/>
  <c r="D56" i="48"/>
  <c r="G56" i="48" s="1"/>
  <c r="S56" i="48" s="1"/>
  <c r="T56" i="48" s="1"/>
  <c r="V55" i="48"/>
  <c r="W55" i="48" s="1"/>
  <c r="D55" i="48"/>
  <c r="G55" i="48" s="1"/>
  <c r="S55" i="48" s="1"/>
  <c r="T55" i="48" s="1"/>
  <c r="V54" i="48"/>
  <c r="D54" i="48"/>
  <c r="G54" i="48" s="1"/>
  <c r="S54" i="48" s="1"/>
  <c r="T54" i="48" s="1"/>
  <c r="V53" i="48"/>
  <c r="AA53" i="48" s="1"/>
  <c r="AB53" i="48" s="1"/>
  <c r="D53" i="48"/>
  <c r="G53" i="48" s="1"/>
  <c r="S53" i="48" s="1"/>
  <c r="T53" i="48" s="1"/>
  <c r="V52" i="48"/>
  <c r="D52" i="48"/>
  <c r="G52" i="48" s="1"/>
  <c r="S52" i="48" s="1"/>
  <c r="T52" i="48" s="1"/>
  <c r="V51" i="48"/>
  <c r="W51" i="48" s="1"/>
  <c r="D51" i="48"/>
  <c r="G51" i="48" s="1"/>
  <c r="S51" i="48" s="1"/>
  <c r="T51" i="48" s="1"/>
  <c r="V50" i="48"/>
  <c r="D50" i="48"/>
  <c r="G50" i="48" s="1"/>
  <c r="S50" i="48" s="1"/>
  <c r="T50" i="48" s="1"/>
  <c r="V49" i="48"/>
  <c r="AA49" i="48" s="1"/>
  <c r="AB49" i="48" s="1"/>
  <c r="D49" i="48"/>
  <c r="G49" i="48" s="1"/>
  <c r="S49" i="48" s="1"/>
  <c r="T49" i="48" s="1"/>
  <c r="V48" i="48"/>
  <c r="D48" i="48"/>
  <c r="V47" i="48"/>
  <c r="W47" i="48" s="1"/>
  <c r="D47" i="48"/>
  <c r="G47" i="48" s="1"/>
  <c r="C47" i="48"/>
  <c r="S47" i="48" s="1"/>
  <c r="T47" i="48" s="1"/>
  <c r="V46" i="48"/>
  <c r="D46" i="48"/>
  <c r="G46" i="48" s="1"/>
  <c r="C46" i="48"/>
  <c r="S46" i="48" s="1"/>
  <c r="T46" i="48" s="1"/>
  <c r="V45" i="48"/>
  <c r="AA45" i="48" s="1"/>
  <c r="AB45" i="48" s="1"/>
  <c r="D45" i="48"/>
  <c r="G45" i="48" s="1"/>
  <c r="C45" i="48"/>
  <c r="S45" i="48" s="1"/>
  <c r="T45" i="48" s="1"/>
  <c r="V44" i="48"/>
  <c r="W44" i="48" s="1"/>
  <c r="D44" i="48"/>
  <c r="G44" i="48" s="1"/>
  <c r="C44" i="48"/>
  <c r="S44" i="48" s="1"/>
  <c r="T44" i="48" s="1"/>
  <c r="V43" i="48"/>
  <c r="D43" i="48"/>
  <c r="G43" i="48" s="1"/>
  <c r="C43" i="48"/>
  <c r="S43" i="48" s="1"/>
  <c r="T43" i="48" s="1"/>
  <c r="V42" i="48"/>
  <c r="AA42" i="48" s="1"/>
  <c r="AB42" i="48" s="1"/>
  <c r="D42" i="48"/>
  <c r="G42" i="48" s="1"/>
  <c r="C42" i="48"/>
  <c r="S42" i="48" s="1"/>
  <c r="T42" i="48" s="1"/>
  <c r="V41" i="48"/>
  <c r="W41" i="48" s="1"/>
  <c r="C41" i="48"/>
  <c r="S41" i="48" s="1"/>
  <c r="T41" i="48" s="1"/>
  <c r="V40" i="48"/>
  <c r="W40" i="48" s="1"/>
  <c r="C40" i="48"/>
  <c r="S40" i="48" s="1"/>
  <c r="T40" i="48" s="1"/>
  <c r="V39" i="48"/>
  <c r="W39" i="48" s="1"/>
  <c r="C39" i="48"/>
  <c r="S39" i="48" s="1"/>
  <c r="T39" i="48" s="1"/>
  <c r="V38" i="48"/>
  <c r="W38" i="48" s="1"/>
  <c r="C38" i="48"/>
  <c r="S38" i="48" s="1"/>
  <c r="T38" i="48" s="1"/>
  <c r="V37" i="48"/>
  <c r="W37" i="48" s="1"/>
  <c r="C37" i="48"/>
  <c r="S37" i="48" s="1"/>
  <c r="T37" i="48" s="1"/>
  <c r="V36" i="48"/>
  <c r="W36" i="48" s="1"/>
  <c r="C36" i="48"/>
  <c r="S36" i="48" s="1"/>
  <c r="T36" i="48" s="1"/>
  <c r="V35" i="48"/>
  <c r="W35" i="48" s="1"/>
  <c r="C35" i="48"/>
  <c r="S35" i="48" s="1"/>
  <c r="T35" i="48" s="1"/>
  <c r="V34" i="48"/>
  <c r="W34" i="48" s="1"/>
  <c r="C34" i="48"/>
  <c r="S34" i="48" s="1"/>
  <c r="T34" i="48" s="1"/>
  <c r="V33" i="48"/>
  <c r="W33" i="48" s="1"/>
  <c r="C33" i="48"/>
  <c r="S33" i="48" s="1"/>
  <c r="T33" i="48" s="1"/>
  <c r="V32" i="48"/>
  <c r="W32" i="48" s="1"/>
  <c r="C32" i="48"/>
  <c r="S32" i="48" s="1"/>
  <c r="T32" i="48" s="1"/>
  <c r="V31" i="48"/>
  <c r="W31" i="48" s="1"/>
  <c r="C31" i="48"/>
  <c r="S31" i="48" s="1"/>
  <c r="T31" i="48" s="1"/>
  <c r="V30" i="48"/>
  <c r="W30" i="48" s="1"/>
  <c r="C30" i="48"/>
  <c r="S30" i="48" s="1"/>
  <c r="T30" i="48" s="1"/>
  <c r="V29" i="48"/>
  <c r="W29" i="48" s="1"/>
  <c r="C29" i="48"/>
  <c r="S29" i="48" s="1"/>
  <c r="T29" i="48" s="1"/>
  <c r="V28" i="48"/>
  <c r="AA28" i="48" s="1"/>
  <c r="AB28" i="48" s="1"/>
  <c r="C28" i="48"/>
  <c r="S28" i="48" s="1"/>
  <c r="T28" i="48" s="1"/>
  <c r="V27" i="48"/>
  <c r="AA27" i="48" s="1"/>
  <c r="AB27" i="48" s="1"/>
  <c r="C27" i="48"/>
  <c r="S27" i="48" s="1"/>
  <c r="T27" i="48" s="1"/>
  <c r="V26" i="48"/>
  <c r="AA26" i="48" s="1"/>
  <c r="AB26" i="48" s="1"/>
  <c r="C26" i="48"/>
  <c r="S26" i="48" s="1"/>
  <c r="T26" i="48" s="1"/>
  <c r="V25" i="48"/>
  <c r="W25" i="48" s="1"/>
  <c r="C25" i="48"/>
  <c r="S25" i="48" s="1"/>
  <c r="T25" i="48" s="1"/>
  <c r="V24" i="48"/>
  <c r="W24" i="48" s="1"/>
  <c r="C24" i="48"/>
  <c r="S24" i="48" s="1"/>
  <c r="T24" i="48" s="1"/>
  <c r="V23" i="48"/>
  <c r="W23" i="48" s="1"/>
  <c r="C23" i="48"/>
  <c r="S23" i="48" s="1"/>
  <c r="T23" i="48" s="1"/>
  <c r="V22" i="48"/>
  <c r="W22" i="48" s="1"/>
  <c r="C22" i="48"/>
  <c r="S22" i="48" s="1"/>
  <c r="T22" i="48" s="1"/>
  <c r="V21" i="48"/>
  <c r="W21" i="48" s="1"/>
  <c r="C21" i="48"/>
  <c r="S21" i="48" s="1"/>
  <c r="T21" i="48" s="1"/>
  <c r="V20" i="48"/>
  <c r="W20" i="48" s="1"/>
  <c r="C20" i="48"/>
  <c r="S20" i="48" s="1"/>
  <c r="T20" i="48" s="1"/>
  <c r="V19" i="48"/>
  <c r="W19" i="48" s="1"/>
  <c r="C19" i="48"/>
  <c r="S19" i="48" s="1"/>
  <c r="T19" i="48" s="1"/>
  <c r="V18" i="48"/>
  <c r="W18" i="48" s="1"/>
  <c r="C18" i="48"/>
  <c r="S18" i="48" s="1"/>
  <c r="T18" i="48" s="1"/>
  <c r="V17" i="48"/>
  <c r="C17" i="48"/>
  <c r="S17" i="48" s="1"/>
  <c r="T17" i="48" s="1"/>
  <c r="V16" i="48"/>
  <c r="C16" i="48"/>
  <c r="S16" i="48" s="1"/>
  <c r="T16" i="48" s="1"/>
  <c r="V15" i="48"/>
  <c r="C15" i="48"/>
  <c r="S15" i="48" s="1"/>
  <c r="T15" i="48" s="1"/>
  <c r="V14" i="48"/>
  <c r="W14" i="48" s="1"/>
  <c r="C14" i="48"/>
  <c r="S14" i="48" s="1"/>
  <c r="T14" i="48" s="1"/>
  <c r="V13" i="48"/>
  <c r="C13" i="48"/>
  <c r="S13" i="48" s="1"/>
  <c r="T13" i="48" s="1"/>
  <c r="V12" i="48"/>
  <c r="Q12" i="48"/>
  <c r="C12" i="48"/>
  <c r="S12" i="48" s="1"/>
  <c r="T12" i="48" s="1"/>
  <c r="V11" i="48"/>
  <c r="AA11" i="48" s="1"/>
  <c r="Q11" i="48"/>
  <c r="C11" i="48"/>
  <c r="S11" i="48" s="1"/>
  <c r="T11" i="48" s="1"/>
  <c r="V10" i="48"/>
  <c r="Q10" i="48"/>
  <c r="C10" i="48"/>
  <c r="S10" i="48" s="1"/>
  <c r="T10" i="48" s="1"/>
  <c r="V9" i="48"/>
  <c r="AA9" i="48" s="1"/>
  <c r="Q9" i="48"/>
  <c r="C9" i="48"/>
  <c r="S9" i="48" s="1"/>
  <c r="T9" i="48" s="1"/>
  <c r="V8" i="48"/>
  <c r="Q8" i="48"/>
  <c r="C8" i="48"/>
  <c r="S8" i="48" s="1"/>
  <c r="T8" i="48" s="1"/>
  <c r="V7" i="48"/>
  <c r="AA7" i="48" s="1"/>
  <c r="Q7" i="48"/>
  <c r="C7" i="48"/>
  <c r="S7" i="48" s="1"/>
  <c r="T7" i="48" s="1"/>
  <c r="V6" i="48"/>
  <c r="Q6" i="48"/>
  <c r="C6" i="48"/>
  <c r="S6" i="48" s="1"/>
  <c r="T6" i="48" s="1"/>
  <c r="V5" i="48"/>
  <c r="AA5" i="48" s="1"/>
  <c r="Q5" i="48"/>
  <c r="C5" i="48"/>
  <c r="S5" i="48" s="1"/>
  <c r="T5" i="48" s="1"/>
  <c r="V4" i="48"/>
  <c r="Q4" i="48"/>
  <c r="C4" i="48"/>
  <c r="S4" i="48" s="1"/>
  <c r="T4" i="48" s="1"/>
  <c r="V3" i="48"/>
  <c r="AA3" i="48" s="1"/>
  <c r="Q3" i="48"/>
  <c r="C3" i="48"/>
  <c r="S3" i="48" s="1"/>
  <c r="T3" i="48" s="1"/>
  <c r="V2" i="48"/>
  <c r="Q2" i="48"/>
  <c r="C2" i="48"/>
  <c r="S2" i="48" s="1"/>
  <c r="T2" i="48" s="1"/>
  <c r="AA75" i="48" l="1"/>
  <c r="AB75" i="48" s="1"/>
  <c r="W5" i="48"/>
  <c r="AA210" i="48"/>
  <c r="AB210" i="48" s="1"/>
  <c r="W216" i="48"/>
  <c r="X216" i="48" s="1"/>
  <c r="Y216" i="48" s="1"/>
  <c r="W49" i="48"/>
  <c r="AA209" i="48"/>
  <c r="AB209" i="48" s="1"/>
  <c r="AA178" i="48"/>
  <c r="AB178" i="48" s="1"/>
  <c r="W132" i="48"/>
  <c r="AA110" i="48"/>
  <c r="AB110" i="48" s="1"/>
  <c r="W73" i="48"/>
  <c r="X73" i="48" s="1"/>
  <c r="Y73" i="48" s="1"/>
  <c r="AA35" i="48"/>
  <c r="AB35" i="48" s="1"/>
  <c r="W42" i="48"/>
  <c r="X42" i="48" s="1"/>
  <c r="Y42" i="48" s="1"/>
  <c r="W196" i="48"/>
  <c r="W172" i="48"/>
  <c r="AA213" i="48"/>
  <c r="AB213" i="48" s="1"/>
  <c r="AA215" i="48"/>
  <c r="AB215" i="48" s="1"/>
  <c r="AA211" i="48"/>
  <c r="AB211" i="48" s="1"/>
  <c r="AA39" i="48"/>
  <c r="AB39" i="48" s="1"/>
  <c r="AA142" i="48"/>
  <c r="AB142" i="48" s="1"/>
  <c r="AA14" i="48"/>
  <c r="AB14" i="48" s="1"/>
  <c r="W85" i="48"/>
  <c r="X85" i="48" s="1"/>
  <c r="Y85" i="48" s="1"/>
  <c r="W140" i="48"/>
  <c r="X140" i="48" s="1"/>
  <c r="Y140" i="48" s="1"/>
  <c r="AA19" i="48"/>
  <c r="AB19" i="48" s="1"/>
  <c r="AA59" i="48"/>
  <c r="AB59" i="48" s="1"/>
  <c r="W100" i="48"/>
  <c r="AA67" i="48"/>
  <c r="AB67" i="48" s="1"/>
  <c r="W108" i="48"/>
  <c r="X108" i="48" s="1"/>
  <c r="Y108" i="48" s="1"/>
  <c r="AA130" i="48"/>
  <c r="AB130" i="48" s="1"/>
  <c r="AA22" i="48"/>
  <c r="AB22" i="48" s="1"/>
  <c r="AA118" i="48"/>
  <c r="AB118" i="48" s="1"/>
  <c r="W45" i="48"/>
  <c r="W81" i="48"/>
  <c r="X81" i="48" s="1"/>
  <c r="Y81" i="48" s="1"/>
  <c r="AA122" i="48"/>
  <c r="AB122" i="48" s="1"/>
  <c r="AA31" i="48"/>
  <c r="AB31" i="48" s="1"/>
  <c r="AA41" i="48"/>
  <c r="AB41" i="48" s="1"/>
  <c r="AA90" i="48"/>
  <c r="AB90" i="48" s="1"/>
  <c r="AA18" i="48"/>
  <c r="AB18" i="48" s="1"/>
  <c r="AA30" i="48"/>
  <c r="AB30" i="48" s="1"/>
  <c r="AA51" i="48"/>
  <c r="AB51" i="48" s="1"/>
  <c r="W69" i="48"/>
  <c r="X69" i="48" s="1"/>
  <c r="Y69" i="48" s="1"/>
  <c r="W92" i="48"/>
  <c r="X92" i="48" s="1"/>
  <c r="Y92" i="48" s="1"/>
  <c r="AA102" i="48"/>
  <c r="AB102" i="48" s="1"/>
  <c r="AA114" i="48"/>
  <c r="AB114" i="48" s="1"/>
  <c r="AA24" i="48"/>
  <c r="AB24" i="48" s="1"/>
  <c r="W26" i="48"/>
  <c r="X26" i="48" s="1"/>
  <c r="Y26" i="48" s="1"/>
  <c r="W27" i="48"/>
  <c r="X27" i="48" s="1"/>
  <c r="Y27" i="48" s="1"/>
  <c r="W28" i="48"/>
  <c r="X28" i="48" s="1"/>
  <c r="Y28" i="48" s="1"/>
  <c r="AA29" i="48"/>
  <c r="AB29" i="48" s="1"/>
  <c r="AA33" i="48"/>
  <c r="AB33" i="48" s="1"/>
  <c r="AA37" i="48"/>
  <c r="AB37" i="48" s="1"/>
  <c r="AA55" i="48"/>
  <c r="AB55" i="48" s="1"/>
  <c r="AA63" i="48"/>
  <c r="AB63" i="48" s="1"/>
  <c r="AA20" i="48"/>
  <c r="AB20" i="48" s="1"/>
  <c r="AA23" i="48"/>
  <c r="AB23" i="48" s="1"/>
  <c r="AA25" i="48"/>
  <c r="AB25" i="48" s="1"/>
  <c r="AA32" i="48"/>
  <c r="AB32" i="48" s="1"/>
  <c r="AA36" i="48"/>
  <c r="AB36" i="48" s="1"/>
  <c r="AA40" i="48"/>
  <c r="AB40" i="48" s="1"/>
  <c r="AA44" i="48"/>
  <c r="AB44" i="48" s="1"/>
  <c r="AA47" i="48"/>
  <c r="AB47" i="48" s="1"/>
  <c r="W57" i="48"/>
  <c r="X57" i="48" s="1"/>
  <c r="Y57" i="48" s="1"/>
  <c r="W65" i="48"/>
  <c r="X65" i="48" s="1"/>
  <c r="Y65" i="48" s="1"/>
  <c r="AA84" i="48"/>
  <c r="AB84" i="48" s="1"/>
  <c r="AA158" i="48"/>
  <c r="AB158" i="48" s="1"/>
  <c r="AA182" i="48"/>
  <c r="AB182" i="48" s="1"/>
  <c r="AA212" i="48"/>
  <c r="AB212" i="48" s="1"/>
  <c r="W77" i="48"/>
  <c r="X77" i="48" s="1"/>
  <c r="Y77" i="48" s="1"/>
  <c r="W124" i="48"/>
  <c r="X124" i="48" s="1"/>
  <c r="Y124" i="48" s="1"/>
  <c r="AA134" i="48"/>
  <c r="AB134" i="48" s="1"/>
  <c r="AA146" i="48"/>
  <c r="AB146" i="48" s="1"/>
  <c r="AA160" i="48"/>
  <c r="AB160" i="48" s="1"/>
  <c r="W166" i="48"/>
  <c r="X166" i="48" s="1"/>
  <c r="Y166" i="48" s="1"/>
  <c r="W176" i="48"/>
  <c r="AA188" i="48"/>
  <c r="AB188" i="48" s="1"/>
  <c r="AA34" i="48"/>
  <c r="AB34" i="48" s="1"/>
  <c r="AA38" i="48"/>
  <c r="AB38" i="48" s="1"/>
  <c r="W61" i="48"/>
  <c r="X61" i="48" s="1"/>
  <c r="Y61" i="48" s="1"/>
  <c r="AA71" i="48"/>
  <c r="AB71" i="48" s="1"/>
  <c r="AA79" i="48"/>
  <c r="AB79" i="48" s="1"/>
  <c r="AA83" i="48"/>
  <c r="AB83" i="48" s="1"/>
  <c r="AA94" i="48"/>
  <c r="AB94" i="48" s="1"/>
  <c r="AA106" i="48"/>
  <c r="AB106" i="48" s="1"/>
  <c r="W116" i="48"/>
  <c r="X116" i="48" s="1"/>
  <c r="Y116" i="48" s="1"/>
  <c r="AA126" i="48"/>
  <c r="AB126" i="48" s="1"/>
  <c r="AA138" i="48"/>
  <c r="AB138" i="48" s="1"/>
  <c r="AA150" i="48"/>
  <c r="AB150" i="48" s="1"/>
  <c r="AA192" i="48"/>
  <c r="AB192" i="48" s="1"/>
  <c r="W7" i="48"/>
  <c r="AA43" i="48"/>
  <c r="AB43" i="48" s="1"/>
  <c r="W43" i="48"/>
  <c r="X43" i="48" s="1"/>
  <c r="Y43" i="48" s="1"/>
  <c r="AA46" i="48"/>
  <c r="AB46" i="48" s="1"/>
  <c r="W46" i="48"/>
  <c r="X46" i="48" s="1"/>
  <c r="Y46" i="48" s="1"/>
  <c r="AA82" i="48"/>
  <c r="AB82" i="48" s="1"/>
  <c r="W82" i="48"/>
  <c r="X82" i="48" s="1"/>
  <c r="Y82" i="48" s="1"/>
  <c r="AA86" i="48"/>
  <c r="AB86" i="48" s="1"/>
  <c r="W86" i="48"/>
  <c r="AA164" i="48"/>
  <c r="AB164" i="48" s="1"/>
  <c r="W164" i="48"/>
  <c r="X164" i="48" s="1"/>
  <c r="Y164" i="48" s="1"/>
  <c r="AA186" i="48"/>
  <c r="AB186" i="48" s="1"/>
  <c r="W186" i="48"/>
  <c r="X186" i="48" s="1"/>
  <c r="Y186" i="48" s="1"/>
  <c r="AA199" i="48"/>
  <c r="AB199" i="48" s="1"/>
  <c r="W199" i="48"/>
  <c r="X199" i="48" s="1"/>
  <c r="Y199" i="48" s="1"/>
  <c r="W9" i="48"/>
  <c r="X9" i="48" s="1"/>
  <c r="Y9" i="48" s="1"/>
  <c r="AA21" i="48"/>
  <c r="AB21" i="48" s="1"/>
  <c r="W88" i="48"/>
  <c r="W96" i="48"/>
  <c r="W104" i="48"/>
  <c r="X104" i="48" s="1"/>
  <c r="Y104" i="48" s="1"/>
  <c r="W112" i="48"/>
  <c r="X112" i="48" s="1"/>
  <c r="Y112" i="48" s="1"/>
  <c r="W120" i="48"/>
  <c r="X120" i="48" s="1"/>
  <c r="Y120" i="48" s="1"/>
  <c r="W128" i="48"/>
  <c r="X128" i="48" s="1"/>
  <c r="Y128" i="48" s="1"/>
  <c r="W136" i="48"/>
  <c r="X136" i="48" s="1"/>
  <c r="Y136" i="48" s="1"/>
  <c r="AA148" i="48"/>
  <c r="AB148" i="48" s="1"/>
  <c r="W148" i="48"/>
  <c r="X148" i="48" s="1"/>
  <c r="Y148" i="48" s="1"/>
  <c r="AA190" i="48"/>
  <c r="AB190" i="48" s="1"/>
  <c r="W190" i="48"/>
  <c r="X190" i="48" s="1"/>
  <c r="Y190" i="48" s="1"/>
  <c r="AA144" i="48"/>
  <c r="AB144" i="48" s="1"/>
  <c r="W144" i="48"/>
  <c r="AA180" i="48"/>
  <c r="AB180" i="48" s="1"/>
  <c r="W180" i="48"/>
  <c r="AA197" i="48"/>
  <c r="AB197" i="48" s="1"/>
  <c r="W197" i="48"/>
  <c r="W53" i="48"/>
  <c r="AA198" i="48"/>
  <c r="AB198" i="48" s="1"/>
  <c r="W198" i="48"/>
  <c r="X198" i="48" s="1"/>
  <c r="Y198" i="48" s="1"/>
  <c r="AA200" i="48"/>
  <c r="AB200" i="48" s="1"/>
  <c r="W200" i="48"/>
  <c r="W217" i="48"/>
  <c r="X217" i="48" s="1"/>
  <c r="Y217" i="48" s="1"/>
  <c r="W218" i="48"/>
  <c r="X218" i="48" s="1"/>
  <c r="Y218" i="48" s="1"/>
  <c r="W219" i="48"/>
  <c r="X219" i="48" s="1"/>
  <c r="Y219" i="48" s="1"/>
  <c r="W220" i="48"/>
  <c r="X220" i="48" s="1"/>
  <c r="Y220" i="48" s="1"/>
  <c r="W221" i="48"/>
  <c r="X221" i="48" s="1"/>
  <c r="Y221" i="48" s="1"/>
  <c r="W222" i="48"/>
  <c r="X222" i="48" s="1"/>
  <c r="Y222" i="48" s="1"/>
  <c r="W3" i="48"/>
  <c r="X3" i="48" s="1"/>
  <c r="Y3" i="48" s="1"/>
  <c r="Z3" i="48" s="1"/>
  <c r="W11" i="48"/>
  <c r="X11" i="48" s="1"/>
  <c r="Y11" i="48" s="1"/>
  <c r="Z11" i="48" s="1"/>
  <c r="W162" i="48"/>
  <c r="X162" i="48" s="1"/>
  <c r="Y162" i="48" s="1"/>
  <c r="W170" i="48"/>
  <c r="X170" i="48" s="1"/>
  <c r="Y170" i="48" s="1"/>
  <c r="W174" i="48"/>
  <c r="W184" i="48"/>
  <c r="X184" i="48" s="1"/>
  <c r="Y184" i="48" s="1"/>
  <c r="W194" i="48"/>
  <c r="X194" i="48" s="1"/>
  <c r="Y194" i="48" s="1"/>
  <c r="W201" i="48"/>
  <c r="X201" i="48" s="1"/>
  <c r="Y201" i="48" s="1"/>
  <c r="W202" i="48"/>
  <c r="W203" i="48"/>
  <c r="W204" i="48"/>
  <c r="X204" i="48" s="1"/>
  <c r="Y204" i="48" s="1"/>
  <c r="W205" i="48"/>
  <c r="X205" i="48" s="1"/>
  <c r="Y205" i="48" s="1"/>
  <c r="W206" i="48"/>
  <c r="X206" i="48" s="1"/>
  <c r="Y206" i="48" s="1"/>
  <c r="W207" i="48"/>
  <c r="X207" i="48" s="1"/>
  <c r="Y207" i="48" s="1"/>
  <c r="W208" i="48"/>
  <c r="X208" i="48" s="1"/>
  <c r="Y208" i="48" s="1"/>
  <c r="X7" i="48"/>
  <c r="Y7" i="48" s="1"/>
  <c r="Z7" i="48" s="1"/>
  <c r="X14" i="48"/>
  <c r="Y14" i="48" s="1"/>
  <c r="X5" i="48"/>
  <c r="Y5" i="48" s="1"/>
  <c r="G48" i="48"/>
  <c r="S48" i="48" s="1"/>
  <c r="T48" i="48" s="1"/>
  <c r="AA2" i="48"/>
  <c r="AB2" i="48" s="1"/>
  <c r="W2" i="48"/>
  <c r="X2" i="48" s="1"/>
  <c r="Y2" i="48" s="1"/>
  <c r="AA4" i="48"/>
  <c r="AB4" i="48" s="1"/>
  <c r="W4" i="48"/>
  <c r="X4" i="48" s="1"/>
  <c r="Y4" i="48" s="1"/>
  <c r="AA6" i="48"/>
  <c r="AB6" i="48" s="1"/>
  <c r="W6" i="48"/>
  <c r="X6" i="48" s="1"/>
  <c r="Y6" i="48" s="1"/>
  <c r="AA8" i="48"/>
  <c r="AB8" i="48" s="1"/>
  <c r="W8" i="48"/>
  <c r="X8" i="48" s="1"/>
  <c r="Y8" i="48" s="1"/>
  <c r="AA10" i="48"/>
  <c r="AB10" i="48" s="1"/>
  <c r="W10" i="48"/>
  <c r="X10" i="48" s="1"/>
  <c r="Y10" i="48" s="1"/>
  <c r="AA12" i="48"/>
  <c r="AB12" i="48" s="1"/>
  <c r="W12" i="48"/>
  <c r="X12" i="48" s="1"/>
  <c r="Y12" i="48" s="1"/>
  <c r="AA15" i="48"/>
  <c r="AB15" i="48" s="1"/>
  <c r="W15" i="48"/>
  <c r="X15" i="48" s="1"/>
  <c r="Y15" i="48" s="1"/>
  <c r="AA17" i="48"/>
  <c r="AB17" i="48" s="1"/>
  <c r="W17" i="48"/>
  <c r="X17" i="48" s="1"/>
  <c r="Y17" i="48" s="1"/>
  <c r="X19" i="48"/>
  <c r="Y19" i="48" s="1"/>
  <c r="X21" i="48"/>
  <c r="Y21" i="48" s="1"/>
  <c r="X23" i="48"/>
  <c r="Y23" i="48" s="1"/>
  <c r="X25" i="48"/>
  <c r="Y25" i="48" s="1"/>
  <c r="X29" i="48"/>
  <c r="Y29" i="48" s="1"/>
  <c r="X31" i="48"/>
  <c r="Y31" i="48" s="1"/>
  <c r="X33" i="48"/>
  <c r="Y33" i="48" s="1"/>
  <c r="X35" i="48"/>
  <c r="Y35" i="48" s="1"/>
  <c r="X37" i="48"/>
  <c r="Y37" i="48" s="1"/>
  <c r="X39" i="48"/>
  <c r="Y39" i="48" s="1"/>
  <c r="X41" i="48"/>
  <c r="Y41" i="48" s="1"/>
  <c r="X45" i="48"/>
  <c r="Y45" i="48" s="1"/>
  <c r="X47" i="48"/>
  <c r="Y47" i="48" s="1"/>
  <c r="AA48" i="48"/>
  <c r="AB48" i="48" s="1"/>
  <c r="W48" i="48"/>
  <c r="X48" i="48" s="1"/>
  <c r="X51" i="48"/>
  <c r="Y51" i="48" s="1"/>
  <c r="AA52" i="48"/>
  <c r="AB52" i="48" s="1"/>
  <c r="W52" i="48"/>
  <c r="X52" i="48" s="1"/>
  <c r="Y52" i="48" s="1"/>
  <c r="X55" i="48"/>
  <c r="Y55" i="48" s="1"/>
  <c r="AA56" i="48"/>
  <c r="AB56" i="48" s="1"/>
  <c r="W56" i="48"/>
  <c r="X56" i="48" s="1"/>
  <c r="Y56" i="48" s="1"/>
  <c r="X59" i="48"/>
  <c r="Y59" i="48" s="1"/>
  <c r="AA60" i="48"/>
  <c r="AB60" i="48" s="1"/>
  <c r="W60" i="48"/>
  <c r="X60" i="48" s="1"/>
  <c r="Y60" i="48" s="1"/>
  <c r="X63" i="48"/>
  <c r="Y63" i="48" s="1"/>
  <c r="AA64" i="48"/>
  <c r="AB64" i="48" s="1"/>
  <c r="W64" i="48"/>
  <c r="X64" i="48" s="1"/>
  <c r="Y64" i="48" s="1"/>
  <c r="X67" i="48"/>
  <c r="Y67" i="48" s="1"/>
  <c r="AA68" i="48"/>
  <c r="AB68" i="48" s="1"/>
  <c r="W68" i="48"/>
  <c r="X68" i="48" s="1"/>
  <c r="Y68" i="48" s="1"/>
  <c r="X71" i="48"/>
  <c r="Y71" i="48" s="1"/>
  <c r="AB3" i="48"/>
  <c r="AB5" i="48"/>
  <c r="AB7" i="48"/>
  <c r="AB9" i="48"/>
  <c r="AB11" i="48"/>
  <c r="AA13" i="48"/>
  <c r="AB13" i="48" s="1"/>
  <c r="W13" i="48"/>
  <c r="X13" i="48" s="1"/>
  <c r="Y13" i="48" s="1"/>
  <c r="AA16" i="48"/>
  <c r="AB16" i="48" s="1"/>
  <c r="W16" i="48"/>
  <c r="X16" i="48" s="1"/>
  <c r="Y16" i="48" s="1"/>
  <c r="X18" i="48"/>
  <c r="Y18" i="48" s="1"/>
  <c r="X20" i="48"/>
  <c r="Y20" i="48" s="1"/>
  <c r="X22" i="48"/>
  <c r="Y22" i="48" s="1"/>
  <c r="X24" i="48"/>
  <c r="Y24" i="48" s="1"/>
  <c r="X30" i="48"/>
  <c r="Y30" i="48" s="1"/>
  <c r="X32" i="48"/>
  <c r="Y32" i="48" s="1"/>
  <c r="X34" i="48"/>
  <c r="Y34" i="48" s="1"/>
  <c r="X36" i="48"/>
  <c r="Y36" i="48" s="1"/>
  <c r="X38" i="48"/>
  <c r="Y38" i="48" s="1"/>
  <c r="X40" i="48"/>
  <c r="Y40" i="48" s="1"/>
  <c r="X44" i="48"/>
  <c r="Y44" i="48" s="1"/>
  <c r="X49" i="48"/>
  <c r="Y49" i="48" s="1"/>
  <c r="AA50" i="48"/>
  <c r="AB50" i="48" s="1"/>
  <c r="W50" i="48"/>
  <c r="X50" i="48" s="1"/>
  <c r="Y50" i="48" s="1"/>
  <c r="X53" i="48"/>
  <c r="Y53" i="48" s="1"/>
  <c r="AA54" i="48"/>
  <c r="AB54" i="48" s="1"/>
  <c r="W54" i="48"/>
  <c r="X54" i="48" s="1"/>
  <c r="Y54" i="48" s="1"/>
  <c r="AA58" i="48"/>
  <c r="AB58" i="48" s="1"/>
  <c r="W58" i="48"/>
  <c r="X58" i="48" s="1"/>
  <c r="Y58" i="48" s="1"/>
  <c r="AA62" i="48"/>
  <c r="AB62" i="48" s="1"/>
  <c r="W62" i="48"/>
  <c r="X62" i="48" s="1"/>
  <c r="Y62" i="48" s="1"/>
  <c r="AA66" i="48"/>
  <c r="AB66" i="48" s="1"/>
  <c r="W66" i="48"/>
  <c r="X66" i="48" s="1"/>
  <c r="Y66" i="48" s="1"/>
  <c r="AA70" i="48"/>
  <c r="AB70" i="48" s="1"/>
  <c r="W70" i="48"/>
  <c r="X70" i="48" s="1"/>
  <c r="Y70" i="48" s="1"/>
  <c r="AA72" i="48"/>
  <c r="AB72" i="48" s="1"/>
  <c r="W72" i="48"/>
  <c r="X72" i="48" s="1"/>
  <c r="Y72" i="48" s="1"/>
  <c r="X75" i="48"/>
  <c r="Y75" i="48" s="1"/>
  <c r="AA76" i="48"/>
  <c r="AB76" i="48" s="1"/>
  <c r="W76" i="48"/>
  <c r="X76" i="48" s="1"/>
  <c r="Y76" i="48" s="1"/>
  <c r="X79" i="48"/>
  <c r="Y79" i="48" s="1"/>
  <c r="AA80" i="48"/>
  <c r="AB80" i="48" s="1"/>
  <c r="W80" i="48"/>
  <c r="X80" i="48" s="1"/>
  <c r="Y80" i="48" s="1"/>
  <c r="AA87" i="48"/>
  <c r="AB87" i="48" s="1"/>
  <c r="W87" i="48"/>
  <c r="X87" i="48" s="1"/>
  <c r="Y87" i="48" s="1"/>
  <c r="X90" i="48"/>
  <c r="Y90" i="48" s="1"/>
  <c r="AA91" i="48"/>
  <c r="AB91" i="48" s="1"/>
  <c r="W91" i="48"/>
  <c r="X91" i="48" s="1"/>
  <c r="Y91" i="48" s="1"/>
  <c r="X94" i="48"/>
  <c r="Y94" i="48" s="1"/>
  <c r="AA95" i="48"/>
  <c r="AB95" i="48" s="1"/>
  <c r="W95" i="48"/>
  <c r="X95" i="48" s="1"/>
  <c r="Y95" i="48" s="1"/>
  <c r="X98" i="48"/>
  <c r="Y98" i="48" s="1"/>
  <c r="AA99" i="48"/>
  <c r="AB99" i="48" s="1"/>
  <c r="W99" i="48"/>
  <c r="X99" i="48" s="1"/>
  <c r="Y99" i="48" s="1"/>
  <c r="X102" i="48"/>
  <c r="Y102" i="48" s="1"/>
  <c r="AA103" i="48"/>
  <c r="AB103" i="48" s="1"/>
  <c r="W103" i="48"/>
  <c r="X103" i="48" s="1"/>
  <c r="Y103" i="48" s="1"/>
  <c r="X106" i="48"/>
  <c r="Y106" i="48" s="1"/>
  <c r="X110" i="48"/>
  <c r="Y110" i="48" s="1"/>
  <c r="X114" i="48"/>
  <c r="Y114" i="48" s="1"/>
  <c r="X118" i="48"/>
  <c r="Y118" i="48" s="1"/>
  <c r="X122" i="48"/>
  <c r="Y122" i="48" s="1"/>
  <c r="X126" i="48"/>
  <c r="Y126" i="48" s="1"/>
  <c r="X130" i="48"/>
  <c r="Y130" i="48" s="1"/>
  <c r="X134" i="48"/>
  <c r="Y134" i="48" s="1"/>
  <c r="X138" i="48"/>
  <c r="Y138" i="48" s="1"/>
  <c r="X142" i="48"/>
  <c r="Y142" i="48" s="1"/>
  <c r="X146" i="48"/>
  <c r="Y146" i="48" s="1"/>
  <c r="X150" i="48"/>
  <c r="Y150" i="48" s="1"/>
  <c r="AA153" i="48"/>
  <c r="AB153" i="48" s="1"/>
  <c r="W153" i="48"/>
  <c r="X153" i="48" s="1"/>
  <c r="Y153" i="48" s="1"/>
  <c r="AA156" i="48"/>
  <c r="AB156" i="48" s="1"/>
  <c r="W156" i="48"/>
  <c r="X156" i="48" s="1"/>
  <c r="Y156" i="48" s="1"/>
  <c r="X158" i="48"/>
  <c r="Y158" i="48" s="1"/>
  <c r="AA74" i="48"/>
  <c r="AB74" i="48" s="1"/>
  <c r="W74" i="48"/>
  <c r="X74" i="48" s="1"/>
  <c r="Y74" i="48" s="1"/>
  <c r="AA78" i="48"/>
  <c r="AB78" i="48" s="1"/>
  <c r="W78" i="48"/>
  <c r="X78" i="48" s="1"/>
  <c r="Y78" i="48" s="1"/>
  <c r="X83" i="48"/>
  <c r="Y83" i="48" s="1"/>
  <c r="X84" i="48"/>
  <c r="Y84" i="48" s="1"/>
  <c r="X86" i="48"/>
  <c r="Y86" i="48" s="1"/>
  <c r="X88" i="48"/>
  <c r="Y88" i="48" s="1"/>
  <c r="AA89" i="48"/>
  <c r="AB89" i="48" s="1"/>
  <c r="W89" i="48"/>
  <c r="X89" i="48" s="1"/>
  <c r="Y89" i="48" s="1"/>
  <c r="AA93" i="48"/>
  <c r="AB93" i="48" s="1"/>
  <c r="W93" i="48"/>
  <c r="X93" i="48" s="1"/>
  <c r="Y93" i="48" s="1"/>
  <c r="X96" i="48"/>
  <c r="Y96" i="48" s="1"/>
  <c r="AA97" i="48"/>
  <c r="AB97" i="48" s="1"/>
  <c r="W97" i="48"/>
  <c r="X97" i="48" s="1"/>
  <c r="Y97" i="48" s="1"/>
  <c r="X100" i="48"/>
  <c r="Y100" i="48" s="1"/>
  <c r="AA101" i="48"/>
  <c r="AB101" i="48" s="1"/>
  <c r="W101" i="48"/>
  <c r="X101" i="48" s="1"/>
  <c r="Y101" i="48" s="1"/>
  <c r="AA105" i="48"/>
  <c r="AB105" i="48" s="1"/>
  <c r="W105" i="48"/>
  <c r="X105" i="48" s="1"/>
  <c r="Y105" i="48" s="1"/>
  <c r="AA107" i="48"/>
  <c r="AB107" i="48" s="1"/>
  <c r="W107" i="48"/>
  <c r="X107" i="48" s="1"/>
  <c r="Y107" i="48" s="1"/>
  <c r="AA111" i="48"/>
  <c r="AB111" i="48" s="1"/>
  <c r="W111" i="48"/>
  <c r="X111" i="48" s="1"/>
  <c r="Y111" i="48" s="1"/>
  <c r="AA115" i="48"/>
  <c r="AB115" i="48" s="1"/>
  <c r="W115" i="48"/>
  <c r="X115" i="48" s="1"/>
  <c r="Y115" i="48" s="1"/>
  <c r="AA119" i="48"/>
  <c r="AB119" i="48" s="1"/>
  <c r="W119" i="48"/>
  <c r="X119" i="48" s="1"/>
  <c r="Y119" i="48" s="1"/>
  <c r="AA123" i="48"/>
  <c r="AB123" i="48" s="1"/>
  <c r="W123" i="48"/>
  <c r="X123" i="48" s="1"/>
  <c r="Y123" i="48" s="1"/>
  <c r="AA127" i="48"/>
  <c r="AB127" i="48" s="1"/>
  <c r="W127" i="48"/>
  <c r="X127" i="48" s="1"/>
  <c r="Y127" i="48" s="1"/>
  <c r="AA131" i="48"/>
  <c r="AB131" i="48" s="1"/>
  <c r="W131" i="48"/>
  <c r="X131" i="48" s="1"/>
  <c r="Y131" i="48" s="1"/>
  <c r="AA135" i="48"/>
  <c r="AB135" i="48" s="1"/>
  <c r="W135" i="48"/>
  <c r="X135" i="48" s="1"/>
  <c r="Y135" i="48" s="1"/>
  <c r="AA139" i="48"/>
  <c r="AB139" i="48" s="1"/>
  <c r="W139" i="48"/>
  <c r="X139" i="48" s="1"/>
  <c r="Y139" i="48" s="1"/>
  <c r="AA143" i="48"/>
  <c r="AB143" i="48" s="1"/>
  <c r="W143" i="48"/>
  <c r="X143" i="48" s="1"/>
  <c r="Y143" i="48" s="1"/>
  <c r="AA147" i="48"/>
  <c r="AB147" i="48" s="1"/>
  <c r="W147" i="48"/>
  <c r="X147" i="48" s="1"/>
  <c r="Y147" i="48" s="1"/>
  <c r="AA151" i="48"/>
  <c r="AB151" i="48" s="1"/>
  <c r="W151" i="48"/>
  <c r="X151" i="48" s="1"/>
  <c r="Y151" i="48" s="1"/>
  <c r="AA155" i="48"/>
  <c r="AB155" i="48" s="1"/>
  <c r="W155" i="48"/>
  <c r="X155" i="48" s="1"/>
  <c r="Y155" i="48" s="1"/>
  <c r="X160" i="48"/>
  <c r="Y160" i="48" s="1"/>
  <c r="X168" i="48"/>
  <c r="Y168" i="48" s="1"/>
  <c r="AA173" i="48"/>
  <c r="AB173" i="48" s="1"/>
  <c r="W173" i="48"/>
  <c r="X173" i="48" s="1"/>
  <c r="Y173" i="48" s="1"/>
  <c r="AA177" i="48"/>
  <c r="AB177" i="48" s="1"/>
  <c r="W177" i="48"/>
  <c r="X177" i="48" s="1"/>
  <c r="Y177" i="48" s="1"/>
  <c r="AA181" i="48"/>
  <c r="AB181" i="48" s="1"/>
  <c r="W181" i="48"/>
  <c r="X181" i="48" s="1"/>
  <c r="Y181" i="48" s="1"/>
  <c r="AA185" i="48"/>
  <c r="AB185" i="48" s="1"/>
  <c r="W185" i="48"/>
  <c r="X185" i="48" s="1"/>
  <c r="Y185" i="48" s="1"/>
  <c r="AA189" i="48"/>
  <c r="AB189" i="48" s="1"/>
  <c r="W189" i="48"/>
  <c r="X189" i="48" s="1"/>
  <c r="Y189" i="48" s="1"/>
  <c r="AA193" i="48"/>
  <c r="AB193" i="48" s="1"/>
  <c r="W193" i="48"/>
  <c r="X193" i="48" s="1"/>
  <c r="Y193" i="48" s="1"/>
  <c r="AA109" i="48"/>
  <c r="AB109" i="48" s="1"/>
  <c r="W109" i="48"/>
  <c r="X109" i="48" s="1"/>
  <c r="Y109" i="48" s="1"/>
  <c r="AA113" i="48"/>
  <c r="AB113" i="48" s="1"/>
  <c r="W113" i="48"/>
  <c r="X113" i="48" s="1"/>
  <c r="Y113" i="48" s="1"/>
  <c r="AA117" i="48"/>
  <c r="AB117" i="48" s="1"/>
  <c r="W117" i="48"/>
  <c r="X117" i="48" s="1"/>
  <c r="Y117" i="48" s="1"/>
  <c r="AA121" i="48"/>
  <c r="AB121" i="48" s="1"/>
  <c r="W121" i="48"/>
  <c r="X121" i="48" s="1"/>
  <c r="Y121" i="48" s="1"/>
  <c r="AA125" i="48"/>
  <c r="AB125" i="48" s="1"/>
  <c r="W125" i="48"/>
  <c r="X125" i="48" s="1"/>
  <c r="Y125" i="48" s="1"/>
  <c r="AA129" i="48"/>
  <c r="AB129" i="48" s="1"/>
  <c r="W129" i="48"/>
  <c r="X129" i="48" s="1"/>
  <c r="Y129" i="48" s="1"/>
  <c r="X132" i="48"/>
  <c r="Y132" i="48" s="1"/>
  <c r="AA133" i="48"/>
  <c r="AB133" i="48" s="1"/>
  <c r="W133" i="48"/>
  <c r="X133" i="48" s="1"/>
  <c r="Y133" i="48" s="1"/>
  <c r="AA137" i="48"/>
  <c r="AB137" i="48" s="1"/>
  <c r="W137" i="48"/>
  <c r="X137" i="48" s="1"/>
  <c r="Y137" i="48" s="1"/>
  <c r="AA141" i="48"/>
  <c r="AB141" i="48" s="1"/>
  <c r="W141" i="48"/>
  <c r="X141" i="48" s="1"/>
  <c r="Y141" i="48" s="1"/>
  <c r="X144" i="48"/>
  <c r="Y144" i="48" s="1"/>
  <c r="AA145" i="48"/>
  <c r="AB145" i="48" s="1"/>
  <c r="W145" i="48"/>
  <c r="X145" i="48" s="1"/>
  <c r="Y145" i="48" s="1"/>
  <c r="AA149" i="48"/>
  <c r="AB149" i="48" s="1"/>
  <c r="W149" i="48"/>
  <c r="X149" i="48" s="1"/>
  <c r="Y149" i="48" s="1"/>
  <c r="AA152" i="48"/>
  <c r="AB152" i="48" s="1"/>
  <c r="W152" i="48"/>
  <c r="X152" i="48" s="1"/>
  <c r="Y152" i="48" s="1"/>
  <c r="AA154" i="48"/>
  <c r="AB154" i="48" s="1"/>
  <c r="W154" i="48"/>
  <c r="X154" i="48" s="1"/>
  <c r="Y154" i="48" s="1"/>
  <c r="AA157" i="48"/>
  <c r="AB157" i="48" s="1"/>
  <c r="W157" i="48"/>
  <c r="X157" i="48" s="1"/>
  <c r="Y157" i="48" s="1"/>
  <c r="AA159" i="48"/>
  <c r="AB159" i="48" s="1"/>
  <c r="W159" i="48"/>
  <c r="X159" i="48" s="1"/>
  <c r="Y159" i="48" s="1"/>
  <c r="AA161" i="48"/>
  <c r="AB161" i="48" s="1"/>
  <c r="W161" i="48"/>
  <c r="X161" i="48" s="1"/>
  <c r="Y161" i="48" s="1"/>
  <c r="AA163" i="48"/>
  <c r="AB163" i="48" s="1"/>
  <c r="W163" i="48"/>
  <c r="X163" i="48" s="1"/>
  <c r="Y163" i="48" s="1"/>
  <c r="AA165" i="48"/>
  <c r="AB165" i="48" s="1"/>
  <c r="W165" i="48"/>
  <c r="X165" i="48" s="1"/>
  <c r="Y165" i="48" s="1"/>
  <c r="AA167" i="48"/>
  <c r="AB167" i="48" s="1"/>
  <c r="W167" i="48"/>
  <c r="X167" i="48" s="1"/>
  <c r="Y167" i="48" s="1"/>
  <c r="AA169" i="48"/>
  <c r="AB169" i="48" s="1"/>
  <c r="W169" i="48"/>
  <c r="X169" i="48" s="1"/>
  <c r="Y169" i="48" s="1"/>
  <c r="AA171" i="48"/>
  <c r="AB171" i="48" s="1"/>
  <c r="W171" i="48"/>
  <c r="X171" i="48" s="1"/>
  <c r="Y171" i="48" s="1"/>
  <c r="AA175" i="48"/>
  <c r="AB175" i="48" s="1"/>
  <c r="W175" i="48"/>
  <c r="X175" i="48" s="1"/>
  <c r="Y175" i="48" s="1"/>
  <c r="AA179" i="48"/>
  <c r="AB179" i="48" s="1"/>
  <c r="W179" i="48"/>
  <c r="X179" i="48" s="1"/>
  <c r="Y179" i="48" s="1"/>
  <c r="AA183" i="48"/>
  <c r="AB183" i="48" s="1"/>
  <c r="W183" i="48"/>
  <c r="X183" i="48" s="1"/>
  <c r="Y183" i="48" s="1"/>
  <c r="AA187" i="48"/>
  <c r="AB187" i="48" s="1"/>
  <c r="W187" i="48"/>
  <c r="X187" i="48" s="1"/>
  <c r="Y187" i="48" s="1"/>
  <c r="AA191" i="48"/>
  <c r="AB191" i="48" s="1"/>
  <c r="W191" i="48"/>
  <c r="X191" i="48" s="1"/>
  <c r="Y191" i="48" s="1"/>
  <c r="AA195" i="48"/>
  <c r="AB195" i="48" s="1"/>
  <c r="W195" i="48"/>
  <c r="X195" i="48" s="1"/>
  <c r="Y195" i="48" s="1"/>
  <c r="X203" i="48"/>
  <c r="Y203" i="48" s="1"/>
  <c r="X172" i="48"/>
  <c r="Y172" i="48" s="1"/>
  <c r="X174" i="48"/>
  <c r="Y174" i="48" s="1"/>
  <c r="X176" i="48"/>
  <c r="Y176" i="48" s="1"/>
  <c r="X178" i="48"/>
  <c r="Y178" i="48" s="1"/>
  <c r="X180" i="48"/>
  <c r="Y180" i="48" s="1"/>
  <c r="X182" i="48"/>
  <c r="Y182" i="48" s="1"/>
  <c r="X188" i="48"/>
  <c r="Y188" i="48" s="1"/>
  <c r="X192" i="48"/>
  <c r="Y192" i="48" s="1"/>
  <c r="X197" i="48"/>
  <c r="Y197" i="48" s="1"/>
  <c r="X209" i="48"/>
  <c r="Y209" i="48" s="1"/>
  <c r="X213" i="48"/>
  <c r="Y213" i="48" s="1"/>
  <c r="X196" i="48"/>
  <c r="Y196" i="48" s="1"/>
  <c r="X200" i="48"/>
  <c r="Y200" i="48" s="1"/>
  <c r="X202" i="48"/>
  <c r="Y202" i="48" s="1"/>
  <c r="X211" i="48"/>
  <c r="Y211" i="48" s="1"/>
  <c r="X215" i="48"/>
  <c r="Y215" i="48" s="1"/>
  <c r="X210" i="48"/>
  <c r="Y210" i="48" s="1"/>
  <c r="X212" i="48"/>
  <c r="Y212" i="48" s="1"/>
  <c r="X214" i="48"/>
  <c r="Y214" i="48" s="1"/>
  <c r="Z14" i="48" l="1"/>
  <c r="AC14" i="48"/>
  <c r="AC11" i="48"/>
  <c r="AC7" i="48"/>
  <c r="AC3" i="48"/>
  <c r="Y48" i="48"/>
  <c r="Z48" i="48" s="1"/>
  <c r="Z222" i="48"/>
  <c r="AC222" i="48"/>
  <c r="Z214" i="48"/>
  <c r="AC214" i="48"/>
  <c r="Z206" i="48"/>
  <c r="AC206" i="48"/>
  <c r="Z215" i="48"/>
  <c r="AC215" i="48"/>
  <c r="Z207" i="48"/>
  <c r="AC207" i="48"/>
  <c r="Z221" i="48"/>
  <c r="AC221" i="48"/>
  <c r="Z213" i="48"/>
  <c r="AC213" i="48"/>
  <c r="Z205" i="48"/>
  <c r="AC205" i="48"/>
  <c r="Z197" i="48"/>
  <c r="AC197" i="48"/>
  <c r="Z194" i="48"/>
  <c r="AC194" i="48"/>
  <c r="Z186" i="48"/>
  <c r="AC186" i="48"/>
  <c r="Z178" i="48"/>
  <c r="AC178" i="48"/>
  <c r="Z170" i="48"/>
  <c r="AC170" i="48"/>
  <c r="AC169" i="48"/>
  <c r="Z169" i="48"/>
  <c r="AC163" i="48"/>
  <c r="Z163" i="48"/>
  <c r="AC161" i="48"/>
  <c r="Z161" i="48"/>
  <c r="AC157" i="48"/>
  <c r="Z157" i="48"/>
  <c r="Z168" i="48"/>
  <c r="AC168" i="48"/>
  <c r="Z160" i="48"/>
  <c r="AC160" i="48"/>
  <c r="AC101" i="48"/>
  <c r="Z101" i="48"/>
  <c r="Z100" i="48"/>
  <c r="AC100" i="48"/>
  <c r="AC93" i="48"/>
  <c r="Z93" i="48"/>
  <c r="Z92" i="48"/>
  <c r="AC92" i="48"/>
  <c r="Z86" i="48"/>
  <c r="AC86" i="48"/>
  <c r="Z84" i="48"/>
  <c r="AC84" i="48"/>
  <c r="Z82" i="48"/>
  <c r="AC82" i="48"/>
  <c r="AC78" i="48"/>
  <c r="Z78" i="48"/>
  <c r="Z77" i="48"/>
  <c r="AC77" i="48"/>
  <c r="Z146" i="48"/>
  <c r="AC146" i="48"/>
  <c r="Z142" i="48"/>
  <c r="AC142" i="48"/>
  <c r="Z130" i="48"/>
  <c r="AC130" i="48"/>
  <c r="Z126" i="48"/>
  <c r="AC126" i="48"/>
  <c r="Z114" i="48"/>
  <c r="AC114" i="48"/>
  <c r="Z110" i="48"/>
  <c r="AC110" i="48"/>
  <c r="AC99" i="48"/>
  <c r="Z99" i="48"/>
  <c r="AC95" i="48"/>
  <c r="Z95" i="48"/>
  <c r="Z75" i="48"/>
  <c r="AC75" i="48"/>
  <c r="AC72" i="48"/>
  <c r="Z72" i="48"/>
  <c r="AC70" i="48"/>
  <c r="Z70" i="48"/>
  <c r="Z69" i="48"/>
  <c r="AC69" i="48"/>
  <c r="AC62" i="48"/>
  <c r="Z62" i="48"/>
  <c r="Z61" i="48"/>
  <c r="AC61" i="48"/>
  <c r="AC54" i="48"/>
  <c r="Z54" i="48"/>
  <c r="Z53" i="48"/>
  <c r="AC53" i="48"/>
  <c r="Z46" i="48"/>
  <c r="AC46" i="48"/>
  <c r="Z42" i="48"/>
  <c r="AC42" i="48"/>
  <c r="Z38" i="48"/>
  <c r="AC38" i="48"/>
  <c r="Z34" i="48"/>
  <c r="AC34" i="48"/>
  <c r="Z30" i="48"/>
  <c r="AC30" i="48"/>
  <c r="Z26" i="48"/>
  <c r="AC26" i="48"/>
  <c r="Z22" i="48"/>
  <c r="AC22" i="48"/>
  <c r="Z18" i="48"/>
  <c r="AC18" i="48"/>
  <c r="Z71" i="48"/>
  <c r="AC71" i="48"/>
  <c r="AC60" i="48"/>
  <c r="Z60" i="48"/>
  <c r="AC56" i="48"/>
  <c r="Z56" i="48"/>
  <c r="Z45" i="48"/>
  <c r="AC45" i="48"/>
  <c r="Z41" i="48"/>
  <c r="AC41" i="48"/>
  <c r="Z37" i="48"/>
  <c r="AC37" i="48"/>
  <c r="Z33" i="48"/>
  <c r="AC33" i="48"/>
  <c r="Z29" i="48"/>
  <c r="AC29" i="48"/>
  <c r="Z25" i="48"/>
  <c r="AC25" i="48"/>
  <c r="Z21" i="48"/>
  <c r="AC21" i="48"/>
  <c r="AC17" i="48"/>
  <c r="Z17" i="48"/>
  <c r="AC12" i="48"/>
  <c r="Z12" i="48"/>
  <c r="AC10" i="48"/>
  <c r="Z10" i="48"/>
  <c r="AC8" i="48"/>
  <c r="Z8" i="48"/>
  <c r="AC6" i="48"/>
  <c r="Z6" i="48"/>
  <c r="AC4" i="48"/>
  <c r="AD3" i="48" s="1"/>
  <c r="Z4" i="48"/>
  <c r="AC2" i="48"/>
  <c r="Z2" i="48"/>
  <c r="Z219" i="48"/>
  <c r="AC219" i="48"/>
  <c r="Z211" i="48"/>
  <c r="AC211" i="48"/>
  <c r="Z204" i="48"/>
  <c r="AC204" i="48"/>
  <c r="Z200" i="48"/>
  <c r="AC200" i="48"/>
  <c r="Z196" i="48"/>
  <c r="AC196" i="48"/>
  <c r="Z201" i="48"/>
  <c r="AC201" i="48"/>
  <c r="Z199" i="48"/>
  <c r="AC199" i="48"/>
  <c r="AC154" i="48"/>
  <c r="Z154" i="48"/>
  <c r="AC152" i="48"/>
  <c r="Z152" i="48"/>
  <c r="AC149" i="48"/>
  <c r="Z149" i="48"/>
  <c r="AC141" i="48"/>
  <c r="Z141" i="48"/>
  <c r="AC133" i="48"/>
  <c r="Z133" i="48"/>
  <c r="AC125" i="48"/>
  <c r="Z125" i="48"/>
  <c r="AC117" i="48"/>
  <c r="Z117" i="48"/>
  <c r="AC109" i="48"/>
  <c r="Z109" i="48"/>
  <c r="AC155" i="48"/>
  <c r="AD154" i="48" s="1"/>
  <c r="Z155" i="48"/>
  <c r="AC151" i="48"/>
  <c r="Z151" i="48"/>
  <c r="AC147" i="48"/>
  <c r="Z147" i="48"/>
  <c r="AC143" i="48"/>
  <c r="Z143" i="48"/>
  <c r="AC139" i="48"/>
  <c r="Z139" i="48"/>
  <c r="AC135" i="48"/>
  <c r="Z135" i="48"/>
  <c r="AC131" i="48"/>
  <c r="Z131" i="48"/>
  <c r="AC127" i="48"/>
  <c r="Z127" i="48"/>
  <c r="AC123" i="48"/>
  <c r="Z123" i="48"/>
  <c r="AC119" i="48"/>
  <c r="Z119" i="48"/>
  <c r="AC115" i="48"/>
  <c r="Z115" i="48"/>
  <c r="AC111" i="48"/>
  <c r="Z111" i="48"/>
  <c r="AC107" i="48"/>
  <c r="Z107" i="48"/>
  <c r="Z83" i="48"/>
  <c r="AC83" i="48"/>
  <c r="AD82" i="48" s="1"/>
  <c r="Z162" i="48"/>
  <c r="AC162" i="48"/>
  <c r="AC156" i="48"/>
  <c r="Z156" i="48"/>
  <c r="AC153" i="48"/>
  <c r="Z153" i="48"/>
  <c r="Z150" i="48"/>
  <c r="AC150" i="48"/>
  <c r="Z138" i="48"/>
  <c r="AC138" i="48"/>
  <c r="Z134" i="48"/>
  <c r="AC134" i="48"/>
  <c r="Z122" i="48"/>
  <c r="AC122" i="48"/>
  <c r="Z118" i="48"/>
  <c r="AC118" i="48"/>
  <c r="Z106" i="48"/>
  <c r="AC106" i="48"/>
  <c r="AC103" i="48"/>
  <c r="Z103" i="48"/>
  <c r="AC91" i="48"/>
  <c r="Z91" i="48"/>
  <c r="AC87" i="48"/>
  <c r="Z87" i="48"/>
  <c r="Z79" i="48"/>
  <c r="AC79" i="48"/>
  <c r="Z65" i="48"/>
  <c r="AC65" i="48"/>
  <c r="Z57" i="48"/>
  <c r="AC57" i="48"/>
  <c r="Z49" i="48"/>
  <c r="AC49" i="48"/>
  <c r="Z44" i="48"/>
  <c r="AC44" i="48"/>
  <c r="Z40" i="48"/>
  <c r="AC40" i="48"/>
  <c r="Z36" i="48"/>
  <c r="AC36" i="48"/>
  <c r="Z32" i="48"/>
  <c r="AC32" i="48"/>
  <c r="Z28" i="48"/>
  <c r="AC28" i="48"/>
  <c r="Z24" i="48"/>
  <c r="AC24" i="48"/>
  <c r="Z20" i="48"/>
  <c r="AC20" i="48"/>
  <c r="AC16" i="48"/>
  <c r="Z16" i="48"/>
  <c r="AC13" i="48"/>
  <c r="Z13" i="48"/>
  <c r="AC68" i="48"/>
  <c r="Z68" i="48"/>
  <c r="AC64" i="48"/>
  <c r="Z64" i="48"/>
  <c r="AC52" i="48"/>
  <c r="Z52" i="48"/>
  <c r="Z220" i="48"/>
  <c r="AC220" i="48"/>
  <c r="Z216" i="48"/>
  <c r="AC216" i="48"/>
  <c r="Z212" i="48"/>
  <c r="AC212" i="48"/>
  <c r="Z208" i="48"/>
  <c r="AC208" i="48"/>
  <c r="Z218" i="48"/>
  <c r="AC218" i="48"/>
  <c r="Z217" i="48"/>
  <c r="AC217" i="48"/>
  <c r="Z210" i="48"/>
  <c r="AC210" i="48"/>
  <c r="Z209" i="48"/>
  <c r="AC209" i="48"/>
  <c r="AD208" i="48" s="1"/>
  <c r="AC195" i="48"/>
  <c r="Z195" i="48"/>
  <c r="AC193" i="48"/>
  <c r="Z193" i="48"/>
  <c r="AC191" i="48"/>
  <c r="Z191" i="48"/>
  <c r="AC189" i="48"/>
  <c r="Z189" i="48"/>
  <c r="AC187" i="48"/>
  <c r="Z187" i="48"/>
  <c r="AC185" i="48"/>
  <c r="Z185" i="48"/>
  <c r="AC183" i="48"/>
  <c r="Z183" i="48"/>
  <c r="AC181" i="48"/>
  <c r="Z181" i="48"/>
  <c r="AC179" i="48"/>
  <c r="Z179" i="48"/>
  <c r="AC177" i="48"/>
  <c r="Z177" i="48"/>
  <c r="AC175" i="48"/>
  <c r="Z175" i="48"/>
  <c r="AC173" i="48"/>
  <c r="Z173" i="48"/>
  <c r="AC171" i="48"/>
  <c r="Z171" i="48"/>
  <c r="Z203" i="48"/>
  <c r="AC203" i="48"/>
  <c r="Z190" i="48"/>
  <c r="AC190" i="48"/>
  <c r="Z182" i="48"/>
  <c r="AC182" i="48"/>
  <c r="Z174" i="48"/>
  <c r="AC174" i="48"/>
  <c r="Z148" i="48"/>
  <c r="AC148" i="48"/>
  <c r="Z140" i="48"/>
  <c r="AC140" i="48"/>
  <c r="Z132" i="48"/>
  <c r="AC132" i="48"/>
  <c r="Z124" i="48"/>
  <c r="AC124" i="48"/>
  <c r="Z116" i="48"/>
  <c r="AC116" i="48"/>
  <c r="Z108" i="48"/>
  <c r="AC108" i="48"/>
  <c r="AC165" i="48"/>
  <c r="Z165" i="48"/>
  <c r="Z164" i="48"/>
  <c r="AC164" i="48"/>
  <c r="AC167" i="48"/>
  <c r="Z167" i="48"/>
  <c r="Z166" i="48"/>
  <c r="AC166" i="48"/>
  <c r="AC159" i="48"/>
  <c r="Z159" i="48"/>
  <c r="Z158" i="48"/>
  <c r="AC158" i="48"/>
  <c r="AC145" i="48"/>
  <c r="Z145" i="48"/>
  <c r="AC137" i="48"/>
  <c r="Z137" i="48"/>
  <c r="AC129" i="48"/>
  <c r="Z129" i="48"/>
  <c r="AC121" i="48"/>
  <c r="Z121" i="48"/>
  <c r="AC113" i="48"/>
  <c r="Z113" i="48"/>
  <c r="AC105" i="48"/>
  <c r="Z105" i="48"/>
  <c r="AC97" i="48"/>
  <c r="Z97" i="48"/>
  <c r="AC89" i="48"/>
  <c r="Z89" i="48"/>
  <c r="AC74" i="48"/>
  <c r="Z74" i="48"/>
  <c r="Z104" i="48"/>
  <c r="AC104" i="48"/>
  <c r="Z96" i="48"/>
  <c r="AC96" i="48"/>
  <c r="Z88" i="48"/>
  <c r="AC88" i="48"/>
  <c r="Z85" i="48"/>
  <c r="AC85" i="48"/>
  <c r="AC80" i="48"/>
  <c r="Z80" i="48"/>
  <c r="AC76" i="48"/>
  <c r="Z76" i="48"/>
  <c r="Z102" i="48"/>
  <c r="AC102" i="48"/>
  <c r="Z98" i="48"/>
  <c r="AC98" i="48"/>
  <c r="Z94" i="48"/>
  <c r="AC94" i="48"/>
  <c r="Z90" i="48"/>
  <c r="AC90" i="48"/>
  <c r="Z81" i="48"/>
  <c r="AC81" i="48"/>
  <c r="Z73" i="48"/>
  <c r="AC73" i="48"/>
  <c r="AC66" i="48"/>
  <c r="Z66" i="48"/>
  <c r="AC58" i="48"/>
  <c r="Z58" i="48"/>
  <c r="AC50" i="48"/>
  <c r="Z50" i="48"/>
  <c r="Z67" i="48"/>
  <c r="AC67" i="48"/>
  <c r="Z63" i="48"/>
  <c r="AC63" i="48"/>
  <c r="Z59" i="48"/>
  <c r="AC59" i="48"/>
  <c r="Z55" i="48"/>
  <c r="AC55" i="48"/>
  <c r="Z51" i="48"/>
  <c r="AC51" i="48"/>
  <c r="Z47" i="48"/>
  <c r="AC47" i="48"/>
  <c r="Z43" i="48"/>
  <c r="AC43" i="48"/>
  <c r="Z39" i="48"/>
  <c r="AC39" i="48"/>
  <c r="Z35" i="48"/>
  <c r="AC35" i="48"/>
  <c r="Z31" i="48"/>
  <c r="AC31" i="48"/>
  <c r="Z27" i="48"/>
  <c r="AC27" i="48"/>
  <c r="Z23" i="48"/>
  <c r="AC23" i="48"/>
  <c r="Z19" i="48"/>
  <c r="AC19" i="48"/>
  <c r="AC15" i="48"/>
  <c r="Z15" i="48"/>
  <c r="Z202" i="48"/>
  <c r="AC202" i="48"/>
  <c r="Z198" i="48"/>
  <c r="AC198" i="48"/>
  <c r="Z192" i="48"/>
  <c r="AC192" i="48"/>
  <c r="Z188" i="48"/>
  <c r="AC188" i="48"/>
  <c r="Z184" i="48"/>
  <c r="AC184" i="48"/>
  <c r="Z180" i="48"/>
  <c r="AC180" i="48"/>
  <c r="Z176" i="48"/>
  <c r="AC176" i="48"/>
  <c r="Z172" i="48"/>
  <c r="AC172" i="48"/>
  <c r="Z144" i="48"/>
  <c r="AC144" i="48"/>
  <c r="Z136" i="48"/>
  <c r="AC136" i="48"/>
  <c r="Z128" i="48"/>
  <c r="AC128" i="48"/>
  <c r="Z120" i="48"/>
  <c r="AC120" i="48"/>
  <c r="Z112" i="48"/>
  <c r="AC112" i="48"/>
  <c r="Z9" i="48"/>
  <c r="AC9" i="48"/>
  <c r="Z5" i="48"/>
  <c r="AC5" i="48"/>
  <c r="AD214" i="48" l="1"/>
  <c r="AD200" i="48"/>
  <c r="AD216" i="48"/>
  <c r="AD152" i="48"/>
  <c r="AD206" i="48"/>
  <c r="AC48" i="48"/>
  <c r="AD47" i="48" s="1"/>
  <c r="AD12" i="48"/>
  <c r="AD155" i="48"/>
  <c r="AD10" i="48"/>
  <c r="AD11" i="48"/>
  <c r="AD14" i="48"/>
  <c r="AD6" i="48"/>
  <c r="AD7" i="48"/>
  <c r="AD2" i="48"/>
  <c r="AD13" i="48"/>
  <c r="AD4" i="48"/>
  <c r="AD8" i="48"/>
  <c r="AD111" i="48"/>
  <c r="AD119" i="48"/>
  <c r="AD127" i="48"/>
  <c r="AD135" i="48"/>
  <c r="AD143" i="48"/>
  <c r="AD93" i="48"/>
  <c r="AD101" i="48"/>
  <c r="AD95" i="48"/>
  <c r="AD103" i="48"/>
  <c r="AD157" i="48"/>
  <c r="AD163" i="48"/>
  <c r="AD107" i="48"/>
  <c r="AD115" i="48"/>
  <c r="AD123" i="48"/>
  <c r="AD131" i="48"/>
  <c r="AD139" i="48"/>
  <c r="AD147" i="48"/>
  <c r="AD117" i="48"/>
  <c r="AD133" i="48"/>
  <c r="AD149" i="48"/>
  <c r="AD161" i="48"/>
  <c r="AD17" i="48"/>
  <c r="AD109" i="48"/>
  <c r="AD125" i="48"/>
  <c r="AD141" i="48"/>
  <c r="AD91" i="48"/>
  <c r="AD99" i="48"/>
  <c r="AD169" i="48"/>
  <c r="AD19" i="48"/>
  <c r="AD23" i="48"/>
  <c r="AD27" i="48"/>
  <c r="AD31" i="48"/>
  <c r="AD198" i="48"/>
  <c r="AD203" i="48"/>
  <c r="AD210" i="48"/>
  <c r="AD218" i="48"/>
  <c r="AD212" i="48"/>
  <c r="AD220" i="48"/>
  <c r="AD49" i="48"/>
  <c r="AD57" i="48"/>
  <c r="AD65" i="48"/>
  <c r="AD75" i="48"/>
  <c r="AD79" i="48"/>
  <c r="AD158" i="48"/>
  <c r="AD166" i="48"/>
  <c r="AD164" i="48"/>
  <c r="AD170" i="48"/>
  <c r="AD172" i="48"/>
  <c r="AD174" i="48"/>
  <c r="AD176" i="48"/>
  <c r="AD178" i="48"/>
  <c r="AD180" i="48"/>
  <c r="AD182" i="48"/>
  <c r="AD184" i="48"/>
  <c r="AD186" i="48"/>
  <c r="AD188" i="48"/>
  <c r="AD190" i="48"/>
  <c r="AD192" i="48"/>
  <c r="AD194" i="48"/>
  <c r="AD88" i="48"/>
  <c r="AD96" i="48"/>
  <c r="AD104" i="48"/>
  <c r="AD112" i="48"/>
  <c r="AD120" i="48"/>
  <c r="AD128" i="48"/>
  <c r="AD136" i="48"/>
  <c r="AD144" i="48"/>
  <c r="AD54" i="48"/>
  <c r="AD62" i="48"/>
  <c r="AD72" i="48"/>
  <c r="AD87" i="48"/>
  <c r="AD73" i="48"/>
  <c r="AD51" i="48"/>
  <c r="AD63" i="48"/>
  <c r="AD67" i="48"/>
  <c r="AD56" i="48"/>
  <c r="AD78" i="48"/>
  <c r="AD70" i="48"/>
  <c r="AD60" i="48"/>
  <c r="AD81" i="48"/>
  <c r="AD85" i="48"/>
  <c r="AD35" i="48"/>
  <c r="AD39" i="48"/>
  <c r="AD43" i="48"/>
  <c r="AD48" i="48"/>
  <c r="AD64" i="48"/>
  <c r="AD105" i="48"/>
  <c r="AD121" i="48"/>
  <c r="AD137" i="48"/>
  <c r="AD195" i="48"/>
  <c r="AD199" i="48"/>
  <c r="AD20" i="48"/>
  <c r="AD24" i="48"/>
  <c r="AD28" i="48"/>
  <c r="AD32" i="48"/>
  <c r="AD36" i="48"/>
  <c r="AD40" i="48"/>
  <c r="AD44" i="48"/>
  <c r="AD21" i="48"/>
  <c r="AD25" i="48"/>
  <c r="AD29" i="48"/>
  <c r="AD33" i="48"/>
  <c r="AD37" i="48"/>
  <c r="AD41" i="48"/>
  <c r="AD45" i="48"/>
  <c r="AD52" i="48"/>
  <c r="AD68" i="48"/>
  <c r="AD74" i="48"/>
  <c r="AD113" i="48"/>
  <c r="AD129" i="48"/>
  <c r="AD145" i="48"/>
  <c r="AD76" i="48"/>
  <c r="AD83" i="48"/>
  <c r="AD159" i="48"/>
  <c r="AD167" i="48"/>
  <c r="AD177" i="48"/>
  <c r="AD185" i="48"/>
  <c r="AD193" i="48"/>
  <c r="AD196" i="48"/>
  <c r="AD204" i="48"/>
  <c r="AD205" i="48"/>
  <c r="AD213" i="48"/>
  <c r="AD221" i="48"/>
  <c r="AD171" i="48"/>
  <c r="AD175" i="48"/>
  <c r="AD179" i="48"/>
  <c r="AD183" i="48"/>
  <c r="AD187" i="48"/>
  <c r="AD191" i="48"/>
  <c r="AD197" i="48"/>
  <c r="AD201" i="48"/>
  <c r="AD18" i="48"/>
  <c r="AD22" i="48"/>
  <c r="AD26" i="48"/>
  <c r="AD30" i="48"/>
  <c r="AD34" i="48"/>
  <c r="AD38" i="48"/>
  <c r="AD42" i="48"/>
  <c r="AD46" i="48"/>
  <c r="AD50" i="48"/>
  <c r="AD58" i="48"/>
  <c r="AD66" i="48"/>
  <c r="AD80" i="48"/>
  <c r="AD89" i="48"/>
  <c r="AD97" i="48"/>
  <c r="AD84" i="48"/>
  <c r="AD165" i="48"/>
  <c r="AD173" i="48"/>
  <c r="AD181" i="48"/>
  <c r="AD189" i="48"/>
  <c r="AD202" i="48"/>
  <c r="AD209" i="48"/>
  <c r="AD217" i="48"/>
  <c r="AD207" i="48"/>
  <c r="AD211" i="48"/>
  <c r="AD215" i="48"/>
  <c r="AD219" i="48"/>
  <c r="AD15" i="48"/>
  <c r="AD86" i="48"/>
  <c r="AD90" i="48"/>
  <c r="AD102" i="48"/>
  <c r="AD106" i="48"/>
  <c r="AD110" i="48"/>
  <c r="AD114" i="48"/>
  <c r="AD118" i="48"/>
  <c r="AD122" i="48"/>
  <c r="AD126" i="48"/>
  <c r="AD130" i="48"/>
  <c r="AD134" i="48"/>
  <c r="AD138" i="48"/>
  <c r="AD142" i="48"/>
  <c r="AD146" i="48"/>
  <c r="AD150" i="48"/>
  <c r="AD108" i="48"/>
  <c r="AD116" i="48"/>
  <c r="AD124" i="48"/>
  <c r="AD132" i="48"/>
  <c r="AD140" i="48"/>
  <c r="AD148" i="48"/>
  <c r="AD151" i="48"/>
  <c r="AD153" i="48"/>
  <c r="AD5" i="48"/>
  <c r="AD9" i="48"/>
  <c r="AD16" i="48"/>
  <c r="AD55" i="48"/>
  <c r="AD59" i="48"/>
  <c r="AD53" i="48"/>
  <c r="AD61" i="48"/>
  <c r="AD69" i="48"/>
  <c r="AD71" i="48"/>
  <c r="AD94" i="48"/>
  <c r="AD98" i="48"/>
  <c r="AD77" i="48"/>
  <c r="AD92" i="48"/>
  <c r="AD100" i="48"/>
  <c r="AD156" i="48"/>
  <c r="AD160" i="48"/>
  <c r="AD162" i="48"/>
  <c r="AD168" i="48"/>
  <c r="AD222" i="48" l="1"/>
  <c r="N14" i="48" s="1"/>
  <c r="N15" i="48" s="1"/>
</calcChain>
</file>

<file path=xl/connections.xml><?xml version="1.0" encoding="utf-8"?>
<connections xmlns="http://schemas.openxmlformats.org/spreadsheetml/2006/main">
  <connection id="1" name="sample1 1000to1400-top-11" type="6" refreshedVersion="5" background="1" saveData="1">
    <textPr codePage="850" sourceFile="A:\Experiment\21nov14\Final EQE data\sample1 1000to1400-top-1.txt">
      <textFields count="2">
        <textField/>
        <textField/>
      </textFields>
    </textPr>
  </connection>
  <connection id="2" name="sample1 1000to1400-top-13" type="6" refreshedVersion="5" background="1" saveData="1">
    <textPr codePage="850" sourceFile="A:\Experiment\21nov14\Final EQE data\sample1 1000to1400-top-1.txt">
      <textFields count="2">
        <textField/>
        <textField/>
      </textFields>
    </textPr>
  </connection>
  <connection id="3" name="sample1 300to525-top-12" type="6" refreshedVersion="5" background="1" saveData="1">
    <textPr codePage="850" sourceFile="A:\Experiment\21nov14\Final EQE data\sample1 300to525-top-1.txt">
      <textFields count="2">
        <textField/>
        <textField/>
      </textFields>
    </textPr>
  </connection>
  <connection id="4" name="sample1 500to725-top-12" type="6" refreshedVersion="5" background="1" saveData="1">
    <textPr codePage="850" sourceFile="A:\Experiment\21nov14\Final EQE data\sample1 500to725-top-1.txt">
      <textFields count="2">
        <textField/>
        <textField/>
      </textFields>
    </textPr>
  </connection>
  <connection id="5" name="sample1 700to1050-top-12" type="6" refreshedVersion="5" background="1" saveData="1">
    <textPr codePage="850" sourceFile="A:\Experiment\21nov14\Final EQE data\sample1 700to1050-top-1.txt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<sst xmlns="http://schemas.openxmlformats.org/spreadsheetml/2006/main" count="53" uniqueCount="37">
  <si>
    <t>No Filter</t>
  </si>
  <si>
    <t>400nm Filter</t>
  </si>
  <si>
    <t>610nm Filter</t>
  </si>
  <si>
    <t>[A]</t>
  </si>
  <si>
    <r>
      <t>l</t>
    </r>
    <r>
      <rPr>
        <sz val="10"/>
        <rFont val="Arial"/>
        <family val="2"/>
      </rPr>
      <t xml:space="preserve"> [nm]</t>
    </r>
  </si>
  <si>
    <t>electrons/s</t>
  </si>
  <si>
    <t>Photons/s</t>
  </si>
  <si>
    <t>EQE</t>
  </si>
  <si>
    <r>
      <t>(#s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nm</t>
    </r>
    <r>
      <rPr>
        <vertAlign val="superscript"/>
        <sz val="10"/>
        <rFont val="Arial"/>
        <family val="2"/>
      </rPr>
      <t>-1</t>
    </r>
  </si>
  <si>
    <t>Integral</t>
  </si>
  <si>
    <r>
      <t>qb</t>
    </r>
    <r>
      <rPr>
        <vertAlign val="subscript"/>
        <sz val="10"/>
        <rFont val="Arial"/>
        <family val="2"/>
      </rPr>
      <t>s</t>
    </r>
    <r>
      <rPr>
        <sz val="10"/>
        <rFont val="Arial"/>
        <family val="2"/>
      </rPr>
      <t>(</t>
    </r>
    <r>
      <rPr>
        <sz val="10"/>
        <rFont val="Symbol"/>
        <family val="1"/>
        <charset val="2"/>
      </rPr>
      <t>l</t>
    </r>
    <r>
      <rPr>
        <sz val="10"/>
        <rFont val="Arial"/>
        <family val="2"/>
      </rPr>
      <t>)QE(</t>
    </r>
    <r>
      <rPr>
        <sz val="10"/>
        <rFont val="Symbol"/>
        <family val="1"/>
        <charset val="2"/>
      </rPr>
      <t>l</t>
    </r>
    <r>
      <rPr>
        <sz val="10"/>
        <rFont val="Arial"/>
        <family val="2"/>
      </rPr>
      <t>)</t>
    </r>
  </si>
  <si>
    <t>3L</t>
  </si>
  <si>
    <t>Energy of one photon</t>
  </si>
  <si>
    <t>[A] sample</t>
  </si>
  <si>
    <t>[W] lamp</t>
  </si>
  <si>
    <t>300-525</t>
  </si>
  <si>
    <t>818 Responsivity (to 1075) 918 from 1080</t>
  </si>
  <si>
    <t>530-725</t>
  </si>
  <si>
    <t xml:space="preserve">[A] </t>
  </si>
  <si>
    <r>
      <t>Irradiance at the wavelength in question [Wm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nm</t>
    </r>
    <r>
      <rPr>
        <vertAlign val="superscript"/>
        <sz val="10"/>
        <rFont val="Arial"/>
        <family val="2"/>
      </rPr>
      <t xml:space="preserve">-1] </t>
    </r>
  </si>
  <si>
    <t>[nA] lamp (818 TO 1075)</t>
  </si>
  <si>
    <t>Wavelength ranges</t>
  </si>
  <si>
    <t>Jsc from IV - type this in!</t>
  </si>
  <si>
    <t>Jsc from this spreadsheet (automatic)</t>
  </si>
  <si>
    <t>When = 1.00 then N13 matches N14</t>
  </si>
  <si>
    <t>Type in a value and watch N13 change!</t>
  </si>
  <si>
    <t>1000 nm filter</t>
  </si>
  <si>
    <t>Photons/s calibrated</t>
  </si>
  <si>
    <t>Calibrates input spectrum (see col X)</t>
  </si>
  <si>
    <t>Multiplication factor - type this in!</t>
  </si>
  <si>
    <t>if sections of the graph are not aligned…this indicates that the lamp input</t>
  </si>
  <si>
    <t xml:space="preserve">Use multiplication factor = 1. Only need multiplication factor not equal to 1 </t>
  </si>
  <si>
    <t>spectrum (column U) needs redoing!</t>
  </si>
  <si>
    <t>730-1050</t>
  </si>
  <si>
    <t>1055-1400</t>
  </si>
  <si>
    <t>Calibration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</si>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</sst>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Symbol"/>
      <family val="1"/>
      <charset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bscript"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222222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2">
    <xf numFmtId="0" fontId="0" fillId="0" borderId="0" xfId="0"/>
    <xf numFmtId="0" fontId="0" fillId="0" borderId="0" xfId="0" applyBorder="1"/>
    <xf numFmtId="11" fontId="0" fillId="0" borderId="0" xfId="0" applyNumberFormat="1" applyBorder="1"/>
    <xf numFmtId="0" fontId="0" fillId="0" borderId="0" xfId="0" applyFill="1" applyBorder="1"/>
    <xf numFmtId="11" fontId="0" fillId="0" borderId="0" xfId="0" applyNumberFormat="1"/>
    <xf numFmtId="10" fontId="0" fillId="0" borderId="0" xfId="0" applyNumberFormat="1"/>
    <xf numFmtId="11" fontId="0" fillId="2" borderId="1" xfId="0" applyNumberFormat="1" applyFill="1" applyBorder="1"/>
    <xf numFmtId="11" fontId="0" fillId="0" borderId="0" xfId="0" applyNumberFormat="1" applyFill="1" applyBorder="1"/>
    <xf numFmtId="2" fontId="0" fillId="3" borderId="0" xfId="0" applyNumberFormat="1" applyFill="1" applyBorder="1"/>
    <xf numFmtId="0" fontId="5" fillId="0" borderId="0" xfId="1"/>
    <xf numFmtId="11" fontId="0" fillId="4" borderId="0" xfId="0" applyNumberFormat="1" applyFill="1"/>
    <xf numFmtId="0" fontId="2" fillId="0" borderId="3" xfId="0" applyFont="1" applyBorder="1" applyAlignment="1">
      <alignment horizontal="center" vertical="distributed"/>
    </xf>
    <xf numFmtId="0" fontId="0" fillId="0" borderId="4" xfId="0" applyBorder="1" applyAlignment="1">
      <alignment horizontal="center" vertical="distributed"/>
    </xf>
    <xf numFmtId="0" fontId="2" fillId="0" borderId="2" xfId="0" applyFont="1" applyFill="1" applyBorder="1" applyAlignment="1">
      <alignment horizontal="center" vertical="distributed"/>
    </xf>
    <xf numFmtId="0" fontId="1" fillId="0" borderId="0" xfId="0" applyFont="1" applyAlignment="1">
      <alignment horizontal="center" vertical="distributed"/>
    </xf>
    <xf numFmtId="0" fontId="2" fillId="0" borderId="7" xfId="0" applyFont="1" applyFill="1" applyBorder="1" applyAlignment="1">
      <alignment horizontal="center" vertical="distributed"/>
    </xf>
    <xf numFmtId="0" fontId="0" fillId="0" borderId="0" xfId="0" applyFill="1" applyBorder="1" applyAlignment="1">
      <alignment horizontal="center" vertical="distributed"/>
    </xf>
    <xf numFmtId="0" fontId="0" fillId="0" borderId="0" xfId="0" applyAlignment="1">
      <alignment vertical="distributed"/>
    </xf>
    <xf numFmtId="0" fontId="2" fillId="0" borderId="0" xfId="0" applyFont="1" applyAlignment="1">
      <alignment vertical="distributed"/>
    </xf>
    <xf numFmtId="0" fontId="2" fillId="0" borderId="0" xfId="0" applyFont="1" applyFill="1" applyBorder="1" applyAlignment="1">
      <alignment horizontal="center" vertical="distributed"/>
    </xf>
    <xf numFmtId="0" fontId="0" fillId="0" borderId="3" xfId="0" applyBorder="1" applyAlignment="1">
      <alignment horizontal="center" vertical="distributed"/>
    </xf>
    <xf numFmtId="0" fontId="0" fillId="0" borderId="0" xfId="0" applyBorder="1" applyAlignment="1">
      <alignment horizontal="center" vertical="distributed"/>
    </xf>
    <xf numFmtId="0" fontId="0" fillId="6" borderId="0" xfId="0" applyFill="1"/>
    <xf numFmtId="11" fontId="2" fillId="5" borderId="0" xfId="0" applyNumberFormat="1" applyFont="1" applyFill="1" applyBorder="1"/>
    <xf numFmtId="11" fontId="0" fillId="7" borderId="0" xfId="0" applyNumberFormat="1" applyFill="1" applyBorder="1"/>
    <xf numFmtId="11" fontId="2" fillId="8" borderId="0" xfId="0" applyNumberFormat="1" applyFont="1" applyFill="1" applyBorder="1"/>
    <xf numFmtId="11" fontId="6" fillId="0" borderId="0" xfId="0" applyNumberFormat="1" applyFont="1"/>
    <xf numFmtId="0" fontId="0" fillId="9" borderId="0" xfId="0" applyFill="1"/>
    <xf numFmtId="0" fontId="0" fillId="9" borderId="0" xfId="0" applyFill="1" applyBorder="1"/>
    <xf numFmtId="0" fontId="0" fillId="5" borderId="8" xfId="0" applyFill="1" applyBorder="1"/>
    <xf numFmtId="0" fontId="0" fillId="6" borderId="8" xfId="0" applyFill="1" applyBorder="1"/>
    <xf numFmtId="0" fontId="0" fillId="7" borderId="8" xfId="0" applyFill="1" applyBorder="1"/>
    <xf numFmtId="0" fontId="0" fillId="8" borderId="10" xfId="0" applyFill="1" applyBorder="1"/>
    <xf numFmtId="0" fontId="7" fillId="0" borderId="0" xfId="0" applyFont="1" applyBorder="1"/>
    <xf numFmtId="0" fontId="7" fillId="0" borderId="0" xfId="0" applyFont="1"/>
    <xf numFmtId="0" fontId="7" fillId="9" borderId="0" xfId="0" applyFont="1" applyFill="1"/>
    <xf numFmtId="0" fontId="7" fillId="9" borderId="0" xfId="0" applyFont="1" applyFill="1" applyBorder="1"/>
    <xf numFmtId="0" fontId="7" fillId="0" borderId="6" xfId="0" applyFont="1" applyBorder="1"/>
    <xf numFmtId="0" fontId="7" fillId="10" borderId="5" xfId="0" applyFont="1" applyFill="1" applyBorder="1"/>
    <xf numFmtId="0" fontId="0" fillId="10" borderId="7" xfId="0" applyFill="1" applyBorder="1"/>
    <xf numFmtId="0" fontId="7" fillId="10" borderId="0" xfId="0" applyFont="1" applyFill="1" applyBorder="1"/>
    <xf numFmtId="0" fontId="0" fillId="10" borderId="0" xfId="0" applyFill="1" applyBorder="1"/>
    <xf numFmtId="0" fontId="2" fillId="10" borderId="9" xfId="0" quotePrefix="1" applyFont="1" applyFill="1" applyBorder="1"/>
    <xf numFmtId="0" fontId="0" fillId="0" borderId="0" xfId="0" applyFill="1"/>
    <xf numFmtId="0" fontId="0" fillId="5" borderId="0" xfId="0" applyFill="1"/>
    <xf numFmtId="0" fontId="0" fillId="11" borderId="0" xfId="0" applyFill="1"/>
    <xf numFmtId="11" fontId="0" fillId="8" borderId="0" xfId="0" applyNumberFormat="1" applyFill="1" applyBorder="1"/>
    <xf numFmtId="0" fontId="0" fillId="8" borderId="0" xfId="0" applyFill="1"/>
    <xf numFmtId="11" fontId="0" fillId="6" borderId="0" xfId="0" applyNumberFormat="1" applyFill="1" applyBorder="1"/>
    <xf numFmtId="0" fontId="0" fillId="0" borderId="5" xfId="0" applyBorder="1" applyAlignment="1">
      <alignment horizontal="center" vertical="distributed"/>
    </xf>
    <xf numFmtId="0" fontId="0" fillId="0" borderId="6" xfId="0" applyBorder="1" applyAlignment="1">
      <alignment horizontal="center" vertical="distributed"/>
    </xf>
    <xf numFmtId="0" fontId="2" fillId="0" borderId="5" xfId="0" applyFont="1" applyBorder="1" applyAlignment="1">
      <alignment horizontal="center" vertical="distributed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4375"/>
          <c:y val="8.6687306501548017E-2"/>
          <c:w val="0.697265625"/>
          <c:h val="0.66873065015480482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calib'!$A$1</c:f>
              <c:strCache>
                <c:ptCount val="1"/>
                <c:pt idx="0">
                  <c:v>No Filter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'0V calib'!$A$2:$A$302</c:f>
              <c:numCache>
                <c:formatCode>General</c:formatCode>
                <c:ptCount val="301"/>
                <c:pt idx="0">
                  <c:v>300.01600000000002</c:v>
                </c:pt>
                <c:pt idx="1">
                  <c:v>305.01499999999999</c:v>
                </c:pt>
                <c:pt idx="2">
                  <c:v>310.01299999999998</c:v>
                </c:pt>
                <c:pt idx="3">
                  <c:v>315.01100000000002</c:v>
                </c:pt>
                <c:pt idx="4">
                  <c:v>320.00799999999998</c:v>
                </c:pt>
                <c:pt idx="5">
                  <c:v>325.00400000000002</c:v>
                </c:pt>
                <c:pt idx="6">
                  <c:v>330</c:v>
                </c:pt>
                <c:pt idx="7">
                  <c:v>334.99400000000003</c:v>
                </c:pt>
                <c:pt idx="8">
                  <c:v>339.988</c:v>
                </c:pt>
                <c:pt idx="9">
                  <c:v>344.98099999999999</c:v>
                </c:pt>
                <c:pt idx="10">
                  <c:v>349.97399999999999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</c:numCache>
            </c:numRef>
          </c:xVal>
          <c:yVal>
            <c:numRef>
              <c:f>'0V calib'!$C$2:$C$302</c:f>
              <c:numCache>
                <c:formatCode>0.00E+00</c:formatCode>
                <c:ptCount val="301"/>
                <c:pt idx="0">
                  <c:v>5.52E-9</c:v>
                </c:pt>
                <c:pt idx="1">
                  <c:v>5.9050000000000006E-9</c:v>
                </c:pt>
                <c:pt idx="2">
                  <c:v>5.9500000000000003E-9</c:v>
                </c:pt>
                <c:pt idx="3">
                  <c:v>6.1580000000000004E-9</c:v>
                </c:pt>
                <c:pt idx="4">
                  <c:v>6.2010000000000004E-9</c:v>
                </c:pt>
                <c:pt idx="5">
                  <c:v>6.2520000000000003E-9</c:v>
                </c:pt>
                <c:pt idx="6">
                  <c:v>6.3799999999999999E-9</c:v>
                </c:pt>
                <c:pt idx="7">
                  <c:v>6.4110000000000003E-9</c:v>
                </c:pt>
                <c:pt idx="8">
                  <c:v>6.5300000000000004E-9</c:v>
                </c:pt>
                <c:pt idx="9">
                  <c:v>6.6190000000000004E-9</c:v>
                </c:pt>
                <c:pt idx="10">
                  <c:v>6.9100000000000003E-9</c:v>
                </c:pt>
                <c:pt idx="11">
                  <c:v>7.2230000000000004E-9</c:v>
                </c:pt>
                <c:pt idx="12">
                  <c:v>7.7060000000000013E-9</c:v>
                </c:pt>
                <c:pt idx="13">
                  <c:v>8.3310000000000003E-9</c:v>
                </c:pt>
                <c:pt idx="14">
                  <c:v>9.2660000000000001E-9</c:v>
                </c:pt>
                <c:pt idx="15">
                  <c:v>1.0595000000000002E-8</c:v>
                </c:pt>
                <c:pt idx="16">
                  <c:v>1.2353999999999999E-8</c:v>
                </c:pt>
                <c:pt idx="17">
                  <c:v>1.4664999999999999E-8</c:v>
                </c:pt>
                <c:pt idx="18">
                  <c:v>1.7599000000000001E-8</c:v>
                </c:pt>
                <c:pt idx="19">
                  <c:v>2.2192000000000001E-8</c:v>
                </c:pt>
                <c:pt idx="20">
                  <c:v>2.7111000000000004E-8</c:v>
                </c:pt>
                <c:pt idx="21">
                  <c:v>3.3862000000000002E-8</c:v>
                </c:pt>
                <c:pt idx="22">
                  <c:v>4.1841999999999998E-8</c:v>
                </c:pt>
                <c:pt idx="23">
                  <c:v>5.1188000000000008E-8</c:v>
                </c:pt>
                <c:pt idx="24">
                  <c:v>6.2090000000000009E-8</c:v>
                </c:pt>
                <c:pt idx="25">
                  <c:v>7.4873999999999999E-8</c:v>
                </c:pt>
                <c:pt idx="26">
                  <c:v>8.7996000000000003E-8</c:v>
                </c:pt>
                <c:pt idx="27">
                  <c:v>1.03895E-7</c:v>
                </c:pt>
                <c:pt idx="28">
                  <c:v>1.20666E-7</c:v>
                </c:pt>
                <c:pt idx="29">
                  <c:v>1.37707E-7</c:v>
                </c:pt>
                <c:pt idx="30">
                  <c:v>1.5687400000000001E-7</c:v>
                </c:pt>
                <c:pt idx="31">
                  <c:v>1.7685700000000001E-7</c:v>
                </c:pt>
                <c:pt idx="32">
                  <c:v>1.9861300000000001E-7</c:v>
                </c:pt>
                <c:pt idx="33">
                  <c:v>2.2072400000000001E-7</c:v>
                </c:pt>
                <c:pt idx="34">
                  <c:v>2.4444399999999999E-7</c:v>
                </c:pt>
                <c:pt idx="35">
                  <c:v>2.7177600000000001E-7</c:v>
                </c:pt>
                <c:pt idx="36">
                  <c:v>2.9873599999999998E-7</c:v>
                </c:pt>
                <c:pt idx="37">
                  <c:v>3.2788300000000003E-7</c:v>
                </c:pt>
                <c:pt idx="38">
                  <c:v>3.5829800000000002E-7</c:v>
                </c:pt>
                <c:pt idx="39">
                  <c:v>3.8805900000000007E-7</c:v>
                </c:pt>
                <c:pt idx="40">
                  <c:v>4.1624500000000001E-7</c:v>
                </c:pt>
                <c:pt idx="41">
                  <c:v>4.4424700000000005E-7</c:v>
                </c:pt>
                <c:pt idx="42">
                  <c:v>4.7004300000000002E-7</c:v>
                </c:pt>
                <c:pt idx="43">
                  <c:v>4.9449700000000001E-7</c:v>
                </c:pt>
                <c:pt idx="44">
                  <c:v>5.1666600000000008E-7</c:v>
                </c:pt>
                <c:pt idx="45">
                  <c:v>5.3764300000000007E-7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'0V calib'!$E$1</c:f>
              <c:strCache>
                <c:ptCount val="1"/>
                <c:pt idx="0">
                  <c:v>400nm Filter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'0V calib'!$E$33:$E$102</c:f>
              <c:numCache>
                <c:formatCode>General</c:formatCode>
                <c:ptCount val="70"/>
                <c:pt idx="9">
                  <c:v>500.00799999999998</c:v>
                </c:pt>
                <c:pt idx="10">
                  <c:v>504.97</c:v>
                </c:pt>
                <c:pt idx="11">
                  <c:v>510.00700000000001</c:v>
                </c:pt>
                <c:pt idx="12">
                  <c:v>514.96600000000001</c:v>
                </c:pt>
                <c:pt idx="13">
                  <c:v>520.00099999999998</c:v>
                </c:pt>
                <c:pt idx="14">
                  <c:v>525.03499999999997</c:v>
                </c:pt>
                <c:pt idx="15">
                  <c:v>529.99099999999999</c:v>
                </c:pt>
                <c:pt idx="16">
                  <c:v>535.02200000000005</c:v>
                </c:pt>
                <c:pt idx="17">
                  <c:v>539.976</c:v>
                </c:pt>
                <c:pt idx="18">
                  <c:v>545.00400000000002</c:v>
                </c:pt>
                <c:pt idx="19">
                  <c:v>550.03200000000004</c:v>
                </c:pt>
                <c:pt idx="20">
                  <c:v>554.98199999999997</c:v>
                </c:pt>
                <c:pt idx="21">
                  <c:v>560.00599999999997</c:v>
                </c:pt>
                <c:pt idx="22">
                  <c:v>565.03</c:v>
                </c:pt>
                <c:pt idx="23">
                  <c:v>569.976</c:v>
                </c:pt>
                <c:pt idx="24">
                  <c:v>574.99699999999996</c:v>
                </c:pt>
                <c:pt idx="25">
                  <c:v>580.01599999999996</c:v>
                </c:pt>
                <c:pt idx="26">
                  <c:v>585.03399999999999</c:v>
                </c:pt>
                <c:pt idx="27">
                  <c:v>589.97500000000002</c:v>
                </c:pt>
                <c:pt idx="28">
                  <c:v>594.99</c:v>
                </c:pt>
                <c:pt idx="29">
                  <c:v>600.00400000000002</c:v>
                </c:pt>
                <c:pt idx="30">
                  <c:v>605.01599999999996</c:v>
                </c:pt>
                <c:pt idx="31">
                  <c:v>610.02700000000004</c:v>
                </c:pt>
                <c:pt idx="32">
                  <c:v>615.03700000000003</c:v>
                </c:pt>
                <c:pt idx="33">
                  <c:v>619.96900000000005</c:v>
                </c:pt>
                <c:pt idx="34">
                  <c:v>624.976</c:v>
                </c:pt>
                <c:pt idx="35">
                  <c:v>629.98099999999999</c:v>
                </c:pt>
                <c:pt idx="36">
                  <c:v>634.98500000000001</c:v>
                </c:pt>
                <c:pt idx="37">
                  <c:v>639.98699999999997</c:v>
                </c:pt>
                <c:pt idx="38">
                  <c:v>644.98800000000006</c:v>
                </c:pt>
                <c:pt idx="39">
                  <c:v>649.98699999999997</c:v>
                </c:pt>
                <c:pt idx="40">
                  <c:v>654.98500000000001</c:v>
                </c:pt>
                <c:pt idx="41">
                  <c:v>659.98099999999999</c:v>
                </c:pt>
                <c:pt idx="42">
                  <c:v>664.97500000000002</c:v>
                </c:pt>
                <c:pt idx="43">
                  <c:v>669.96799999999996</c:v>
                </c:pt>
                <c:pt idx="44">
                  <c:v>675.03499999999997</c:v>
                </c:pt>
                <c:pt idx="45">
                  <c:v>680.02499999999998</c:v>
                </c:pt>
                <c:pt idx="46">
                  <c:v>685.01300000000003</c:v>
                </c:pt>
                <c:pt idx="47">
                  <c:v>690</c:v>
                </c:pt>
                <c:pt idx="48">
                  <c:v>694.98500000000001</c:v>
                </c:pt>
                <c:pt idx="49">
                  <c:v>699.96799999999996</c:v>
                </c:pt>
                <c:pt idx="50">
                  <c:v>705.02499999999998</c:v>
                </c:pt>
                <c:pt idx="51">
                  <c:v>710.005</c:v>
                </c:pt>
                <c:pt idx="52">
                  <c:v>714.98400000000004</c:v>
                </c:pt>
                <c:pt idx="53">
                  <c:v>720.03599999999994</c:v>
                </c:pt>
                <c:pt idx="54">
                  <c:v>725.01099999999997</c:v>
                </c:pt>
              </c:numCache>
            </c:numRef>
          </c:xVal>
          <c:yVal>
            <c:numRef>
              <c:f>'0V calib'!$G$33:$G$102</c:f>
              <c:numCache>
                <c:formatCode>0.00E+00</c:formatCode>
                <c:ptCount val="70"/>
                <c:pt idx="9">
                  <c:v>3.3346200000000002E-7</c:v>
                </c:pt>
                <c:pt idx="10">
                  <c:v>3.6531700000000001E-7</c:v>
                </c:pt>
                <c:pt idx="11">
                  <c:v>3.9286900000000008E-7</c:v>
                </c:pt>
                <c:pt idx="12">
                  <c:v>4.1804700000000004E-7</c:v>
                </c:pt>
                <c:pt idx="13">
                  <c:v>4.4061900000000006E-7</c:v>
                </c:pt>
                <c:pt idx="14">
                  <c:v>4.6143700000000006E-7</c:v>
                </c:pt>
                <c:pt idx="15">
                  <c:v>4.8255100000000007E-7</c:v>
                </c:pt>
                <c:pt idx="16">
                  <c:v>5.0409800000000002E-7</c:v>
                </c:pt>
                <c:pt idx="17">
                  <c:v>5.24131E-7</c:v>
                </c:pt>
                <c:pt idx="18">
                  <c:v>5.4651400000000005E-7</c:v>
                </c:pt>
                <c:pt idx="19">
                  <c:v>5.6888499999999998E-7</c:v>
                </c:pt>
                <c:pt idx="20">
                  <c:v>5.900510000000001E-7</c:v>
                </c:pt>
                <c:pt idx="21">
                  <c:v>6.1199200000000002E-7</c:v>
                </c:pt>
                <c:pt idx="22">
                  <c:v>6.3233900000000009E-7</c:v>
                </c:pt>
                <c:pt idx="23">
                  <c:v>6.5290599999999998E-7</c:v>
                </c:pt>
                <c:pt idx="24">
                  <c:v>6.7020799999999996E-7</c:v>
                </c:pt>
                <c:pt idx="25">
                  <c:v>6.8722400000000009E-7</c:v>
                </c:pt>
                <c:pt idx="26">
                  <c:v>7.0465800000000001E-7</c:v>
                </c:pt>
                <c:pt idx="27">
                  <c:v>7.1845799999999999E-7</c:v>
                </c:pt>
                <c:pt idx="28">
                  <c:v>7.3184900000000011E-7</c:v>
                </c:pt>
                <c:pt idx="29">
                  <c:v>7.4258500000000011E-7</c:v>
                </c:pt>
                <c:pt idx="30">
                  <c:v>7.4887500000000009E-7</c:v>
                </c:pt>
                <c:pt idx="31">
                  <c:v>7.53183E-7</c:v>
                </c:pt>
                <c:pt idx="32">
                  <c:v>7.5469300000000007E-7</c:v>
                </c:pt>
                <c:pt idx="33">
                  <c:v>7.5582800000000006E-7</c:v>
                </c:pt>
                <c:pt idx="34">
                  <c:v>7.55492E-7</c:v>
                </c:pt>
                <c:pt idx="35">
                  <c:v>7.5447700000000004E-7</c:v>
                </c:pt>
                <c:pt idx="36">
                  <c:v>7.538730000000001E-7</c:v>
                </c:pt>
                <c:pt idx="37">
                  <c:v>7.540420000000001E-7</c:v>
                </c:pt>
                <c:pt idx="38">
                  <c:v>7.5280500000000005E-7</c:v>
                </c:pt>
                <c:pt idx="39">
                  <c:v>7.5265100000000003E-7</c:v>
                </c:pt>
                <c:pt idx="40">
                  <c:v>7.5251200000000001E-7</c:v>
                </c:pt>
                <c:pt idx="41">
                  <c:v>7.5136600000000003E-7</c:v>
                </c:pt>
                <c:pt idx="42">
                  <c:v>7.4885900000000008E-7</c:v>
                </c:pt>
                <c:pt idx="43">
                  <c:v>7.4532600000000007E-7</c:v>
                </c:pt>
                <c:pt idx="44">
                  <c:v>7.4157500000000007E-7</c:v>
                </c:pt>
                <c:pt idx="45">
                  <c:v>7.3529800000000002E-7</c:v>
                </c:pt>
                <c:pt idx="46">
                  <c:v>7.2812000000000009E-7</c:v>
                </c:pt>
                <c:pt idx="47">
                  <c:v>7.1992600000000006E-7</c:v>
                </c:pt>
                <c:pt idx="48">
                  <c:v>7.1004600000000008E-7</c:v>
                </c:pt>
                <c:pt idx="49">
                  <c:v>6.9937000000000005E-7</c:v>
                </c:pt>
                <c:pt idx="50">
                  <c:v>6.8604600000000008E-7</c:v>
                </c:pt>
                <c:pt idx="51">
                  <c:v>6.7184900000000005E-7</c:v>
                </c:pt>
                <c:pt idx="52">
                  <c:v>6.5710199999999998E-7</c:v>
                </c:pt>
                <c:pt idx="53">
                  <c:v>6.4186699999999999E-7</c:v>
                </c:pt>
                <c:pt idx="54">
                  <c:v>6.2666400000000003E-7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'0V calib'!$I$1</c:f>
              <c:strCache>
                <c:ptCount val="1"/>
                <c:pt idx="0">
                  <c:v>610nm Filter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003300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xVal>
            <c:numRef>
              <c:f>'0V calib'!$I$92:$I$162</c:f>
              <c:numCache>
                <c:formatCode>General</c:formatCode>
                <c:ptCount val="71"/>
                <c:pt idx="0">
                  <c:v>750.01</c:v>
                </c:pt>
                <c:pt idx="1">
                  <c:v>754.97400000000005</c:v>
                </c:pt>
                <c:pt idx="2">
                  <c:v>760.01199999999994</c:v>
                </c:pt>
                <c:pt idx="3">
                  <c:v>764.97299999999996</c:v>
                </c:pt>
                <c:pt idx="4">
                  <c:v>770.00699999999995</c:v>
                </c:pt>
                <c:pt idx="5">
                  <c:v>774.96400000000006</c:v>
                </c:pt>
                <c:pt idx="6">
                  <c:v>779.99400000000003</c:v>
                </c:pt>
                <c:pt idx="7">
                  <c:v>785.02300000000002</c:v>
                </c:pt>
                <c:pt idx="8">
                  <c:v>789.97500000000002</c:v>
                </c:pt>
                <c:pt idx="9">
                  <c:v>794.99900000000002</c:v>
                </c:pt>
                <c:pt idx="10">
                  <c:v>800.02200000000005</c:v>
                </c:pt>
                <c:pt idx="11">
                  <c:v>804.96799999999996</c:v>
                </c:pt>
                <c:pt idx="12">
                  <c:v>809.98699999999997</c:v>
                </c:pt>
                <c:pt idx="13">
                  <c:v>815.00400000000002</c:v>
                </c:pt>
                <c:pt idx="14">
                  <c:v>820.01900000000001</c:v>
                </c:pt>
                <c:pt idx="15">
                  <c:v>825.03200000000004</c:v>
                </c:pt>
                <c:pt idx="16">
                  <c:v>829.96799999999996</c:v>
                </c:pt>
                <c:pt idx="17">
                  <c:v>834.97699999999998</c:v>
                </c:pt>
                <c:pt idx="18">
                  <c:v>839.98400000000004</c:v>
                </c:pt>
                <c:pt idx="19">
                  <c:v>844.98900000000003</c:v>
                </c:pt>
                <c:pt idx="20">
                  <c:v>849.99099999999999</c:v>
                </c:pt>
                <c:pt idx="21">
                  <c:v>854.99199999999996</c:v>
                </c:pt>
                <c:pt idx="22">
                  <c:v>859.99099999999999</c:v>
                </c:pt>
                <c:pt idx="23">
                  <c:v>864.98699999999997</c:v>
                </c:pt>
                <c:pt idx="24">
                  <c:v>869.98199999999997</c:v>
                </c:pt>
                <c:pt idx="25">
                  <c:v>874.97400000000005</c:v>
                </c:pt>
                <c:pt idx="26">
                  <c:v>879.96500000000003</c:v>
                </c:pt>
                <c:pt idx="27">
                  <c:v>885.02700000000004</c:v>
                </c:pt>
                <c:pt idx="28">
                  <c:v>890.01300000000003</c:v>
                </c:pt>
                <c:pt idx="29">
                  <c:v>894.99699999999996</c:v>
                </c:pt>
                <c:pt idx="30">
                  <c:v>899.97900000000004</c:v>
                </c:pt>
                <c:pt idx="31">
                  <c:v>905.03200000000004</c:v>
                </c:pt>
                <c:pt idx="32">
                  <c:v>910.00900000000001</c:v>
                </c:pt>
                <c:pt idx="33">
                  <c:v>914.98400000000004</c:v>
                </c:pt>
                <c:pt idx="34">
                  <c:v>920.03099999999995</c:v>
                </c:pt>
                <c:pt idx="35">
                  <c:v>925.00199999999995</c:v>
                </c:pt>
                <c:pt idx="36">
                  <c:v>929.97</c:v>
                </c:pt>
                <c:pt idx="37">
                  <c:v>935.01</c:v>
                </c:pt>
                <c:pt idx="38">
                  <c:v>939.97299999999996</c:v>
                </c:pt>
                <c:pt idx="39">
                  <c:v>945.00900000000001</c:v>
                </c:pt>
                <c:pt idx="40">
                  <c:v>949.96799999999996</c:v>
                </c:pt>
                <c:pt idx="41">
                  <c:v>954.99900000000002</c:v>
                </c:pt>
                <c:pt idx="42">
                  <c:v>960.02700000000004</c:v>
                </c:pt>
                <c:pt idx="43">
                  <c:v>964.97900000000004</c:v>
                </c:pt>
                <c:pt idx="44">
                  <c:v>970.00199999999995</c:v>
                </c:pt>
                <c:pt idx="45">
                  <c:v>975.024</c:v>
                </c:pt>
                <c:pt idx="46">
                  <c:v>979.96799999999996</c:v>
                </c:pt>
                <c:pt idx="47">
                  <c:v>984.98500000000001</c:v>
                </c:pt>
                <c:pt idx="48">
                  <c:v>989.99800000000005</c:v>
                </c:pt>
                <c:pt idx="49">
                  <c:v>995.01</c:v>
                </c:pt>
                <c:pt idx="50">
                  <c:v>1000.018</c:v>
                </c:pt>
                <c:pt idx="51">
                  <c:v>1005.025</c:v>
                </c:pt>
                <c:pt idx="52">
                  <c:v>1010.029</c:v>
                </c:pt>
                <c:pt idx="53">
                  <c:v>1015.03</c:v>
                </c:pt>
                <c:pt idx="54">
                  <c:v>1020.028</c:v>
                </c:pt>
                <c:pt idx="55">
                  <c:v>1025.0250000000001</c:v>
                </c:pt>
                <c:pt idx="56">
                  <c:v>1030.018</c:v>
                </c:pt>
                <c:pt idx="57">
                  <c:v>1035.009</c:v>
                </c:pt>
                <c:pt idx="58">
                  <c:v>1039.998</c:v>
                </c:pt>
                <c:pt idx="59">
                  <c:v>1044.9829999999999</c:v>
                </c:pt>
                <c:pt idx="60">
                  <c:v>1049.9659999999999</c:v>
                </c:pt>
              </c:numCache>
            </c:numRef>
          </c:xVal>
          <c:yVal>
            <c:numRef>
              <c:f>'0V calib'!$K$92:$K$162</c:f>
              <c:numCache>
                <c:formatCode>0.00E+00</c:formatCode>
                <c:ptCount val="71"/>
                <c:pt idx="0">
                  <c:v>5.7024500000000003E-7</c:v>
                </c:pt>
                <c:pt idx="1">
                  <c:v>5.6335200000000003E-7</c:v>
                </c:pt>
                <c:pt idx="2">
                  <c:v>5.5671200000000002E-7</c:v>
                </c:pt>
                <c:pt idx="3">
                  <c:v>5.5053099999999997E-7</c:v>
                </c:pt>
                <c:pt idx="4">
                  <c:v>5.4419000000000006E-7</c:v>
                </c:pt>
                <c:pt idx="5">
                  <c:v>5.4049699999999997E-7</c:v>
                </c:pt>
                <c:pt idx="6">
                  <c:v>5.3287000000000003E-7</c:v>
                </c:pt>
                <c:pt idx="7">
                  <c:v>5.2769000000000009E-7</c:v>
                </c:pt>
                <c:pt idx="8">
                  <c:v>5.2374900000000004E-7</c:v>
                </c:pt>
                <c:pt idx="9">
                  <c:v>5.205560000000001E-7</c:v>
                </c:pt>
                <c:pt idx="10">
                  <c:v>5.1895200000000008E-7</c:v>
                </c:pt>
                <c:pt idx="11">
                  <c:v>5.1919000000000009E-7</c:v>
                </c:pt>
                <c:pt idx="12">
                  <c:v>5.2072099999999999E-7</c:v>
                </c:pt>
                <c:pt idx="13">
                  <c:v>5.2410000000000009E-7</c:v>
                </c:pt>
                <c:pt idx="14">
                  <c:v>5.2947299999999997E-7</c:v>
                </c:pt>
                <c:pt idx="15">
                  <c:v>5.3765400000000006E-7</c:v>
                </c:pt>
                <c:pt idx="16">
                  <c:v>5.4685299999999998E-7</c:v>
                </c:pt>
                <c:pt idx="17">
                  <c:v>5.5927100000000003E-7</c:v>
                </c:pt>
                <c:pt idx="18">
                  <c:v>5.7375599999999997E-7</c:v>
                </c:pt>
                <c:pt idx="19">
                  <c:v>5.9068500000000002E-7</c:v>
                </c:pt>
                <c:pt idx="20">
                  <c:v>6.0813400000000004E-7</c:v>
                </c:pt>
                <c:pt idx="21">
                  <c:v>6.2842400000000002E-7</c:v>
                </c:pt>
                <c:pt idx="22">
                  <c:v>6.4956700000000004E-7</c:v>
                </c:pt>
                <c:pt idx="23">
                  <c:v>6.7196900000000008E-7</c:v>
                </c:pt>
                <c:pt idx="24">
                  <c:v>6.9466099999999998E-7</c:v>
                </c:pt>
                <c:pt idx="25">
                  <c:v>7.174800000000001E-7</c:v>
                </c:pt>
                <c:pt idx="26">
                  <c:v>7.3978300000000005E-7</c:v>
                </c:pt>
                <c:pt idx="27">
                  <c:v>7.6222900000000004E-7</c:v>
                </c:pt>
                <c:pt idx="28">
                  <c:v>7.8451199999999998E-7</c:v>
                </c:pt>
                <c:pt idx="29">
                  <c:v>8.0483200000000004E-7</c:v>
                </c:pt>
                <c:pt idx="30">
                  <c:v>8.2529100000000013E-7</c:v>
                </c:pt>
                <c:pt idx="31">
                  <c:v>8.4366600000000008E-7</c:v>
                </c:pt>
                <c:pt idx="32">
                  <c:v>8.6063000000000005E-7</c:v>
                </c:pt>
                <c:pt idx="33">
                  <c:v>8.7654700000000013E-7</c:v>
                </c:pt>
                <c:pt idx="34">
                  <c:v>8.9175699999999996E-7</c:v>
                </c:pt>
                <c:pt idx="35">
                  <c:v>9.0458799999999997E-7</c:v>
                </c:pt>
                <c:pt idx="36">
                  <c:v>9.1595500000000013E-7</c:v>
                </c:pt>
                <c:pt idx="37">
                  <c:v>9.2614200000000011E-7</c:v>
                </c:pt>
                <c:pt idx="38">
                  <c:v>9.3447200000000008E-7</c:v>
                </c:pt>
                <c:pt idx="39">
                  <c:v>9.4103400000000006E-7</c:v>
                </c:pt>
                <c:pt idx="40">
                  <c:v>9.4572000000000013E-7</c:v>
                </c:pt>
                <c:pt idx="41">
                  <c:v>9.4794000000000011E-7</c:v>
                </c:pt>
                <c:pt idx="42">
                  <c:v>9.488640000000001E-7</c:v>
                </c:pt>
                <c:pt idx="43">
                  <c:v>9.4773100000000006E-7</c:v>
                </c:pt>
                <c:pt idx="44">
                  <c:v>9.4436400000000008E-7</c:v>
                </c:pt>
                <c:pt idx="45">
                  <c:v>9.3782300000000005E-7</c:v>
                </c:pt>
                <c:pt idx="46">
                  <c:v>9.2859500000000006E-7</c:v>
                </c:pt>
                <c:pt idx="47">
                  <c:v>9.1769800000000007E-7</c:v>
                </c:pt>
                <c:pt idx="48">
                  <c:v>9.0261100000000003E-7</c:v>
                </c:pt>
                <c:pt idx="49">
                  <c:v>8.8530200000000007E-7</c:v>
                </c:pt>
                <c:pt idx="50">
                  <c:v>8.662050000000001E-7</c:v>
                </c:pt>
                <c:pt idx="51">
                  <c:v>8.4692000000000002E-7</c:v>
                </c:pt>
                <c:pt idx="52">
                  <c:v>8.2751300000000006E-7</c:v>
                </c:pt>
                <c:pt idx="53">
                  <c:v>8.0756300000000004E-7</c:v>
                </c:pt>
                <c:pt idx="54">
                  <c:v>7.8692899999999999E-7</c:v>
                </c:pt>
                <c:pt idx="55">
                  <c:v>7.64483E-7</c:v>
                </c:pt>
                <c:pt idx="56">
                  <c:v>7.3920100000000008E-7</c:v>
                </c:pt>
                <c:pt idx="57">
                  <c:v>7.0918400000000001E-7</c:v>
                </c:pt>
                <c:pt idx="58">
                  <c:v>6.7713500000000006E-7</c:v>
                </c:pt>
                <c:pt idx="59">
                  <c:v>6.4099900000000006E-7</c:v>
                </c:pt>
                <c:pt idx="60">
                  <c:v>6.0276400000000004E-7</c:v>
                </c:pt>
              </c:numCache>
            </c:numRef>
          </c:yVal>
          <c:smooth val="0"/>
        </c:ser>
        <c:ser>
          <c:idx val="3"/>
          <c:order val="3"/>
          <c:tx>
            <c:v>1000 filter</c:v>
          </c:tx>
          <c:spPr>
            <a:ln w="28575">
              <a:noFill/>
            </a:ln>
          </c:spPr>
          <c:xVal>
            <c:numRef>
              <c:f>'0V calib'!$L$142:$L$222</c:f>
              <c:numCache>
                <c:formatCode>General</c:formatCode>
                <c:ptCount val="81"/>
                <c:pt idx="0">
                  <c:v>1000.018</c:v>
                </c:pt>
                <c:pt idx="1">
                  <c:v>1005.025</c:v>
                </c:pt>
                <c:pt idx="2">
                  <c:v>1010.029</c:v>
                </c:pt>
                <c:pt idx="3">
                  <c:v>1015.03</c:v>
                </c:pt>
                <c:pt idx="4">
                  <c:v>1020.028</c:v>
                </c:pt>
                <c:pt idx="5">
                  <c:v>1025.0250000000001</c:v>
                </c:pt>
                <c:pt idx="6">
                  <c:v>1030.018</c:v>
                </c:pt>
                <c:pt idx="7">
                  <c:v>1035.009</c:v>
                </c:pt>
                <c:pt idx="8">
                  <c:v>1039.998</c:v>
                </c:pt>
                <c:pt idx="9">
                  <c:v>1044.9829999999999</c:v>
                </c:pt>
                <c:pt idx="10">
                  <c:v>1049.9659999999999</c:v>
                </c:pt>
                <c:pt idx="11">
                  <c:v>1055.02</c:v>
                </c:pt>
                <c:pt idx="12">
                  <c:v>1059.998</c:v>
                </c:pt>
                <c:pt idx="13">
                  <c:v>1064.973</c:v>
                </c:pt>
                <c:pt idx="14">
                  <c:v>1070.019</c:v>
                </c:pt>
                <c:pt idx="15">
                  <c:v>1074.989</c:v>
                </c:pt>
                <c:pt idx="16">
                  <c:v>1080.029</c:v>
                </c:pt>
                <c:pt idx="17">
                  <c:v>1084.9929999999999</c:v>
                </c:pt>
                <c:pt idx="18">
                  <c:v>1090.028</c:v>
                </c:pt>
                <c:pt idx="19">
                  <c:v>1094.9870000000001</c:v>
                </c:pt>
                <c:pt idx="20">
                  <c:v>1100.0160000000001</c:v>
                </c:pt>
                <c:pt idx="21">
                  <c:v>1104.9690000000001</c:v>
                </c:pt>
                <c:pt idx="22">
                  <c:v>1109.9929999999999</c:v>
                </c:pt>
                <c:pt idx="23">
                  <c:v>1115.0129999999999</c:v>
                </c:pt>
                <c:pt idx="24">
                  <c:v>1120.0309999999999</c:v>
                </c:pt>
                <c:pt idx="25">
                  <c:v>1124.973</c:v>
                </c:pt>
                <c:pt idx="26">
                  <c:v>1129.9849999999999</c:v>
                </c:pt>
                <c:pt idx="27">
                  <c:v>1134.9939999999999</c:v>
                </c:pt>
                <c:pt idx="28">
                  <c:v>1140</c:v>
                </c:pt>
                <c:pt idx="29">
                  <c:v>1145.0029999999999</c:v>
                </c:pt>
                <c:pt idx="30">
                  <c:v>1150.0029999999999</c:v>
                </c:pt>
                <c:pt idx="31">
                  <c:v>1155</c:v>
                </c:pt>
                <c:pt idx="32">
                  <c:v>1159.9949999999999</c:v>
                </c:pt>
                <c:pt idx="33">
                  <c:v>1164.9860000000001</c:v>
                </c:pt>
                <c:pt idx="34">
                  <c:v>1169.9739999999999</c:v>
                </c:pt>
                <c:pt idx="35">
                  <c:v>1175.0319999999999</c:v>
                </c:pt>
                <c:pt idx="36">
                  <c:v>1180.0139999999999</c:v>
                </c:pt>
                <c:pt idx="37">
                  <c:v>1184.9929999999999</c:v>
                </c:pt>
                <c:pt idx="38">
                  <c:v>1189.9690000000001</c:v>
                </c:pt>
                <c:pt idx="39">
                  <c:v>1195.0139999999999</c:v>
                </c:pt>
                <c:pt idx="40">
                  <c:v>1199.9839999999999</c:v>
                </c:pt>
                <c:pt idx="41">
                  <c:v>1205.0219999999999</c:v>
                </c:pt>
                <c:pt idx="42">
                  <c:v>1209.9860000000001</c:v>
                </c:pt>
                <c:pt idx="43">
                  <c:v>1215.018</c:v>
                </c:pt>
                <c:pt idx="44">
                  <c:v>1219.9760000000001</c:v>
                </c:pt>
                <c:pt idx="45">
                  <c:v>1225.002</c:v>
                </c:pt>
                <c:pt idx="46">
                  <c:v>1230.0239999999999</c:v>
                </c:pt>
                <c:pt idx="47">
                  <c:v>1234.972</c:v>
                </c:pt>
                <c:pt idx="48">
                  <c:v>1239.9880000000001</c:v>
                </c:pt>
                <c:pt idx="49">
                  <c:v>1245.001</c:v>
                </c:pt>
                <c:pt idx="50">
                  <c:v>1250.011</c:v>
                </c:pt>
                <c:pt idx="51">
                  <c:v>1255.0170000000001</c:v>
                </c:pt>
                <c:pt idx="52">
                  <c:v>1260.02</c:v>
                </c:pt>
                <c:pt idx="53">
                  <c:v>1265.02</c:v>
                </c:pt>
                <c:pt idx="54">
                  <c:v>1270.0160000000001</c:v>
                </c:pt>
                <c:pt idx="55">
                  <c:v>1275.009</c:v>
                </c:pt>
                <c:pt idx="56">
                  <c:v>1279.998</c:v>
                </c:pt>
                <c:pt idx="57">
                  <c:v>1284.9839999999999</c:v>
                </c:pt>
                <c:pt idx="58">
                  <c:v>1289.9670000000001</c:v>
                </c:pt>
                <c:pt idx="59">
                  <c:v>1295.0170000000001</c:v>
                </c:pt>
                <c:pt idx="60">
                  <c:v>1299.9929999999999</c:v>
                </c:pt>
                <c:pt idx="61">
                  <c:v>1304.9659999999999</c:v>
                </c:pt>
                <c:pt idx="62">
                  <c:v>1310.0050000000001</c:v>
                </c:pt>
                <c:pt idx="63">
                  <c:v>1314.971</c:v>
                </c:pt>
                <c:pt idx="64">
                  <c:v>1320.0029999999999</c:v>
                </c:pt>
                <c:pt idx="65">
                  <c:v>1325.0329999999999</c:v>
                </c:pt>
                <c:pt idx="66">
                  <c:v>1329.9870000000001</c:v>
                </c:pt>
                <c:pt idx="67">
                  <c:v>1335.009</c:v>
                </c:pt>
                <c:pt idx="68">
                  <c:v>1340.027</c:v>
                </c:pt>
                <c:pt idx="69">
                  <c:v>1344.971</c:v>
                </c:pt>
                <c:pt idx="70">
                  <c:v>1349.982</c:v>
                </c:pt>
                <c:pt idx="71">
                  <c:v>1354.99</c:v>
                </c:pt>
                <c:pt idx="72">
                  <c:v>1359.9929999999999</c:v>
                </c:pt>
                <c:pt idx="73">
                  <c:v>1364.9929999999999</c:v>
                </c:pt>
                <c:pt idx="74">
                  <c:v>1369.989</c:v>
                </c:pt>
                <c:pt idx="75">
                  <c:v>1374.982</c:v>
                </c:pt>
                <c:pt idx="76">
                  <c:v>1379.971</c:v>
                </c:pt>
                <c:pt idx="77">
                  <c:v>1385.0260000000001</c:v>
                </c:pt>
                <c:pt idx="78">
                  <c:v>1390.0070000000001</c:v>
                </c:pt>
                <c:pt idx="79">
                  <c:v>1394.9839999999999</c:v>
                </c:pt>
                <c:pt idx="80">
                  <c:v>1400.027</c:v>
                </c:pt>
              </c:numCache>
            </c:numRef>
          </c:xVal>
          <c:yVal>
            <c:numRef>
              <c:f>'0V calib'!$N$142:$N$222</c:f>
              <c:numCache>
                <c:formatCode>0.00E+00</c:formatCode>
                <c:ptCount val="81"/>
                <c:pt idx="0">
                  <c:v>4.4939000000000003E-7</c:v>
                </c:pt>
                <c:pt idx="1">
                  <c:v>4.5306500000000004E-7</c:v>
                </c:pt>
                <c:pt idx="2">
                  <c:v>4.3667700000000004E-7</c:v>
                </c:pt>
                <c:pt idx="3">
                  <c:v>4.4448000000000002E-7</c:v>
                </c:pt>
                <c:pt idx="4">
                  <c:v>4.4597300000000005E-7</c:v>
                </c:pt>
                <c:pt idx="5">
                  <c:v>4.3886800000000001E-7</c:v>
                </c:pt>
                <c:pt idx="6">
                  <c:v>4.3797300000000003E-7</c:v>
                </c:pt>
                <c:pt idx="7">
                  <c:v>4.3554900000000003E-7</c:v>
                </c:pt>
                <c:pt idx="8">
                  <c:v>4.29332E-7</c:v>
                </c:pt>
                <c:pt idx="9">
                  <c:v>4.0999300000000001E-7</c:v>
                </c:pt>
                <c:pt idx="10">
                  <c:v>4.0066399999999999E-7</c:v>
                </c:pt>
                <c:pt idx="11">
                  <c:v>3.8473000000000003E-7</c:v>
                </c:pt>
                <c:pt idx="12">
                  <c:v>4.3854200000000001E-7</c:v>
                </c:pt>
                <c:pt idx="13">
                  <c:v>4.0266100000000001E-7</c:v>
                </c:pt>
                <c:pt idx="14">
                  <c:v>3.7033300000000004E-7</c:v>
                </c:pt>
                <c:pt idx="15">
                  <c:v>3.3845400000000002E-7</c:v>
                </c:pt>
                <c:pt idx="16">
                  <c:v>3.0539200000000001E-7</c:v>
                </c:pt>
                <c:pt idx="17">
                  <c:v>2.7626600000000002E-7</c:v>
                </c:pt>
                <c:pt idx="18">
                  <c:v>2.4668600000000004E-7</c:v>
                </c:pt>
                <c:pt idx="19">
                  <c:v>2.21015E-7</c:v>
                </c:pt>
                <c:pt idx="20">
                  <c:v>1.9617300000000002E-7</c:v>
                </c:pt>
                <c:pt idx="21">
                  <c:v>1.7368900000000001E-7</c:v>
                </c:pt>
                <c:pt idx="22">
                  <c:v>1.3794300000000003E-7</c:v>
                </c:pt>
                <c:pt idx="23">
                  <c:v>9.9365000000000003E-8</c:v>
                </c:pt>
                <c:pt idx="24">
                  <c:v>9.0871000000000007E-8</c:v>
                </c:pt>
                <c:pt idx="25">
                  <c:v>8.1489999999999997E-8</c:v>
                </c:pt>
                <c:pt idx="26">
                  <c:v>7.0209000000000004E-8</c:v>
                </c:pt>
                <c:pt idx="27">
                  <c:v>5.7830000000000002E-8</c:v>
                </c:pt>
                <c:pt idx="28">
                  <c:v>4.2817000000000005E-8</c:v>
                </c:pt>
                <c:pt idx="29">
                  <c:v>4.7325000000000009E-8</c:v>
                </c:pt>
                <c:pt idx="30">
                  <c:v>3.6416E-8</c:v>
                </c:pt>
                <c:pt idx="31">
                  <c:v>3.6082000000000005E-8</c:v>
                </c:pt>
                <c:pt idx="32">
                  <c:v>3.0759000000000004E-8</c:v>
                </c:pt>
                <c:pt idx="33">
                  <c:v>1.6396000000000003E-8</c:v>
                </c:pt>
                <c:pt idx="34">
                  <c:v>3.3236000000000001E-8</c:v>
                </c:pt>
                <c:pt idx="35">
                  <c:v>2.4699999999999999E-8</c:v>
                </c:pt>
                <c:pt idx="36">
                  <c:v>2.5530000000000004E-8</c:v>
                </c:pt>
                <c:pt idx="37">
                  <c:v>3.375E-9</c:v>
                </c:pt>
                <c:pt idx="38">
                  <c:v>5.5410000000000006E-9</c:v>
                </c:pt>
                <c:pt idx="39">
                  <c:v>-2.1429999999999997E-9</c:v>
                </c:pt>
                <c:pt idx="40">
                  <c:v>1.4953000000000002E-8</c:v>
                </c:pt>
                <c:pt idx="41">
                  <c:v>1.1851000000000001E-8</c:v>
                </c:pt>
                <c:pt idx="42">
                  <c:v>8.617000000000002E-9</c:v>
                </c:pt>
                <c:pt idx="43">
                  <c:v>7.8510000000000003E-9</c:v>
                </c:pt>
                <c:pt idx="44">
                  <c:v>1.4403000000000002E-8</c:v>
                </c:pt>
                <c:pt idx="45">
                  <c:v>1.7044E-8</c:v>
                </c:pt>
                <c:pt idx="46">
                  <c:v>9.0740000000000007E-9</c:v>
                </c:pt>
                <c:pt idx="47">
                  <c:v>6.5439999999999997E-9</c:v>
                </c:pt>
                <c:pt idx="48">
                  <c:v>9.8360000000000012E-9</c:v>
                </c:pt>
                <c:pt idx="49">
                  <c:v>4.064E-9</c:v>
                </c:pt>
                <c:pt idx="50">
                  <c:v>4.1090000000000006E-9</c:v>
                </c:pt>
                <c:pt idx="51">
                  <c:v>5.0419999999999998E-9</c:v>
                </c:pt>
                <c:pt idx="52">
                  <c:v>-9.9640000000000007E-9</c:v>
                </c:pt>
                <c:pt idx="53">
                  <c:v>-7.4989999999999999E-9</c:v>
                </c:pt>
                <c:pt idx="54">
                  <c:v>-5.6860000000000004E-9</c:v>
                </c:pt>
                <c:pt idx="55">
                  <c:v>-1.0018000000000001E-8</c:v>
                </c:pt>
                <c:pt idx="56">
                  <c:v>-7.0490000000000008E-9</c:v>
                </c:pt>
                <c:pt idx="57">
                  <c:v>-1.6050999999999999E-8</c:v>
                </c:pt>
                <c:pt idx="58">
                  <c:v>-1.4049000000000001E-8</c:v>
                </c:pt>
                <c:pt idx="59">
                  <c:v>-4.641E-9</c:v>
                </c:pt>
                <c:pt idx="60">
                  <c:v>-5.6670000000000004E-9</c:v>
                </c:pt>
                <c:pt idx="61">
                  <c:v>-5.820000000000001E-9</c:v>
                </c:pt>
                <c:pt idx="62">
                  <c:v>-3.9050000000000001E-9</c:v>
                </c:pt>
                <c:pt idx="63">
                  <c:v>-6.7430000000000004E-9</c:v>
                </c:pt>
                <c:pt idx="64">
                  <c:v>-7.5670000000000009E-9</c:v>
                </c:pt>
                <c:pt idx="65">
                  <c:v>-2.4300000000000005E-9</c:v>
                </c:pt>
                <c:pt idx="66">
                  <c:v>-1.4391000000000001E-8</c:v>
                </c:pt>
                <c:pt idx="67">
                  <c:v>1.6480000000000001E-9</c:v>
                </c:pt>
                <c:pt idx="68">
                  <c:v>-1.3435000000000001E-8</c:v>
                </c:pt>
                <c:pt idx="69">
                  <c:v>2.8630000000000001E-9</c:v>
                </c:pt>
                <c:pt idx="70">
                  <c:v>-1.5114000000000002E-8</c:v>
                </c:pt>
                <c:pt idx="71">
                  <c:v>-1.0626E-8</c:v>
                </c:pt>
                <c:pt idx="72">
                  <c:v>5.6930000000000001E-9</c:v>
                </c:pt>
                <c:pt idx="73">
                  <c:v>-1.5480000000000002E-9</c:v>
                </c:pt>
                <c:pt idx="74">
                  <c:v>4.8E-10</c:v>
                </c:pt>
                <c:pt idx="75">
                  <c:v>-1.881E-9</c:v>
                </c:pt>
                <c:pt idx="76">
                  <c:v>3.1940000000000003E-9</c:v>
                </c:pt>
                <c:pt idx="77">
                  <c:v>-3.2829999999999999E-9</c:v>
                </c:pt>
                <c:pt idx="78">
                  <c:v>-6.6330000000000006E-9</c:v>
                </c:pt>
                <c:pt idx="79">
                  <c:v>-6.5570000000000004E-9</c:v>
                </c:pt>
                <c:pt idx="80">
                  <c:v>-1.0289E-8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1297408"/>
        <c:axId val="261299648"/>
      </c:scatterChart>
      <c:valAx>
        <c:axId val="261297408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5117187500000089"/>
              <c:y val="0.8978328498411363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1299648"/>
        <c:crosses val="autoZero"/>
        <c:crossBetween val="midCat"/>
      </c:valAx>
      <c:valAx>
        <c:axId val="2612996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[A]</a:t>
                </a:r>
              </a:p>
            </c:rich>
          </c:tx>
          <c:layout>
            <c:manualLayout>
              <c:xMode val="edge"/>
              <c:yMode val="edge"/>
              <c:x val="4.2968750000000014E-2"/>
              <c:y val="0.30959745821246032"/>
            </c:manualLayout>
          </c:layout>
          <c:overlay val="0"/>
          <c:spPr>
            <a:noFill/>
            <a:ln w="25400">
              <a:noFill/>
            </a:ln>
          </c:spPr>
        </c:title>
        <c:numFmt formatCode="0.0E+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1297408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315104166666652"/>
          <c:y val="3.0960077358751252E-3"/>
          <c:w val="0.17037034611837762"/>
          <c:h val="0.217666834198916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362994005224289"/>
          <c:y val="8.6687345899944326E-2"/>
          <c:w val="0.73437500000000278"/>
          <c:h val="0.66873065015480482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calib'!$Y$1</c:f>
              <c:strCache>
                <c:ptCount val="1"/>
                <c:pt idx="0">
                  <c:v>EQE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'0V calib'!$P$2:$P$1112</c:f>
              <c:numCache>
                <c:formatCode>General</c:formatCode>
                <c:ptCount val="1111"/>
                <c:pt idx="0">
                  <c:v>300</c:v>
                </c:pt>
                <c:pt idx="1">
                  <c:v>305</c:v>
                </c:pt>
                <c:pt idx="2">
                  <c:v>310</c:v>
                </c:pt>
                <c:pt idx="3">
                  <c:v>315</c:v>
                </c:pt>
                <c:pt idx="4">
                  <c:v>320</c:v>
                </c:pt>
                <c:pt idx="5">
                  <c:v>325</c:v>
                </c:pt>
                <c:pt idx="6">
                  <c:v>330</c:v>
                </c:pt>
                <c:pt idx="7">
                  <c:v>335</c:v>
                </c:pt>
                <c:pt idx="8">
                  <c:v>340</c:v>
                </c:pt>
                <c:pt idx="9">
                  <c:v>345</c:v>
                </c:pt>
                <c:pt idx="10">
                  <c:v>350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  <c:pt idx="46">
                  <c:v>529.99099999999999</c:v>
                </c:pt>
                <c:pt idx="47">
                  <c:v>535.02200000000005</c:v>
                </c:pt>
                <c:pt idx="48">
                  <c:v>539.976</c:v>
                </c:pt>
                <c:pt idx="49">
                  <c:v>545.00400000000002</c:v>
                </c:pt>
                <c:pt idx="50">
                  <c:v>550.03200000000004</c:v>
                </c:pt>
                <c:pt idx="51">
                  <c:v>554.98199999999997</c:v>
                </c:pt>
                <c:pt idx="52">
                  <c:v>560.00599999999997</c:v>
                </c:pt>
                <c:pt idx="53">
                  <c:v>565.03</c:v>
                </c:pt>
                <c:pt idx="54">
                  <c:v>569.976</c:v>
                </c:pt>
                <c:pt idx="55">
                  <c:v>574.99699999999996</c:v>
                </c:pt>
                <c:pt idx="56">
                  <c:v>580.01599999999996</c:v>
                </c:pt>
                <c:pt idx="57">
                  <c:v>585.03399999999999</c:v>
                </c:pt>
                <c:pt idx="58">
                  <c:v>589.97500000000002</c:v>
                </c:pt>
                <c:pt idx="59">
                  <c:v>594.99</c:v>
                </c:pt>
                <c:pt idx="60">
                  <c:v>600.00400000000002</c:v>
                </c:pt>
                <c:pt idx="61">
                  <c:v>605.01599999999996</c:v>
                </c:pt>
                <c:pt idx="62">
                  <c:v>610.02700000000004</c:v>
                </c:pt>
                <c:pt idx="63">
                  <c:v>615.03700000000003</c:v>
                </c:pt>
                <c:pt idx="64">
                  <c:v>619.96900000000005</c:v>
                </c:pt>
                <c:pt idx="65">
                  <c:v>624.976</c:v>
                </c:pt>
                <c:pt idx="66">
                  <c:v>629.98099999999999</c:v>
                </c:pt>
                <c:pt idx="67">
                  <c:v>634.98500000000001</c:v>
                </c:pt>
                <c:pt idx="68">
                  <c:v>639.98699999999997</c:v>
                </c:pt>
                <c:pt idx="69">
                  <c:v>644.98800000000006</c:v>
                </c:pt>
                <c:pt idx="70">
                  <c:v>649.98699999999997</c:v>
                </c:pt>
                <c:pt idx="71">
                  <c:v>654.98500000000001</c:v>
                </c:pt>
                <c:pt idx="72">
                  <c:v>659.98099999999999</c:v>
                </c:pt>
                <c:pt idx="73">
                  <c:v>664.97500000000002</c:v>
                </c:pt>
                <c:pt idx="74">
                  <c:v>669.96799999999996</c:v>
                </c:pt>
                <c:pt idx="75">
                  <c:v>675.03499999999997</c:v>
                </c:pt>
                <c:pt idx="76">
                  <c:v>680.02499999999998</c:v>
                </c:pt>
                <c:pt idx="77">
                  <c:v>685.01300000000003</c:v>
                </c:pt>
                <c:pt idx="78">
                  <c:v>690</c:v>
                </c:pt>
                <c:pt idx="79">
                  <c:v>694.98500000000001</c:v>
                </c:pt>
                <c:pt idx="80">
                  <c:v>699.96799999999996</c:v>
                </c:pt>
                <c:pt idx="81">
                  <c:v>705.02499999999998</c:v>
                </c:pt>
                <c:pt idx="82">
                  <c:v>710.005</c:v>
                </c:pt>
                <c:pt idx="83">
                  <c:v>714.98400000000004</c:v>
                </c:pt>
                <c:pt idx="84">
                  <c:v>720.03599999999994</c:v>
                </c:pt>
                <c:pt idx="85">
                  <c:v>725.01099999999997</c:v>
                </c:pt>
                <c:pt idx="86">
                  <c:v>729.98400000000004</c:v>
                </c:pt>
                <c:pt idx="87">
                  <c:v>735.03099999999995</c:v>
                </c:pt>
                <c:pt idx="88">
                  <c:v>740</c:v>
                </c:pt>
                <c:pt idx="89">
                  <c:v>744.96799999999996</c:v>
                </c:pt>
                <c:pt idx="90">
                  <c:v>750.01</c:v>
                </c:pt>
                <c:pt idx="91">
                  <c:v>754.97400000000005</c:v>
                </c:pt>
                <c:pt idx="92">
                  <c:v>760.01199999999994</c:v>
                </c:pt>
                <c:pt idx="93">
                  <c:v>764.97299999999996</c:v>
                </c:pt>
                <c:pt idx="94">
                  <c:v>770.00699999999995</c:v>
                </c:pt>
                <c:pt idx="95">
                  <c:v>774.96400000000006</c:v>
                </c:pt>
                <c:pt idx="96">
                  <c:v>779.99400000000003</c:v>
                </c:pt>
                <c:pt idx="97">
                  <c:v>785.02300000000002</c:v>
                </c:pt>
                <c:pt idx="98">
                  <c:v>789.97500000000002</c:v>
                </c:pt>
                <c:pt idx="99">
                  <c:v>794.99900000000002</c:v>
                </c:pt>
                <c:pt idx="100">
                  <c:v>800.02200000000005</c:v>
                </c:pt>
                <c:pt idx="101">
                  <c:v>804.96799999999996</c:v>
                </c:pt>
                <c:pt idx="102">
                  <c:v>809.98699999999997</c:v>
                </c:pt>
                <c:pt idx="103">
                  <c:v>815.00400000000002</c:v>
                </c:pt>
                <c:pt idx="104">
                  <c:v>820.01900000000001</c:v>
                </c:pt>
                <c:pt idx="105">
                  <c:v>825.03200000000004</c:v>
                </c:pt>
                <c:pt idx="106">
                  <c:v>829.96799999999996</c:v>
                </c:pt>
                <c:pt idx="107">
                  <c:v>834.97699999999998</c:v>
                </c:pt>
                <c:pt idx="108">
                  <c:v>839.98400000000004</c:v>
                </c:pt>
                <c:pt idx="109">
                  <c:v>844.98900000000003</c:v>
                </c:pt>
                <c:pt idx="110">
                  <c:v>849.99099999999999</c:v>
                </c:pt>
                <c:pt idx="111">
                  <c:v>854.99199999999996</c:v>
                </c:pt>
                <c:pt idx="112">
                  <c:v>859.99099999999999</c:v>
                </c:pt>
                <c:pt idx="113">
                  <c:v>864.98699999999997</c:v>
                </c:pt>
                <c:pt idx="114">
                  <c:v>869.98199999999997</c:v>
                </c:pt>
                <c:pt idx="115">
                  <c:v>874.97400000000005</c:v>
                </c:pt>
                <c:pt idx="116">
                  <c:v>879.96500000000003</c:v>
                </c:pt>
                <c:pt idx="117">
                  <c:v>885.02700000000004</c:v>
                </c:pt>
                <c:pt idx="118">
                  <c:v>890.01300000000003</c:v>
                </c:pt>
                <c:pt idx="119">
                  <c:v>894.99699999999996</c:v>
                </c:pt>
                <c:pt idx="120">
                  <c:v>899.97900000000004</c:v>
                </c:pt>
                <c:pt idx="121">
                  <c:v>905.03200000000004</c:v>
                </c:pt>
                <c:pt idx="122">
                  <c:v>910.00900000000001</c:v>
                </c:pt>
                <c:pt idx="123">
                  <c:v>914.98400000000004</c:v>
                </c:pt>
                <c:pt idx="124">
                  <c:v>920.03099999999995</c:v>
                </c:pt>
                <c:pt idx="125">
                  <c:v>925.00199999999995</c:v>
                </c:pt>
                <c:pt idx="126">
                  <c:v>929.97</c:v>
                </c:pt>
                <c:pt idx="127">
                  <c:v>935.01</c:v>
                </c:pt>
                <c:pt idx="128">
                  <c:v>939.97299999999996</c:v>
                </c:pt>
                <c:pt idx="129">
                  <c:v>945.00900000000001</c:v>
                </c:pt>
                <c:pt idx="130">
                  <c:v>949.96799999999996</c:v>
                </c:pt>
                <c:pt idx="131">
                  <c:v>954.99900000000002</c:v>
                </c:pt>
                <c:pt idx="132">
                  <c:v>960.02700000000004</c:v>
                </c:pt>
                <c:pt idx="133">
                  <c:v>964.97900000000004</c:v>
                </c:pt>
                <c:pt idx="134">
                  <c:v>970.00199999999995</c:v>
                </c:pt>
                <c:pt idx="135">
                  <c:v>975.024</c:v>
                </c:pt>
                <c:pt idx="136">
                  <c:v>979.96799999999996</c:v>
                </c:pt>
                <c:pt idx="137">
                  <c:v>984.98500000000001</c:v>
                </c:pt>
                <c:pt idx="138">
                  <c:v>989.99800000000005</c:v>
                </c:pt>
                <c:pt idx="139">
                  <c:v>995.01</c:v>
                </c:pt>
                <c:pt idx="140">
                  <c:v>1000.018</c:v>
                </c:pt>
                <c:pt idx="141">
                  <c:v>1005.025</c:v>
                </c:pt>
                <c:pt idx="142">
                  <c:v>1010.029</c:v>
                </c:pt>
                <c:pt idx="143">
                  <c:v>1015.03</c:v>
                </c:pt>
                <c:pt idx="144">
                  <c:v>1020.028</c:v>
                </c:pt>
                <c:pt idx="145">
                  <c:v>1025.0250000000001</c:v>
                </c:pt>
                <c:pt idx="146">
                  <c:v>1030.018</c:v>
                </c:pt>
                <c:pt idx="147">
                  <c:v>1035.009</c:v>
                </c:pt>
                <c:pt idx="148">
                  <c:v>1039.998</c:v>
                </c:pt>
                <c:pt idx="149">
                  <c:v>1044.9829999999999</c:v>
                </c:pt>
                <c:pt idx="150">
                  <c:v>1049.9659999999999</c:v>
                </c:pt>
                <c:pt idx="151">
                  <c:v>1055.02</c:v>
                </c:pt>
                <c:pt idx="152">
                  <c:v>1059.998</c:v>
                </c:pt>
                <c:pt idx="153">
                  <c:v>1064.973</c:v>
                </c:pt>
                <c:pt idx="154">
                  <c:v>1070.019</c:v>
                </c:pt>
                <c:pt idx="155">
                  <c:v>1074.989</c:v>
                </c:pt>
                <c:pt idx="156">
                  <c:v>1080.029</c:v>
                </c:pt>
                <c:pt idx="157">
                  <c:v>1084.9929999999999</c:v>
                </c:pt>
                <c:pt idx="158">
                  <c:v>1090.028</c:v>
                </c:pt>
                <c:pt idx="159">
                  <c:v>1094.9870000000001</c:v>
                </c:pt>
                <c:pt idx="160">
                  <c:v>1100.0160000000001</c:v>
                </c:pt>
                <c:pt idx="161">
                  <c:v>1104.9690000000001</c:v>
                </c:pt>
                <c:pt idx="162">
                  <c:v>1109.9929999999999</c:v>
                </c:pt>
                <c:pt idx="163">
                  <c:v>1115.0129999999999</c:v>
                </c:pt>
                <c:pt idx="164">
                  <c:v>1120.0309999999999</c:v>
                </c:pt>
                <c:pt idx="165">
                  <c:v>1124.973</c:v>
                </c:pt>
                <c:pt idx="166">
                  <c:v>1129.9849999999999</c:v>
                </c:pt>
                <c:pt idx="167">
                  <c:v>1134.9939999999999</c:v>
                </c:pt>
                <c:pt idx="168">
                  <c:v>1140</c:v>
                </c:pt>
                <c:pt idx="169">
                  <c:v>1145.0029999999999</c:v>
                </c:pt>
                <c:pt idx="170">
                  <c:v>1150.0029999999999</c:v>
                </c:pt>
                <c:pt idx="171">
                  <c:v>1155</c:v>
                </c:pt>
                <c:pt idx="172">
                  <c:v>1159.9949999999999</c:v>
                </c:pt>
                <c:pt idx="173">
                  <c:v>1164.9860000000001</c:v>
                </c:pt>
                <c:pt idx="174">
                  <c:v>1169.9739999999999</c:v>
                </c:pt>
                <c:pt idx="175">
                  <c:v>1175.0319999999999</c:v>
                </c:pt>
                <c:pt idx="176">
                  <c:v>1180.0139999999999</c:v>
                </c:pt>
                <c:pt idx="177">
                  <c:v>1184.9929999999999</c:v>
                </c:pt>
                <c:pt idx="178">
                  <c:v>1189.9690000000001</c:v>
                </c:pt>
                <c:pt idx="179">
                  <c:v>1195.0139999999999</c:v>
                </c:pt>
                <c:pt idx="180">
                  <c:v>1199.9839999999999</c:v>
                </c:pt>
                <c:pt idx="181">
                  <c:v>1205.0219999999999</c:v>
                </c:pt>
                <c:pt idx="182">
                  <c:v>1209.9860000000001</c:v>
                </c:pt>
                <c:pt idx="183">
                  <c:v>1215.018</c:v>
                </c:pt>
                <c:pt idx="184">
                  <c:v>1219.9760000000001</c:v>
                </c:pt>
                <c:pt idx="185">
                  <c:v>1225.002</c:v>
                </c:pt>
                <c:pt idx="186">
                  <c:v>1230.0239999999999</c:v>
                </c:pt>
                <c:pt idx="187">
                  <c:v>1234.972</c:v>
                </c:pt>
                <c:pt idx="188">
                  <c:v>1239.9880000000001</c:v>
                </c:pt>
                <c:pt idx="189">
                  <c:v>1245.001</c:v>
                </c:pt>
                <c:pt idx="190">
                  <c:v>1250.011</c:v>
                </c:pt>
                <c:pt idx="191">
                  <c:v>1255.0170000000001</c:v>
                </c:pt>
                <c:pt idx="192">
                  <c:v>1260.02</c:v>
                </c:pt>
                <c:pt idx="193">
                  <c:v>1265.02</c:v>
                </c:pt>
                <c:pt idx="194">
                  <c:v>1270.0160000000001</c:v>
                </c:pt>
                <c:pt idx="195">
                  <c:v>1275.009</c:v>
                </c:pt>
                <c:pt idx="196">
                  <c:v>1279.998</c:v>
                </c:pt>
                <c:pt idx="197">
                  <c:v>1284.9839999999999</c:v>
                </c:pt>
                <c:pt idx="198">
                  <c:v>1289.9670000000001</c:v>
                </c:pt>
                <c:pt idx="199">
                  <c:v>1295.0170000000001</c:v>
                </c:pt>
                <c:pt idx="200">
                  <c:v>1299.9929999999999</c:v>
                </c:pt>
                <c:pt idx="201">
                  <c:v>1304.9659999999999</c:v>
                </c:pt>
                <c:pt idx="202">
                  <c:v>1310.0050000000001</c:v>
                </c:pt>
                <c:pt idx="203">
                  <c:v>1314.971</c:v>
                </c:pt>
                <c:pt idx="204">
                  <c:v>1320.0029999999999</c:v>
                </c:pt>
                <c:pt idx="205">
                  <c:v>1325.0329999999999</c:v>
                </c:pt>
                <c:pt idx="206">
                  <c:v>1329.9870000000001</c:v>
                </c:pt>
                <c:pt idx="207">
                  <c:v>1335.009</c:v>
                </c:pt>
                <c:pt idx="208">
                  <c:v>1340.027</c:v>
                </c:pt>
                <c:pt idx="209">
                  <c:v>1344.971</c:v>
                </c:pt>
                <c:pt idx="210">
                  <c:v>1349.982</c:v>
                </c:pt>
                <c:pt idx="211">
                  <c:v>1354.99</c:v>
                </c:pt>
                <c:pt idx="212">
                  <c:v>1359.9929999999999</c:v>
                </c:pt>
                <c:pt idx="213">
                  <c:v>1364.9929999999999</c:v>
                </c:pt>
                <c:pt idx="214">
                  <c:v>1369.989</c:v>
                </c:pt>
                <c:pt idx="215">
                  <c:v>1374.982</c:v>
                </c:pt>
                <c:pt idx="216">
                  <c:v>1379.971</c:v>
                </c:pt>
                <c:pt idx="217">
                  <c:v>1385.0260000000001</c:v>
                </c:pt>
                <c:pt idx="218">
                  <c:v>1390.0070000000001</c:v>
                </c:pt>
                <c:pt idx="219">
                  <c:v>1394.9839999999999</c:v>
                </c:pt>
                <c:pt idx="220">
                  <c:v>1400.027</c:v>
                </c:pt>
              </c:numCache>
            </c:numRef>
          </c:xVal>
          <c:yVal>
            <c:numRef>
              <c:f>'0V calib'!$Z$2:$Z$1112</c:f>
              <c:numCache>
                <c:formatCode>General</c:formatCode>
                <c:ptCount val="1111"/>
                <c:pt idx="0">
                  <c:v>1.5660875688417093</c:v>
                </c:pt>
                <c:pt idx="1">
                  <c:v>2.1385697921563218</c:v>
                </c:pt>
                <c:pt idx="2">
                  <c:v>2.4833248778624646</c:v>
                </c:pt>
                <c:pt idx="3">
                  <c:v>2.9038623203641545</c:v>
                </c:pt>
                <c:pt idx="4">
                  <c:v>3.3699035876255974</c:v>
                </c:pt>
                <c:pt idx="5">
                  <c:v>3.6381882026817225</c:v>
                </c:pt>
                <c:pt idx="6">
                  <c:v>4.4973902534531618</c:v>
                </c:pt>
                <c:pt idx="7">
                  <c:v>5.0313713477878856</c:v>
                </c:pt>
                <c:pt idx="8">
                  <c:v>5.5309959589816939</c:v>
                </c:pt>
                <c:pt idx="9">
                  <c:v>5.7739995043981374</c:v>
                </c:pt>
                <c:pt idx="10">
                  <c:v>6.9221696804078263</c:v>
                </c:pt>
                <c:pt idx="11">
                  <c:v>7.8315254049847196</c:v>
                </c:pt>
                <c:pt idx="12">
                  <c:v>9.7000151213298658</c:v>
                </c:pt>
                <c:pt idx="13">
                  <c:v>11.321847301330369</c:v>
                </c:pt>
                <c:pt idx="14">
                  <c:v>13.537886835666368</c:v>
                </c:pt>
                <c:pt idx="15">
                  <c:v>15.445105940280465</c:v>
                </c:pt>
                <c:pt idx="16">
                  <c:v>17.991669176074041</c:v>
                </c:pt>
                <c:pt idx="17">
                  <c:v>22.2041544557047</c:v>
                </c:pt>
                <c:pt idx="18">
                  <c:v>25.029289874011489</c:v>
                </c:pt>
                <c:pt idx="19">
                  <c:v>28.30337827273469</c:v>
                </c:pt>
                <c:pt idx="20">
                  <c:v>31.050221125040583</c:v>
                </c:pt>
                <c:pt idx="21">
                  <c:v>33.182139648683993</c:v>
                </c:pt>
                <c:pt idx="22">
                  <c:v>34.66903527619202</c:v>
                </c:pt>
                <c:pt idx="23">
                  <c:v>35.987426793692542</c:v>
                </c:pt>
                <c:pt idx="24">
                  <c:v>37.030460289374602</c:v>
                </c:pt>
                <c:pt idx="25">
                  <c:v>38.006125090027403</c:v>
                </c:pt>
                <c:pt idx="26">
                  <c:v>38.706144544389367</c:v>
                </c:pt>
                <c:pt idx="27">
                  <c:v>39.35557173295107</c:v>
                </c:pt>
                <c:pt idx="28">
                  <c:v>39.745498761103718</c:v>
                </c:pt>
                <c:pt idx="29">
                  <c:v>39.884419140843605</c:v>
                </c:pt>
                <c:pt idx="30">
                  <c:v>39.63175454804167</c:v>
                </c:pt>
                <c:pt idx="31">
                  <c:v>39.543829495375817</c:v>
                </c:pt>
                <c:pt idx="32">
                  <c:v>39.159469106820254</c:v>
                </c:pt>
                <c:pt idx="33">
                  <c:v>38.438103649651616</c:v>
                </c:pt>
                <c:pt idx="34">
                  <c:v>37.718896196598209</c:v>
                </c:pt>
                <c:pt idx="35">
                  <c:v>37.084749688251627</c:v>
                </c:pt>
                <c:pt idx="36">
                  <c:v>36.272710023539155</c:v>
                </c:pt>
                <c:pt idx="37">
                  <c:v>35.394593871216173</c:v>
                </c:pt>
                <c:pt idx="38">
                  <c:v>34.426381202956748</c:v>
                </c:pt>
                <c:pt idx="39">
                  <c:v>33.398116926991186</c:v>
                </c:pt>
                <c:pt idx="40">
                  <c:v>32.313479197226101</c:v>
                </c:pt>
                <c:pt idx="41">
                  <c:v>31.248470345281916</c:v>
                </c:pt>
                <c:pt idx="42">
                  <c:v>30.175799910775286</c:v>
                </c:pt>
                <c:pt idx="43">
                  <c:v>29.066868769552151</c:v>
                </c:pt>
                <c:pt idx="44">
                  <c:v>27.991455789022297</c:v>
                </c:pt>
                <c:pt idx="45">
                  <c:v>26.936471413295799</c:v>
                </c:pt>
                <c:pt idx="46">
                  <c:v>25.933988591966674</c:v>
                </c:pt>
                <c:pt idx="47">
                  <c:v>24.901077600746198</c:v>
                </c:pt>
                <c:pt idx="48">
                  <c:v>23.929020707263472</c:v>
                </c:pt>
                <c:pt idx="49">
                  <c:v>22.989959810038645</c:v>
                </c:pt>
                <c:pt idx="50">
                  <c:v>22.06778179909502</c:v>
                </c:pt>
                <c:pt idx="51">
                  <c:v>21.229715476638241</c:v>
                </c:pt>
                <c:pt idx="52">
                  <c:v>20.430058385181521</c:v>
                </c:pt>
                <c:pt idx="53">
                  <c:v>19.638288612340894</c:v>
                </c:pt>
                <c:pt idx="54">
                  <c:v>18.886282187751295</c:v>
                </c:pt>
                <c:pt idx="55">
                  <c:v>18.216976220777191</c:v>
                </c:pt>
                <c:pt idx="56">
                  <c:v>17.582187903195759</c:v>
                </c:pt>
                <c:pt idx="57">
                  <c:v>16.949291012689908</c:v>
                </c:pt>
                <c:pt idx="58">
                  <c:v>16.359481814890788</c:v>
                </c:pt>
                <c:pt idx="59">
                  <c:v>15.814578073256172</c:v>
                </c:pt>
                <c:pt idx="60">
                  <c:v>15.2894564558607</c:v>
                </c:pt>
                <c:pt idx="61">
                  <c:v>14.794294201790741</c:v>
                </c:pt>
                <c:pt idx="62">
                  <c:v>14.332828702750522</c:v>
                </c:pt>
                <c:pt idx="63">
                  <c:v>13.87145272255138</c:v>
                </c:pt>
                <c:pt idx="64">
                  <c:v>13.449657364047072</c:v>
                </c:pt>
                <c:pt idx="65">
                  <c:v>13.03099335606597</c:v>
                </c:pt>
                <c:pt idx="66">
                  <c:v>12.651637876567321</c:v>
                </c:pt>
                <c:pt idx="67">
                  <c:v>12.271219353563326</c:v>
                </c:pt>
                <c:pt idx="68">
                  <c:v>11.898598841548209</c:v>
                </c:pt>
                <c:pt idx="69">
                  <c:v>11.527558149046598</c:v>
                </c:pt>
                <c:pt idx="70">
                  <c:v>11.213460626128853</c:v>
                </c:pt>
                <c:pt idx="71">
                  <c:v>10.871139102440457</c:v>
                </c:pt>
                <c:pt idx="72">
                  <c:v>10.540779989215455</c:v>
                </c:pt>
                <c:pt idx="73">
                  <c:v>10.236452937376598</c:v>
                </c:pt>
                <c:pt idx="74">
                  <c:v>9.9382911334290398</c:v>
                </c:pt>
                <c:pt idx="75">
                  <c:v>9.6341746202501124</c:v>
                </c:pt>
                <c:pt idx="76">
                  <c:v>9.3346900916014253</c:v>
                </c:pt>
                <c:pt idx="77">
                  <c:v>9.0647481625835926</c:v>
                </c:pt>
                <c:pt idx="78">
                  <c:v>8.7952645064742434</c:v>
                </c:pt>
                <c:pt idx="79">
                  <c:v>8.5081608774310826</c:v>
                </c:pt>
                <c:pt idx="80">
                  <c:v>8.2673699633482265</c:v>
                </c:pt>
                <c:pt idx="81">
                  <c:v>8.0086941343037239</c:v>
                </c:pt>
                <c:pt idx="82">
                  <c:v>7.7717143018578865</c:v>
                </c:pt>
                <c:pt idx="83">
                  <c:v>7.5365562138928972</c:v>
                </c:pt>
                <c:pt idx="84">
                  <c:v>7.3190568505977858</c:v>
                </c:pt>
                <c:pt idx="85">
                  <c:v>7.1090470604520259</c:v>
                </c:pt>
                <c:pt idx="86">
                  <c:v>6.9098807641335007</c:v>
                </c:pt>
                <c:pt idx="87">
                  <c:v>6.7324556062958401</c:v>
                </c:pt>
                <c:pt idx="88">
                  <c:v>6.5581053776280696</c:v>
                </c:pt>
                <c:pt idx="89">
                  <c:v>6.4116569389038522</c:v>
                </c:pt>
                <c:pt idx="90">
                  <c:v>6.2746002219577051</c:v>
                </c:pt>
                <c:pt idx="91">
                  <c:v>6.1493908504607182</c:v>
                </c:pt>
                <c:pt idx="92">
                  <c:v>6.0428897018664625</c:v>
                </c:pt>
                <c:pt idx="93">
                  <c:v>5.9470313551380087</c:v>
                </c:pt>
                <c:pt idx="94">
                  <c:v>5.8647060928149903</c:v>
                </c:pt>
                <c:pt idx="95">
                  <c:v>5.8052770479207192</c:v>
                </c:pt>
                <c:pt idx="96">
                  <c:v>5.7576810989141425</c:v>
                </c:pt>
                <c:pt idx="97">
                  <c:v>5.7216098838790925</c:v>
                </c:pt>
                <c:pt idx="98">
                  <c:v>5.6970736168443823</c:v>
                </c:pt>
                <c:pt idx="99">
                  <c:v>5.692032067986319</c:v>
                </c:pt>
                <c:pt idx="100">
                  <c:v>5.6961754332280758</c:v>
                </c:pt>
                <c:pt idx="101">
                  <c:v>5.7096589612647284</c:v>
                </c:pt>
                <c:pt idx="102">
                  <c:v>5.7356215978538012</c:v>
                </c:pt>
                <c:pt idx="103">
                  <c:v>5.7636090836889506</c:v>
                </c:pt>
                <c:pt idx="104">
                  <c:v>5.7993172595172808</c:v>
                </c:pt>
                <c:pt idx="105">
                  <c:v>5.842066209101735</c:v>
                </c:pt>
                <c:pt idx="106">
                  <c:v>5.8870557892211881</c:v>
                </c:pt>
                <c:pt idx="107">
                  <c:v>5.934073282694178</c:v>
                </c:pt>
                <c:pt idx="108">
                  <c:v>5.9811735603703591</c:v>
                </c:pt>
                <c:pt idx="109">
                  <c:v>6.0273017093011774</c:v>
                </c:pt>
                <c:pt idx="110">
                  <c:v>6.0709522903469511</c:v>
                </c:pt>
                <c:pt idx="111">
                  <c:v>6.1080989169515574</c:v>
                </c:pt>
                <c:pt idx="112">
                  <c:v>6.1412097137002402</c:v>
                </c:pt>
                <c:pt idx="113">
                  <c:v>6.1706419022276613</c:v>
                </c:pt>
                <c:pt idx="114">
                  <c:v>6.195531191279704</c:v>
                </c:pt>
                <c:pt idx="115">
                  <c:v>6.2151697272604016</c:v>
                </c:pt>
                <c:pt idx="116">
                  <c:v>6.2280060240278816</c:v>
                </c:pt>
                <c:pt idx="117">
                  <c:v>6.2321095888113573</c:v>
                </c:pt>
                <c:pt idx="118">
                  <c:v>6.2268898352606525</c:v>
                </c:pt>
                <c:pt idx="119">
                  <c:v>6.2117131687142475</c:v>
                </c:pt>
                <c:pt idx="120">
                  <c:v>6.1861241764200079</c:v>
                </c:pt>
                <c:pt idx="121">
                  <c:v>6.1503061873984519</c:v>
                </c:pt>
                <c:pt idx="122">
                  <c:v>6.104323616405229</c:v>
                </c:pt>
                <c:pt idx="123">
                  <c:v>6.049537129429976</c:v>
                </c:pt>
                <c:pt idx="124">
                  <c:v>5.9854685312143987</c:v>
                </c:pt>
                <c:pt idx="125">
                  <c:v>5.9122630009546873</c:v>
                </c:pt>
                <c:pt idx="126">
                  <c:v>5.8304539429851259</c:v>
                </c:pt>
                <c:pt idx="127">
                  <c:v>5.7406921636415786</c:v>
                </c:pt>
                <c:pt idx="128">
                  <c:v>5.6441608676209185</c:v>
                </c:pt>
                <c:pt idx="129">
                  <c:v>5.5416845222115976</c:v>
                </c:pt>
                <c:pt idx="130">
                  <c:v>5.4343001488518237</c:v>
                </c:pt>
                <c:pt idx="131">
                  <c:v>5.3235713886764593</c:v>
                </c:pt>
                <c:pt idx="132">
                  <c:v>5.2103351725101579</c:v>
                </c:pt>
                <c:pt idx="133">
                  <c:v>5.0953253913777568</c:v>
                </c:pt>
                <c:pt idx="134">
                  <c:v>4.9836494777545886</c:v>
                </c:pt>
                <c:pt idx="135">
                  <c:v>4.8745981045272693</c:v>
                </c:pt>
                <c:pt idx="136">
                  <c:v>4.7675729565049663</c:v>
                </c:pt>
                <c:pt idx="137">
                  <c:v>4.66230577272436</c:v>
                </c:pt>
                <c:pt idx="138">
                  <c:v>4.5589349336662464</c:v>
                </c:pt>
                <c:pt idx="139">
                  <c:v>4.4539821536244233</c:v>
                </c:pt>
                <c:pt idx="140">
                  <c:v>4.3449818422147599</c:v>
                </c:pt>
                <c:pt idx="141">
                  <c:v>4.2447578289907151</c:v>
                </c:pt>
                <c:pt idx="142">
                  <c:v>4.1329721719734573</c:v>
                </c:pt>
                <c:pt idx="143">
                  <c:v>4.033032863945496</c:v>
                </c:pt>
                <c:pt idx="144">
                  <c:v>3.9286056904591957</c:v>
                </c:pt>
                <c:pt idx="145">
                  <c:v>3.8134326066207391</c:v>
                </c:pt>
                <c:pt idx="146">
                  <c:v>3.696995537273879</c:v>
                </c:pt>
                <c:pt idx="147">
                  <c:v>3.5776602148789869</c:v>
                </c:pt>
                <c:pt idx="148">
                  <c:v>3.456092465370793</c:v>
                </c:pt>
                <c:pt idx="149">
                  <c:v>3.3290547902375867</c:v>
                </c:pt>
                <c:pt idx="150">
                  <c:v>3.1905510257688952</c:v>
                </c:pt>
                <c:pt idx="151">
                  <c:v>3.0605103847601374</c:v>
                </c:pt>
                <c:pt idx="152">
                  <c:v>2.9177863858143596</c:v>
                </c:pt>
                <c:pt idx="153">
                  <c:v>2.7677024516304396</c:v>
                </c:pt>
                <c:pt idx="154">
                  <c:v>2.6130233106903868</c:v>
                </c:pt>
                <c:pt idx="155">
                  <c:v>2.4533007304495564</c:v>
                </c:pt>
                <c:pt idx="156">
                  <c:v>2.2864205903256209</c:v>
                </c:pt>
                <c:pt idx="157">
                  <c:v>2.1256727043788617</c:v>
                </c:pt>
                <c:pt idx="158">
                  <c:v>1.9586505917900128</c:v>
                </c:pt>
                <c:pt idx="159">
                  <c:v>1.7944742050266076</c:v>
                </c:pt>
                <c:pt idx="160">
                  <c:v>1.6267235867264931</c:v>
                </c:pt>
                <c:pt idx="161">
                  <c:v>1.4653146941494337</c:v>
                </c:pt>
                <c:pt idx="162">
                  <c:v>1.3061261267709063</c:v>
                </c:pt>
                <c:pt idx="163">
                  <c:v>1.1507101519230976</c:v>
                </c:pt>
                <c:pt idx="164">
                  <c:v>1.0041850993181878</c:v>
                </c:pt>
                <c:pt idx="165">
                  <c:v>0.86335732249470798</c:v>
                </c:pt>
                <c:pt idx="166">
                  <c:v>0.73261347281580236</c:v>
                </c:pt>
                <c:pt idx="167">
                  <c:v>0.61629794264588944</c:v>
                </c:pt>
                <c:pt idx="168">
                  <c:v>0.50984214223487923</c:v>
                </c:pt>
                <c:pt idx="169">
                  <c:v>0.41868071223173747</c:v>
                </c:pt>
                <c:pt idx="170">
                  <c:v>0.34145502984959686</c:v>
                </c:pt>
                <c:pt idx="171">
                  <c:v>0.27594547529011415</c:v>
                </c:pt>
                <c:pt idx="172">
                  <c:v>0.22133802775744707</c:v>
                </c:pt>
                <c:pt idx="173">
                  <c:v>0.1761504198524394</c:v>
                </c:pt>
                <c:pt idx="174">
                  <c:v>0.13972217294129016</c:v>
                </c:pt>
                <c:pt idx="175">
                  <c:v>0.11179876352949347</c:v>
                </c:pt>
                <c:pt idx="176">
                  <c:v>9.1241865330353958E-2</c:v>
                </c:pt>
                <c:pt idx="177">
                  <c:v>7.6151527547573927E-2</c:v>
                </c:pt>
                <c:pt idx="178">
                  <c:v>6.6023537239534899E-2</c:v>
                </c:pt>
                <c:pt idx="179">
                  <c:v>5.9120180789533405E-2</c:v>
                </c:pt>
                <c:pt idx="180">
                  <c:v>5.4244077790939864E-2</c:v>
                </c:pt>
                <c:pt idx="181">
                  <c:v>4.9884782821694791E-2</c:v>
                </c:pt>
                <c:pt idx="182">
                  <c:v>4.43823968548702E-2</c:v>
                </c:pt>
                <c:pt idx="183">
                  <c:v>3.9370642338968122E-2</c:v>
                </c:pt>
                <c:pt idx="184">
                  <c:v>3.3853327111708728E-2</c:v>
                </c:pt>
                <c:pt idx="185">
                  <c:v>2.8027866032392337E-2</c:v>
                </c:pt>
                <c:pt idx="186">
                  <c:v>2.1908992094628786E-2</c:v>
                </c:pt>
                <c:pt idx="187">
                  <c:v>1.5472430893006092E-2</c:v>
                </c:pt>
                <c:pt idx="188">
                  <c:v>8.2586271049325307E-3</c:v>
                </c:pt>
                <c:pt idx="189">
                  <c:v>2.8787854309629594E-2</c:v>
                </c:pt>
                <c:pt idx="190">
                  <c:v>3.0000217152299627E-2</c:v>
                </c:pt>
                <c:pt idx="191">
                  <c:v>3.7780490559443956E-2</c:v>
                </c:pt>
                <c:pt idx="192">
                  <c:v>-7.669383770296094E-2</c:v>
                </c:pt>
                <c:pt idx="193">
                  <c:v>-5.8717852994879499E-2</c:v>
                </c:pt>
                <c:pt idx="194">
                  <c:v>-4.5398452087155351E-2</c:v>
                </c:pt>
                <c:pt idx="195">
                  <c:v>-8.0597044715897043E-2</c:v>
                </c:pt>
                <c:pt idx="196">
                  <c:v>-5.8555719712768052E-2</c:v>
                </c:pt>
                <c:pt idx="197">
                  <c:v>-0.13569656303138491</c:v>
                </c:pt>
                <c:pt idx="198">
                  <c:v>-0.12092456621416395</c:v>
                </c:pt>
                <c:pt idx="199">
                  <c:v>-4.0291849409553236E-2</c:v>
                </c:pt>
                <c:pt idx="200">
                  <c:v>-5.0251443107538915E-2</c:v>
                </c:pt>
                <c:pt idx="201">
                  <c:v>-5.2550927417668536E-2</c:v>
                </c:pt>
                <c:pt idx="202">
                  <c:v>-3.5626066407404927E-2</c:v>
                </c:pt>
                <c:pt idx="203">
                  <c:v>-6.2977233516039774E-2</c:v>
                </c:pt>
                <c:pt idx="204">
                  <c:v>-7.1173836777153984E-2</c:v>
                </c:pt>
                <c:pt idx="205">
                  <c:v>-2.3137747169336271E-2</c:v>
                </c:pt>
                <c:pt idx="206">
                  <c:v>-0.13936173216410183</c:v>
                </c:pt>
                <c:pt idx="207">
                  <c:v>1.6341888299514541E-2</c:v>
                </c:pt>
                <c:pt idx="208">
                  <c:v>-0.13547352404225779</c:v>
                </c:pt>
                <c:pt idx="209">
                  <c:v>2.9530813223227894E-2</c:v>
                </c:pt>
                <c:pt idx="210">
                  <c:v>-0.15941123101890067</c:v>
                </c:pt>
                <c:pt idx="211">
                  <c:v>-0.11448739711945792</c:v>
                </c:pt>
                <c:pt idx="212">
                  <c:v>6.3064822154743627E-2</c:v>
                </c:pt>
                <c:pt idx="213">
                  <c:v>-1.7595069854486858E-2</c:v>
                </c:pt>
                <c:pt idx="214">
                  <c:v>5.574342340776803E-3</c:v>
                </c:pt>
                <c:pt idx="215">
                  <c:v>-2.2405606612044056E-2</c:v>
                </c:pt>
                <c:pt idx="216">
                  <c:v>3.8634602815763988E-2</c:v>
                </c:pt>
                <c:pt idx="217">
                  <c:v>-4.0170904088010134E-2</c:v>
                </c:pt>
                <c:pt idx="218">
                  <c:v>-8.1407883123485569E-2</c:v>
                </c:pt>
                <c:pt idx="219">
                  <c:v>-7.9724225442007315E-2</c:v>
                </c:pt>
                <c:pt idx="220">
                  <c:v>-0.12594511290239466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960176"/>
        <c:axId val="254960736"/>
      </c:scatterChart>
      <c:valAx>
        <c:axId val="254960176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3554683061877542"/>
              <c:y val="0.8823528050729170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60736"/>
        <c:crossesAt val="1.0000000000000063E-4"/>
        <c:crossBetween val="midCat"/>
      </c:valAx>
      <c:valAx>
        <c:axId val="2549607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EQE [%]</a:t>
                </a:r>
              </a:p>
            </c:rich>
          </c:tx>
          <c:layout>
            <c:manualLayout>
              <c:xMode val="edge"/>
              <c:yMode val="edge"/>
              <c:x val="1.9531298313738246E-2"/>
              <c:y val="0.359133207522613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60176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186984532071833"/>
          <c:y val="6.3039549033643519E-2"/>
          <c:w val="0.74714197834645968"/>
          <c:h val="0.78107635926314167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calib'!$Y$1</c:f>
              <c:strCache>
                <c:ptCount val="1"/>
                <c:pt idx="0">
                  <c:v>EQE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'0V calib'!$P$2:$P$1112</c:f>
              <c:numCache>
                <c:formatCode>General</c:formatCode>
                <c:ptCount val="1111"/>
                <c:pt idx="0">
                  <c:v>300</c:v>
                </c:pt>
                <c:pt idx="1">
                  <c:v>305</c:v>
                </c:pt>
                <c:pt idx="2">
                  <c:v>310</c:v>
                </c:pt>
                <c:pt idx="3">
                  <c:v>315</c:v>
                </c:pt>
                <c:pt idx="4">
                  <c:v>320</c:v>
                </c:pt>
                <c:pt idx="5">
                  <c:v>325</c:v>
                </c:pt>
                <c:pt idx="6">
                  <c:v>330</c:v>
                </c:pt>
                <c:pt idx="7">
                  <c:v>335</c:v>
                </c:pt>
                <c:pt idx="8">
                  <c:v>340</c:v>
                </c:pt>
                <c:pt idx="9">
                  <c:v>345</c:v>
                </c:pt>
                <c:pt idx="10">
                  <c:v>350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  <c:pt idx="46">
                  <c:v>529.99099999999999</c:v>
                </c:pt>
                <c:pt idx="47">
                  <c:v>535.02200000000005</c:v>
                </c:pt>
                <c:pt idx="48">
                  <c:v>539.976</c:v>
                </c:pt>
                <c:pt idx="49">
                  <c:v>545.00400000000002</c:v>
                </c:pt>
                <c:pt idx="50">
                  <c:v>550.03200000000004</c:v>
                </c:pt>
                <c:pt idx="51">
                  <c:v>554.98199999999997</c:v>
                </c:pt>
                <c:pt idx="52">
                  <c:v>560.00599999999997</c:v>
                </c:pt>
                <c:pt idx="53">
                  <c:v>565.03</c:v>
                </c:pt>
                <c:pt idx="54">
                  <c:v>569.976</c:v>
                </c:pt>
                <c:pt idx="55">
                  <c:v>574.99699999999996</c:v>
                </c:pt>
                <c:pt idx="56">
                  <c:v>580.01599999999996</c:v>
                </c:pt>
                <c:pt idx="57">
                  <c:v>585.03399999999999</c:v>
                </c:pt>
                <c:pt idx="58">
                  <c:v>589.97500000000002</c:v>
                </c:pt>
                <c:pt idx="59">
                  <c:v>594.99</c:v>
                </c:pt>
                <c:pt idx="60">
                  <c:v>600.00400000000002</c:v>
                </c:pt>
                <c:pt idx="61">
                  <c:v>605.01599999999996</c:v>
                </c:pt>
                <c:pt idx="62">
                  <c:v>610.02700000000004</c:v>
                </c:pt>
                <c:pt idx="63">
                  <c:v>615.03700000000003</c:v>
                </c:pt>
                <c:pt idx="64">
                  <c:v>619.96900000000005</c:v>
                </c:pt>
                <c:pt idx="65">
                  <c:v>624.976</c:v>
                </c:pt>
                <c:pt idx="66">
                  <c:v>629.98099999999999</c:v>
                </c:pt>
                <c:pt idx="67">
                  <c:v>634.98500000000001</c:v>
                </c:pt>
                <c:pt idx="68">
                  <c:v>639.98699999999997</c:v>
                </c:pt>
                <c:pt idx="69">
                  <c:v>644.98800000000006</c:v>
                </c:pt>
                <c:pt idx="70">
                  <c:v>649.98699999999997</c:v>
                </c:pt>
                <c:pt idx="71">
                  <c:v>654.98500000000001</c:v>
                </c:pt>
                <c:pt idx="72">
                  <c:v>659.98099999999999</c:v>
                </c:pt>
                <c:pt idx="73">
                  <c:v>664.97500000000002</c:v>
                </c:pt>
                <c:pt idx="74">
                  <c:v>669.96799999999996</c:v>
                </c:pt>
                <c:pt idx="75">
                  <c:v>675.03499999999997</c:v>
                </c:pt>
                <c:pt idx="76">
                  <c:v>680.02499999999998</c:v>
                </c:pt>
                <c:pt idx="77">
                  <c:v>685.01300000000003</c:v>
                </c:pt>
                <c:pt idx="78">
                  <c:v>690</c:v>
                </c:pt>
                <c:pt idx="79">
                  <c:v>694.98500000000001</c:v>
                </c:pt>
                <c:pt idx="80">
                  <c:v>699.96799999999996</c:v>
                </c:pt>
                <c:pt idx="81">
                  <c:v>705.02499999999998</c:v>
                </c:pt>
                <c:pt idx="82">
                  <c:v>710.005</c:v>
                </c:pt>
                <c:pt idx="83">
                  <c:v>714.98400000000004</c:v>
                </c:pt>
                <c:pt idx="84">
                  <c:v>720.03599999999994</c:v>
                </c:pt>
                <c:pt idx="85">
                  <c:v>725.01099999999997</c:v>
                </c:pt>
                <c:pt idx="86">
                  <c:v>729.98400000000004</c:v>
                </c:pt>
                <c:pt idx="87">
                  <c:v>735.03099999999995</c:v>
                </c:pt>
                <c:pt idx="88">
                  <c:v>740</c:v>
                </c:pt>
                <c:pt idx="89">
                  <c:v>744.96799999999996</c:v>
                </c:pt>
                <c:pt idx="90">
                  <c:v>750.01</c:v>
                </c:pt>
                <c:pt idx="91">
                  <c:v>754.97400000000005</c:v>
                </c:pt>
                <c:pt idx="92">
                  <c:v>760.01199999999994</c:v>
                </c:pt>
                <c:pt idx="93">
                  <c:v>764.97299999999996</c:v>
                </c:pt>
                <c:pt idx="94">
                  <c:v>770.00699999999995</c:v>
                </c:pt>
                <c:pt idx="95">
                  <c:v>774.96400000000006</c:v>
                </c:pt>
                <c:pt idx="96">
                  <c:v>779.99400000000003</c:v>
                </c:pt>
                <c:pt idx="97">
                  <c:v>785.02300000000002</c:v>
                </c:pt>
                <c:pt idx="98">
                  <c:v>789.97500000000002</c:v>
                </c:pt>
                <c:pt idx="99">
                  <c:v>794.99900000000002</c:v>
                </c:pt>
                <c:pt idx="100">
                  <c:v>800.02200000000005</c:v>
                </c:pt>
                <c:pt idx="101">
                  <c:v>804.96799999999996</c:v>
                </c:pt>
                <c:pt idx="102">
                  <c:v>809.98699999999997</c:v>
                </c:pt>
                <c:pt idx="103">
                  <c:v>815.00400000000002</c:v>
                </c:pt>
                <c:pt idx="104">
                  <c:v>820.01900000000001</c:v>
                </c:pt>
                <c:pt idx="105">
                  <c:v>825.03200000000004</c:v>
                </c:pt>
                <c:pt idx="106">
                  <c:v>829.96799999999996</c:v>
                </c:pt>
                <c:pt idx="107">
                  <c:v>834.97699999999998</c:v>
                </c:pt>
                <c:pt idx="108">
                  <c:v>839.98400000000004</c:v>
                </c:pt>
                <c:pt idx="109">
                  <c:v>844.98900000000003</c:v>
                </c:pt>
                <c:pt idx="110">
                  <c:v>849.99099999999999</c:v>
                </c:pt>
                <c:pt idx="111">
                  <c:v>854.99199999999996</c:v>
                </c:pt>
                <c:pt idx="112">
                  <c:v>859.99099999999999</c:v>
                </c:pt>
                <c:pt idx="113">
                  <c:v>864.98699999999997</c:v>
                </c:pt>
                <c:pt idx="114">
                  <c:v>869.98199999999997</c:v>
                </c:pt>
                <c:pt idx="115">
                  <c:v>874.97400000000005</c:v>
                </c:pt>
                <c:pt idx="116">
                  <c:v>879.96500000000003</c:v>
                </c:pt>
                <c:pt idx="117">
                  <c:v>885.02700000000004</c:v>
                </c:pt>
                <c:pt idx="118">
                  <c:v>890.01300000000003</c:v>
                </c:pt>
                <c:pt idx="119">
                  <c:v>894.99699999999996</c:v>
                </c:pt>
                <c:pt idx="120">
                  <c:v>899.97900000000004</c:v>
                </c:pt>
                <c:pt idx="121">
                  <c:v>905.03200000000004</c:v>
                </c:pt>
                <c:pt idx="122">
                  <c:v>910.00900000000001</c:v>
                </c:pt>
                <c:pt idx="123">
                  <c:v>914.98400000000004</c:v>
                </c:pt>
                <c:pt idx="124">
                  <c:v>920.03099999999995</c:v>
                </c:pt>
                <c:pt idx="125">
                  <c:v>925.00199999999995</c:v>
                </c:pt>
                <c:pt idx="126">
                  <c:v>929.97</c:v>
                </c:pt>
                <c:pt idx="127">
                  <c:v>935.01</c:v>
                </c:pt>
                <c:pt idx="128">
                  <c:v>939.97299999999996</c:v>
                </c:pt>
                <c:pt idx="129">
                  <c:v>945.00900000000001</c:v>
                </c:pt>
                <c:pt idx="130">
                  <c:v>949.96799999999996</c:v>
                </c:pt>
                <c:pt idx="131">
                  <c:v>954.99900000000002</c:v>
                </c:pt>
                <c:pt idx="132">
                  <c:v>960.02700000000004</c:v>
                </c:pt>
                <c:pt idx="133">
                  <c:v>964.97900000000004</c:v>
                </c:pt>
                <c:pt idx="134">
                  <c:v>970.00199999999995</c:v>
                </c:pt>
                <c:pt idx="135">
                  <c:v>975.024</c:v>
                </c:pt>
                <c:pt idx="136">
                  <c:v>979.96799999999996</c:v>
                </c:pt>
                <c:pt idx="137">
                  <c:v>984.98500000000001</c:v>
                </c:pt>
                <c:pt idx="138">
                  <c:v>989.99800000000005</c:v>
                </c:pt>
                <c:pt idx="139">
                  <c:v>995.01</c:v>
                </c:pt>
                <c:pt idx="140">
                  <c:v>1000.018</c:v>
                </c:pt>
                <c:pt idx="141">
                  <c:v>1005.025</c:v>
                </c:pt>
                <c:pt idx="142">
                  <c:v>1010.029</c:v>
                </c:pt>
                <c:pt idx="143">
                  <c:v>1015.03</c:v>
                </c:pt>
                <c:pt idx="144">
                  <c:v>1020.028</c:v>
                </c:pt>
                <c:pt idx="145">
                  <c:v>1025.0250000000001</c:v>
                </c:pt>
                <c:pt idx="146">
                  <c:v>1030.018</c:v>
                </c:pt>
                <c:pt idx="147">
                  <c:v>1035.009</c:v>
                </c:pt>
                <c:pt idx="148">
                  <c:v>1039.998</c:v>
                </c:pt>
                <c:pt idx="149">
                  <c:v>1044.9829999999999</c:v>
                </c:pt>
                <c:pt idx="150">
                  <c:v>1049.9659999999999</c:v>
                </c:pt>
                <c:pt idx="151">
                  <c:v>1055.02</c:v>
                </c:pt>
                <c:pt idx="152">
                  <c:v>1059.998</c:v>
                </c:pt>
                <c:pt idx="153">
                  <c:v>1064.973</c:v>
                </c:pt>
                <c:pt idx="154">
                  <c:v>1070.019</c:v>
                </c:pt>
                <c:pt idx="155">
                  <c:v>1074.989</c:v>
                </c:pt>
                <c:pt idx="156">
                  <c:v>1080.029</c:v>
                </c:pt>
                <c:pt idx="157">
                  <c:v>1084.9929999999999</c:v>
                </c:pt>
                <c:pt idx="158">
                  <c:v>1090.028</c:v>
                </c:pt>
                <c:pt idx="159">
                  <c:v>1094.9870000000001</c:v>
                </c:pt>
                <c:pt idx="160">
                  <c:v>1100.0160000000001</c:v>
                </c:pt>
                <c:pt idx="161">
                  <c:v>1104.9690000000001</c:v>
                </c:pt>
                <c:pt idx="162">
                  <c:v>1109.9929999999999</c:v>
                </c:pt>
                <c:pt idx="163">
                  <c:v>1115.0129999999999</c:v>
                </c:pt>
                <c:pt idx="164">
                  <c:v>1120.0309999999999</c:v>
                </c:pt>
                <c:pt idx="165">
                  <c:v>1124.973</c:v>
                </c:pt>
                <c:pt idx="166">
                  <c:v>1129.9849999999999</c:v>
                </c:pt>
                <c:pt idx="167">
                  <c:v>1134.9939999999999</c:v>
                </c:pt>
                <c:pt idx="168">
                  <c:v>1140</c:v>
                </c:pt>
                <c:pt idx="169">
                  <c:v>1145.0029999999999</c:v>
                </c:pt>
                <c:pt idx="170">
                  <c:v>1150.0029999999999</c:v>
                </c:pt>
                <c:pt idx="171">
                  <c:v>1155</c:v>
                </c:pt>
                <c:pt idx="172">
                  <c:v>1159.9949999999999</c:v>
                </c:pt>
                <c:pt idx="173">
                  <c:v>1164.9860000000001</c:v>
                </c:pt>
                <c:pt idx="174">
                  <c:v>1169.9739999999999</c:v>
                </c:pt>
                <c:pt idx="175">
                  <c:v>1175.0319999999999</c:v>
                </c:pt>
                <c:pt idx="176">
                  <c:v>1180.0139999999999</c:v>
                </c:pt>
                <c:pt idx="177">
                  <c:v>1184.9929999999999</c:v>
                </c:pt>
                <c:pt idx="178">
                  <c:v>1189.9690000000001</c:v>
                </c:pt>
                <c:pt idx="179">
                  <c:v>1195.0139999999999</c:v>
                </c:pt>
                <c:pt idx="180">
                  <c:v>1199.9839999999999</c:v>
                </c:pt>
                <c:pt idx="181">
                  <c:v>1205.0219999999999</c:v>
                </c:pt>
                <c:pt idx="182">
                  <c:v>1209.9860000000001</c:v>
                </c:pt>
                <c:pt idx="183">
                  <c:v>1215.018</c:v>
                </c:pt>
                <c:pt idx="184">
                  <c:v>1219.9760000000001</c:v>
                </c:pt>
                <c:pt idx="185">
                  <c:v>1225.002</c:v>
                </c:pt>
                <c:pt idx="186">
                  <c:v>1230.0239999999999</c:v>
                </c:pt>
                <c:pt idx="187">
                  <c:v>1234.972</c:v>
                </c:pt>
                <c:pt idx="188">
                  <c:v>1239.9880000000001</c:v>
                </c:pt>
                <c:pt idx="189">
                  <c:v>1245.001</c:v>
                </c:pt>
                <c:pt idx="190">
                  <c:v>1250.011</c:v>
                </c:pt>
                <c:pt idx="191">
                  <c:v>1255.0170000000001</c:v>
                </c:pt>
                <c:pt idx="192">
                  <c:v>1260.02</c:v>
                </c:pt>
                <c:pt idx="193">
                  <c:v>1265.02</c:v>
                </c:pt>
                <c:pt idx="194">
                  <c:v>1270.0160000000001</c:v>
                </c:pt>
                <c:pt idx="195">
                  <c:v>1275.009</c:v>
                </c:pt>
                <c:pt idx="196">
                  <c:v>1279.998</c:v>
                </c:pt>
                <c:pt idx="197">
                  <c:v>1284.9839999999999</c:v>
                </c:pt>
                <c:pt idx="198">
                  <c:v>1289.9670000000001</c:v>
                </c:pt>
                <c:pt idx="199">
                  <c:v>1295.0170000000001</c:v>
                </c:pt>
                <c:pt idx="200">
                  <c:v>1299.9929999999999</c:v>
                </c:pt>
                <c:pt idx="201">
                  <c:v>1304.9659999999999</c:v>
                </c:pt>
                <c:pt idx="202">
                  <c:v>1310.0050000000001</c:v>
                </c:pt>
                <c:pt idx="203">
                  <c:v>1314.971</c:v>
                </c:pt>
                <c:pt idx="204">
                  <c:v>1320.0029999999999</c:v>
                </c:pt>
                <c:pt idx="205">
                  <c:v>1325.0329999999999</c:v>
                </c:pt>
                <c:pt idx="206">
                  <c:v>1329.9870000000001</c:v>
                </c:pt>
                <c:pt idx="207">
                  <c:v>1335.009</c:v>
                </c:pt>
                <c:pt idx="208">
                  <c:v>1340.027</c:v>
                </c:pt>
                <c:pt idx="209">
                  <c:v>1344.971</c:v>
                </c:pt>
                <c:pt idx="210">
                  <c:v>1349.982</c:v>
                </c:pt>
                <c:pt idx="211">
                  <c:v>1354.99</c:v>
                </c:pt>
                <c:pt idx="212">
                  <c:v>1359.9929999999999</c:v>
                </c:pt>
                <c:pt idx="213">
                  <c:v>1364.9929999999999</c:v>
                </c:pt>
                <c:pt idx="214">
                  <c:v>1369.989</c:v>
                </c:pt>
                <c:pt idx="215">
                  <c:v>1374.982</c:v>
                </c:pt>
                <c:pt idx="216">
                  <c:v>1379.971</c:v>
                </c:pt>
                <c:pt idx="217">
                  <c:v>1385.0260000000001</c:v>
                </c:pt>
                <c:pt idx="218">
                  <c:v>1390.0070000000001</c:v>
                </c:pt>
                <c:pt idx="219">
                  <c:v>1394.9839999999999</c:v>
                </c:pt>
                <c:pt idx="220">
                  <c:v>1400.027</c:v>
                </c:pt>
              </c:numCache>
            </c:numRef>
          </c:xVal>
          <c:yVal>
            <c:numRef>
              <c:f>'0V calib'!$AC$2:$AC$1112</c:f>
              <c:numCache>
                <c:formatCode>0.00E+00</c:formatCode>
                <c:ptCount val="1111"/>
                <c:pt idx="0">
                  <c:v>1.2199057042300285E-3</c:v>
                </c:pt>
                <c:pt idx="1">
                  <c:v>1.3049897071518691E-3</c:v>
                </c:pt>
                <c:pt idx="2">
                  <c:v>1.3149345906102664E-3</c:v>
                </c:pt>
                <c:pt idx="3">
                  <c:v>1.3609020519290786E-3</c:v>
                </c:pt>
                <c:pt idx="4">
                  <c:v>1.3704049405671027E-3</c:v>
                </c:pt>
                <c:pt idx="5">
                  <c:v>1.3816758084866192E-3</c:v>
                </c:pt>
                <c:pt idx="6">
                  <c:v>1.4099634769905037E-3</c:v>
                </c:pt>
                <c:pt idx="7">
                  <c:v>1.4168143967062884E-3</c:v>
                </c:pt>
                <c:pt idx="8">
                  <c:v>1.4431130885184942E-3</c:v>
                </c:pt>
                <c:pt idx="9">
                  <c:v>1.4627818580251011E-3</c:v>
                </c:pt>
                <c:pt idx="10">
                  <c:v>1.5270921043894017E-3</c:v>
                </c:pt>
                <c:pt idx="11">
                  <c:v>1.596264293777807E-3</c:v>
                </c:pt>
                <c:pt idx="12">
                  <c:v>1.703006042897935E-3</c:v>
                </c:pt>
                <c:pt idx="13">
                  <c:v>1.8411294242645594E-3</c:v>
                </c:pt>
                <c:pt idx="14">
                  <c:v>2.0477620027890297E-3</c:v>
                </c:pt>
                <c:pt idx="15">
                  <c:v>2.3414675609270204E-3</c:v>
                </c:pt>
                <c:pt idx="16">
                  <c:v>2.7302020054452481E-3</c:v>
                </c:pt>
                <c:pt idx="17">
                  <c:v>3.2409270203864796E-3</c:v>
                </c:pt>
                <c:pt idx="18">
                  <c:v>3.8893334218739616E-3</c:v>
                </c:pt>
                <c:pt idx="19">
                  <c:v>4.9043745268610127E-3</c:v>
                </c:pt>
                <c:pt idx="20">
                  <c:v>5.9914607875688961E-3</c:v>
                </c:pt>
                <c:pt idx="21">
                  <c:v>7.4834143037386287E-3</c:v>
                </c:pt>
                <c:pt idx="22">
                  <c:v>9.2469736370276879E-3</c:v>
                </c:pt>
                <c:pt idx="23">
                  <c:v>1.1312415432631647E-2</c:v>
                </c:pt>
                <c:pt idx="24">
                  <c:v>1.3721729198485955E-2</c:v>
                </c:pt>
                <c:pt idx="25">
                  <c:v>1.6546960090311442E-2</c:v>
                </c:pt>
                <c:pt idx="26">
                  <c:v>1.9446888106779997E-2</c:v>
                </c:pt>
                <c:pt idx="27">
                  <c:v>2.2960525931336736E-2</c:v>
                </c:pt>
                <c:pt idx="28">
                  <c:v>2.6666873497576193E-2</c:v>
                </c:pt>
                <c:pt idx="29">
                  <c:v>3.0432890364566038E-2</c:v>
                </c:pt>
                <c:pt idx="30">
                  <c:v>3.4668747725612584E-2</c:v>
                </c:pt>
                <c:pt idx="31">
                  <c:v>3.9084938973371397E-2</c:v>
                </c:pt>
                <c:pt idx="32">
                  <c:v>4.3892958629391063E-2</c:v>
                </c:pt>
                <c:pt idx="33">
                  <c:v>4.8779432366026956E-2</c:v>
                </c:pt>
                <c:pt idx="34">
                  <c:v>5.4021490935653081E-2</c:v>
                </c:pt>
                <c:pt idx="35">
                  <c:v>6.0061792150873219E-2</c:v>
                </c:pt>
                <c:pt idx="36">
                  <c:v>6.601988232950394E-2</c:v>
                </c:pt>
                <c:pt idx="37">
                  <c:v>7.2461293844212779E-2</c:v>
                </c:pt>
                <c:pt idx="38">
                  <c:v>7.9182930075038155E-2</c:v>
                </c:pt>
                <c:pt idx="39">
                  <c:v>8.5760033999601554E-2</c:v>
                </c:pt>
                <c:pt idx="40">
                  <c:v>9.1989067003121039E-2</c:v>
                </c:pt>
                <c:pt idx="41">
                  <c:v>9.8177436483166222E-2</c:v>
                </c:pt>
                <c:pt idx="42">
                  <c:v>0.10387828567633972</c:v>
                </c:pt>
                <c:pt idx="43">
                  <c:v>0.1092825563450428</c:v>
                </c:pt>
                <c:pt idx="44">
                  <c:v>0.11418184793146957</c:v>
                </c:pt>
                <c:pt idx="45">
                  <c:v>0.11881771060495384</c:v>
                </c:pt>
                <c:pt idx="46">
                  <c:v>0.10664252128295372</c:v>
                </c:pt>
                <c:pt idx="47">
                  <c:v>0.11140435248024437</c:v>
                </c:pt>
                <c:pt idx="48">
                  <c:v>0.1158315935985125</c:v>
                </c:pt>
                <c:pt idx="49">
                  <c:v>0.12077817863071919</c:v>
                </c:pt>
                <c:pt idx="50">
                  <c:v>0.12572211169400355</c:v>
                </c:pt>
                <c:pt idx="51">
                  <c:v>0.13039974287801318</c:v>
                </c:pt>
                <c:pt idx="52">
                  <c:v>0.13524864705491732</c:v>
                </c:pt>
                <c:pt idx="53">
                  <c:v>0.13974528135998407</c:v>
                </c:pt>
                <c:pt idx="54">
                  <c:v>0.1442905350952918</c:v>
                </c:pt>
                <c:pt idx="55">
                  <c:v>0.14811423228634035</c:v>
                </c:pt>
                <c:pt idx="56">
                  <c:v>0.1518747242180756</c:v>
                </c:pt>
                <c:pt idx="57">
                  <c:v>0.15572759306726874</c:v>
                </c:pt>
                <c:pt idx="58">
                  <c:v>0.15877735732784379</c:v>
                </c:pt>
                <c:pt idx="59">
                  <c:v>0.16173673364765251</c:v>
                </c:pt>
                <c:pt idx="60">
                  <c:v>0.16410936184341596</c:v>
                </c:pt>
                <c:pt idx="61">
                  <c:v>0.16549943555348964</c:v>
                </c:pt>
                <c:pt idx="62">
                  <c:v>0.16645149239657345</c:v>
                </c:pt>
                <c:pt idx="63">
                  <c:v>0.16678519848595524</c:v>
                </c:pt>
                <c:pt idx="64">
                  <c:v>0.16703603054651703</c:v>
                </c:pt>
                <c:pt idx="65">
                  <c:v>0.16696177541669432</c:v>
                </c:pt>
                <c:pt idx="66">
                  <c:v>0.16673746304535492</c:v>
                </c:pt>
                <c:pt idx="67">
                  <c:v>0.16660398060960224</c:v>
                </c:pt>
                <c:pt idx="68">
                  <c:v>0.16664132917192381</c:v>
                </c:pt>
                <c:pt idx="69">
                  <c:v>0.16636795537552293</c:v>
                </c:pt>
                <c:pt idx="70">
                  <c:v>0.16633392177435424</c:v>
                </c:pt>
                <c:pt idx="71">
                  <c:v>0.16630320313433822</c:v>
                </c:pt>
                <c:pt idx="72">
                  <c:v>0.16604994010226437</c:v>
                </c:pt>
                <c:pt idx="73">
                  <c:v>0.16549589959492661</c:v>
                </c:pt>
                <c:pt idx="74">
                  <c:v>0.16471511574473738</c:v>
                </c:pt>
                <c:pt idx="75">
                  <c:v>0.16388615445912744</c:v>
                </c:pt>
                <c:pt idx="76">
                  <c:v>0.16249895371538614</c:v>
                </c:pt>
                <c:pt idx="77">
                  <c:v>0.16091263430506675</c:v>
                </c:pt>
                <c:pt idx="78">
                  <c:v>0.15910178152599777</c:v>
                </c:pt>
                <c:pt idx="79">
                  <c:v>0.15691832711335413</c:v>
                </c:pt>
                <c:pt idx="80">
                  <c:v>0.15455895876220199</c:v>
                </c:pt>
                <c:pt idx="81">
                  <c:v>0.15161438926887574</c:v>
                </c:pt>
                <c:pt idx="82">
                  <c:v>0.14847688903645659</c:v>
                </c:pt>
                <c:pt idx="83">
                  <c:v>0.14521784022843481</c:v>
                </c:pt>
                <c:pt idx="84">
                  <c:v>0.14185094468424195</c:v>
                </c:pt>
                <c:pt idx="85">
                  <c:v>0.13849112105717509</c:v>
                </c:pt>
                <c:pt idx="86">
                  <c:v>0.13525306700312101</c:v>
                </c:pt>
                <c:pt idx="87">
                  <c:v>0.13239446550235737</c:v>
                </c:pt>
                <c:pt idx="88">
                  <c:v>0.12993874228036392</c:v>
                </c:pt>
                <c:pt idx="89">
                  <c:v>0.12786644956504417</c:v>
                </c:pt>
                <c:pt idx="90">
                  <c:v>0.12602266817185734</c:v>
                </c:pt>
                <c:pt idx="91">
                  <c:v>0.12449933302344109</c:v>
                </c:pt>
                <c:pt idx="92">
                  <c:v>0.12303191021980206</c:v>
                </c:pt>
                <c:pt idx="93">
                  <c:v>0.1216659252274387</c:v>
                </c:pt>
                <c:pt idx="94">
                  <c:v>0.12026458064944551</c:v>
                </c:pt>
                <c:pt idx="95">
                  <c:v>0.11944843721362637</c:v>
                </c:pt>
                <c:pt idx="96">
                  <c:v>0.11776288996613322</c:v>
                </c:pt>
                <c:pt idx="97">
                  <c:v>0.11661812338136662</c:v>
                </c:pt>
                <c:pt idx="98">
                  <c:v>0.11574717258782123</c:v>
                </c:pt>
                <c:pt idx="99">
                  <c:v>0.11504152785709543</c:v>
                </c:pt>
                <c:pt idx="100">
                  <c:v>0.11468704801115612</c:v>
                </c:pt>
                <c:pt idx="101">
                  <c:v>0.11473964539478053</c:v>
                </c:pt>
                <c:pt idx="102">
                  <c:v>0.1150779924297762</c:v>
                </c:pt>
                <c:pt idx="103">
                  <c:v>0.11582474267879675</c:v>
                </c:pt>
                <c:pt idx="104">
                  <c:v>0.11701216176372932</c:v>
                </c:pt>
                <c:pt idx="105">
                  <c:v>0.11882014157646588</c:v>
                </c:pt>
                <c:pt idx="106">
                  <c:v>0.12085309675277242</c:v>
                </c:pt>
                <c:pt idx="107">
                  <c:v>0.12359744259246959</c:v>
                </c:pt>
                <c:pt idx="108">
                  <c:v>0.1267985900790225</c:v>
                </c:pt>
                <c:pt idx="109">
                  <c:v>0.13053985523607148</c:v>
                </c:pt>
                <c:pt idx="110">
                  <c:v>0.13439603904641742</c:v>
                </c:pt>
                <c:pt idx="111">
                  <c:v>0.1388800764991035</c:v>
                </c:pt>
                <c:pt idx="112">
                  <c:v>0.1435526247426788</c:v>
                </c:pt>
                <c:pt idx="113">
                  <c:v>0.14850340872567899</c:v>
                </c:pt>
                <c:pt idx="114">
                  <c:v>0.15351828195763328</c:v>
                </c:pt>
                <c:pt idx="115">
                  <c:v>0.15856122186068133</c:v>
                </c:pt>
                <c:pt idx="116">
                  <c:v>0.16349012710007305</c:v>
                </c:pt>
                <c:pt idx="117">
                  <c:v>0.16845063496912147</c:v>
                </c:pt>
                <c:pt idx="118">
                  <c:v>0.17337512026030941</c:v>
                </c:pt>
                <c:pt idx="119">
                  <c:v>0.17786578763530111</c:v>
                </c:pt>
                <c:pt idx="120">
                  <c:v>0.18238717365030879</c:v>
                </c:pt>
                <c:pt idx="121">
                  <c:v>0.18644800106248755</c:v>
                </c:pt>
                <c:pt idx="122">
                  <c:v>0.19019700112889301</c:v>
                </c:pt>
                <c:pt idx="123">
                  <c:v>0.19371461690683314</c:v>
                </c:pt>
                <c:pt idx="124">
                  <c:v>0.19707598751577129</c:v>
                </c:pt>
                <c:pt idx="125">
                  <c:v>0.19991160528587548</c:v>
                </c:pt>
                <c:pt idx="126">
                  <c:v>0.20242368284746667</c:v>
                </c:pt>
                <c:pt idx="127">
                  <c:v>0.20467498346503751</c:v>
                </c:pt>
                <c:pt idx="128">
                  <c:v>0.20651589189189185</c:v>
                </c:pt>
                <c:pt idx="129">
                  <c:v>0.20796607689753629</c:v>
                </c:pt>
                <c:pt idx="130">
                  <c:v>0.20900167076167073</c:v>
                </c:pt>
                <c:pt idx="131">
                  <c:v>0.20949228501228501</c:v>
                </c:pt>
                <c:pt idx="132">
                  <c:v>0.20969648661929746</c:v>
                </c:pt>
                <c:pt idx="133">
                  <c:v>0.20944609655355598</c:v>
                </c:pt>
                <c:pt idx="134">
                  <c:v>0.20870199827345773</c:v>
                </c:pt>
                <c:pt idx="135">
                  <c:v>0.20725645421342714</c:v>
                </c:pt>
                <c:pt idx="136">
                  <c:v>0.20521709011222522</c:v>
                </c:pt>
                <c:pt idx="137">
                  <c:v>0.20280888133342184</c:v>
                </c:pt>
                <c:pt idx="138">
                  <c:v>0.19947469340593665</c:v>
                </c:pt>
                <c:pt idx="139">
                  <c:v>0.19564944923301678</c:v>
                </c:pt>
                <c:pt idx="140">
                  <c:v>9.9314026163755897E-2</c:v>
                </c:pt>
                <c:pt idx="141">
                  <c:v>0.10012619164619165</c:v>
                </c:pt>
                <c:pt idx="142">
                  <c:v>9.6504486088053648E-2</c:v>
                </c:pt>
                <c:pt idx="143">
                  <c:v>9.8228928879739677E-2</c:v>
                </c:pt>
                <c:pt idx="144">
                  <c:v>9.8558878013148291E-2</c:v>
                </c:pt>
                <c:pt idx="145">
                  <c:v>9.698869141377249E-2</c:v>
                </c:pt>
                <c:pt idx="146">
                  <c:v>9.6790898731655473E-2</c:v>
                </c:pt>
                <c:pt idx="147">
                  <c:v>9.6255201009363189E-2</c:v>
                </c:pt>
                <c:pt idx="148">
                  <c:v>9.4881260110233068E-2</c:v>
                </c:pt>
                <c:pt idx="149">
                  <c:v>9.0607391194634443E-2</c:v>
                </c:pt>
                <c:pt idx="150">
                  <c:v>8.8545706355003639E-2</c:v>
                </c:pt>
                <c:pt idx="151">
                  <c:v>8.5024333621090381E-2</c:v>
                </c:pt>
                <c:pt idx="152">
                  <c:v>9.6916646258051659E-2</c:v>
                </c:pt>
                <c:pt idx="153">
                  <c:v>8.8987038183146266E-2</c:v>
                </c:pt>
                <c:pt idx="154">
                  <c:v>8.1842633906633891E-2</c:v>
                </c:pt>
                <c:pt idx="155">
                  <c:v>7.4797457467295311E-2</c:v>
                </c:pt>
                <c:pt idx="156">
                  <c:v>6.7490841091705916E-2</c:v>
                </c:pt>
                <c:pt idx="157">
                  <c:v>6.1054070522611061E-2</c:v>
                </c:pt>
                <c:pt idx="158">
                  <c:v>5.4516967129291459E-2</c:v>
                </c:pt>
                <c:pt idx="159">
                  <c:v>4.8843742612391258E-2</c:v>
                </c:pt>
                <c:pt idx="160">
                  <c:v>4.3353724948535753E-2</c:v>
                </c:pt>
                <c:pt idx="161">
                  <c:v>3.8384819177900251E-2</c:v>
                </c:pt>
                <c:pt idx="162">
                  <c:v>3.0485045753370084E-2</c:v>
                </c:pt>
                <c:pt idx="163">
                  <c:v>2.1959407663191443E-2</c:v>
                </c:pt>
                <c:pt idx="164">
                  <c:v>2.0082255661066469E-2</c:v>
                </c:pt>
                <c:pt idx="165">
                  <c:v>1.8009078956105977E-2</c:v>
                </c:pt>
                <c:pt idx="166">
                  <c:v>1.5516007171790957E-2</c:v>
                </c:pt>
                <c:pt idx="167">
                  <c:v>1.2780280231091037E-2</c:v>
                </c:pt>
                <c:pt idx="168">
                  <c:v>9.462446111959625E-3</c:v>
                </c:pt>
                <c:pt idx="169">
                  <c:v>1.0458702437080816E-2</c:v>
                </c:pt>
                <c:pt idx="170">
                  <c:v>8.0478416893551997E-3</c:v>
                </c:pt>
                <c:pt idx="171">
                  <c:v>7.9740285543528772E-3</c:v>
                </c:pt>
                <c:pt idx="172">
                  <c:v>6.7976593399296081E-3</c:v>
                </c:pt>
                <c:pt idx="173">
                  <c:v>3.6234735374194838E-3</c:v>
                </c:pt>
                <c:pt idx="174">
                  <c:v>7.3450699249618164E-3</c:v>
                </c:pt>
                <c:pt idx="175">
                  <c:v>5.4586360316090038E-3</c:v>
                </c:pt>
                <c:pt idx="176">
                  <c:v>5.6420638820638821E-3</c:v>
                </c:pt>
                <c:pt idx="177">
                  <c:v>7.4586625937977285E-4</c:v>
                </c:pt>
                <c:pt idx="178">
                  <c:v>1.2245466498439473E-3</c:v>
                </c:pt>
                <c:pt idx="179">
                  <c:v>-4.7359745002988226E-4</c:v>
                </c:pt>
                <c:pt idx="180">
                  <c:v>3.3045742745202202E-3</c:v>
                </c:pt>
                <c:pt idx="181">
                  <c:v>2.6190403081213886E-3</c:v>
                </c:pt>
                <c:pt idx="182">
                  <c:v>1.9043346835779266E-3</c:v>
                </c:pt>
                <c:pt idx="183">
                  <c:v>1.7350506673749916E-3</c:v>
                </c:pt>
                <c:pt idx="184">
                  <c:v>3.1830256989175904E-3</c:v>
                </c:pt>
                <c:pt idx="185">
                  <c:v>3.7666798592203982E-3</c:v>
                </c:pt>
                <c:pt idx="186">
                  <c:v>2.0053305000332028E-3</c:v>
                </c:pt>
                <c:pt idx="187">
                  <c:v>1.4462070522611062E-3</c:v>
                </c:pt>
                <c:pt idx="188">
                  <c:v>2.1737305265953914E-3</c:v>
                </c:pt>
                <c:pt idx="189">
                  <c:v>8.9813347499833999E-4</c:v>
                </c:pt>
                <c:pt idx="190">
                  <c:v>9.0807835845673683E-4</c:v>
                </c:pt>
                <c:pt idx="191">
                  <c:v>1.114268942160834E-3</c:v>
                </c:pt>
                <c:pt idx="192">
                  <c:v>-2.2020181950992766E-3</c:v>
                </c:pt>
                <c:pt idx="193">
                  <c:v>-1.6572595789893084E-3</c:v>
                </c:pt>
                <c:pt idx="194">
                  <c:v>-1.2565912743210037E-3</c:v>
                </c:pt>
                <c:pt idx="195">
                  <c:v>-2.2139520552493528E-3</c:v>
                </c:pt>
                <c:pt idx="196">
                  <c:v>-1.557810744405339E-3</c:v>
                </c:pt>
                <c:pt idx="197">
                  <c:v>-3.5472294309051053E-3</c:v>
                </c:pt>
                <c:pt idx="198">
                  <c:v>-3.1047926157115342E-3</c:v>
                </c:pt>
                <c:pt idx="199">
                  <c:v>-1.0256489806760075E-3</c:v>
                </c:pt>
                <c:pt idx="200">
                  <c:v>-1.2523923235274585E-3</c:v>
                </c:pt>
                <c:pt idx="201">
                  <c:v>-1.2862049272860084E-3</c:v>
                </c:pt>
                <c:pt idx="202">
                  <c:v>-8.6299488677867053E-4</c:v>
                </c:pt>
                <c:pt idx="203">
                  <c:v>-1.4901855368882392E-3</c:v>
                </c:pt>
                <c:pt idx="204">
                  <c:v>-1.6722874028819975E-3</c:v>
                </c:pt>
                <c:pt idx="205">
                  <c:v>-5.3702370675343645E-4</c:v>
                </c:pt>
                <c:pt idx="206">
                  <c:v>-3.1803737299953513E-3</c:v>
                </c:pt>
                <c:pt idx="207">
                  <c:v>3.6420373198751559E-4</c:v>
                </c:pt>
                <c:pt idx="208">
                  <c:v>-2.9691002058569622E-3</c:v>
                </c:pt>
                <c:pt idx="209">
                  <c:v>6.3271558536423381E-4</c:v>
                </c:pt>
                <c:pt idx="210">
                  <c:v>-3.3401548575602634E-3</c:v>
                </c:pt>
                <c:pt idx="211">
                  <c:v>-2.3483184806428049E-3</c:v>
                </c:pt>
                <c:pt idx="212">
                  <c:v>1.2581382561923102E-3</c:v>
                </c:pt>
                <c:pt idx="213">
                  <c:v>-3.4210399096885576E-4</c:v>
                </c:pt>
                <c:pt idx="214">
                  <c:v>1.0607875688956767E-4</c:v>
                </c:pt>
                <c:pt idx="215">
                  <c:v>-4.1569612856099324E-4</c:v>
                </c:pt>
                <c:pt idx="216">
                  <c:v>7.058657281359984E-4</c:v>
                </c:pt>
                <c:pt idx="217">
                  <c:v>-7.2553449764260552E-4</c:v>
                </c:pt>
                <c:pt idx="218">
                  <c:v>-1.4658758217677133E-3</c:v>
                </c:pt>
                <c:pt idx="219">
                  <c:v>-1.449080018593532E-3</c:v>
                </c:pt>
                <c:pt idx="220">
                  <c:v>-2.2738423534099206E-3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7382592"/>
        <c:axId val="257381472"/>
      </c:scatterChart>
      <c:valAx>
        <c:axId val="257382592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3554692392673527"/>
              <c:y val="0.9277604641525072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381472"/>
        <c:crossesAt val="1.0000000000000061E-6"/>
        <c:crossBetween val="midCat"/>
      </c:valAx>
      <c:valAx>
        <c:axId val="257381472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Calculated</a:t>
                </a:r>
                <a:r>
                  <a:rPr lang="en-GB" baseline="0"/>
                  <a:t> Jsc </a:t>
                </a:r>
                <a:r>
                  <a:rPr lang="en-GB"/>
                  <a:t>[mAcm-2]</a:t>
                </a:r>
              </a:p>
            </c:rich>
          </c:tx>
          <c:layout>
            <c:manualLayout>
              <c:xMode val="edge"/>
              <c:yMode val="edge"/>
              <c:x val="1.3020624432669827E-3"/>
              <c:y val="0.16099074457798107"/>
            </c:manualLayout>
          </c:layout>
          <c:overlay val="0"/>
          <c:spPr>
            <a:noFill/>
            <a:ln w="25400">
              <a:noFill/>
            </a:ln>
          </c:spPr>
        </c:title>
        <c:numFmt formatCode="0.E+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382592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46</xdr:row>
      <xdr:rowOff>123825</xdr:rowOff>
    </xdr:from>
    <xdr:to>
      <xdr:col>13</xdr:col>
      <xdr:colOff>628650</xdr:colOff>
      <xdr:row>65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457200</xdr:colOff>
      <xdr:row>9</xdr:row>
      <xdr:rowOff>57150</xdr:rowOff>
    </xdr:from>
    <xdr:to>
      <xdr:col>10</xdr:col>
      <xdr:colOff>180975</xdr:colOff>
      <xdr:row>27</xdr:row>
      <xdr:rowOff>85725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104775</xdr:colOff>
      <xdr:row>28</xdr:row>
      <xdr:rowOff>171450</xdr:rowOff>
    </xdr:from>
    <xdr:to>
      <xdr:col>13</xdr:col>
      <xdr:colOff>619125</xdr:colOff>
      <xdr:row>46</xdr:row>
      <xdr:rowOff>95250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sample1 700to1050-top-1" connectionId="5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ample1 500to725-top-1" connectionId="4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ample1 300to525-top-1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ample1 1000to1400-top-1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12"/>
  <sheetViews>
    <sheetView tabSelected="1" zoomScaleNormal="100" workbookViewId="0">
      <selection activeCell="M10" sqref="M10"/>
    </sheetView>
  </sheetViews>
  <sheetFormatPr defaultRowHeight="12.75" x14ac:dyDescent="0.2"/>
  <cols>
    <col min="11" max="11" width="11.5703125" customWidth="1"/>
    <col min="12" max="12" width="11.140625" customWidth="1"/>
    <col min="13" max="13" width="10.7109375" customWidth="1"/>
    <col min="14" max="14" width="17.5703125" bestFit="1" customWidth="1"/>
    <col min="16" max="16" width="9.28515625" bestFit="1" customWidth="1"/>
    <col min="17" max="17" width="9.28515625" customWidth="1"/>
    <col min="18" max="18" width="12.5703125" customWidth="1"/>
    <col min="19" max="19" width="9.7109375" bestFit="1" customWidth="1"/>
    <col min="20" max="20" width="10.140625" bestFit="1" customWidth="1"/>
    <col min="21" max="21" width="9.42578125" customWidth="1"/>
    <col min="22" max="22" width="9.28515625" customWidth="1"/>
    <col min="23" max="23" width="14.42578125" bestFit="1" customWidth="1"/>
    <col min="24" max="24" width="10.140625" customWidth="1"/>
    <col min="25" max="25" width="10.5703125" bestFit="1" customWidth="1"/>
    <col min="26" max="26" width="9.28515625" bestFit="1" customWidth="1"/>
    <col min="27" max="27" width="18.5703125" customWidth="1"/>
    <col min="30" max="30" width="9.5703125" bestFit="1" customWidth="1"/>
    <col min="42" max="42" width="9.7109375" customWidth="1"/>
  </cols>
  <sheetData>
    <row r="1" spans="1:44" s="17" customFormat="1" ht="36.75" customHeight="1" x14ac:dyDescent="0.2">
      <c r="A1" s="49" t="s">
        <v>0</v>
      </c>
      <c r="B1" s="50"/>
      <c r="C1" s="11" t="s">
        <v>18</v>
      </c>
      <c r="D1" s="11"/>
      <c r="E1" s="49" t="s">
        <v>1</v>
      </c>
      <c r="F1" s="50"/>
      <c r="G1" s="20" t="s">
        <v>3</v>
      </c>
      <c r="H1" s="20"/>
      <c r="I1" s="49" t="s">
        <v>2</v>
      </c>
      <c r="J1" s="50"/>
      <c r="K1" s="12" t="s">
        <v>3</v>
      </c>
      <c r="L1" s="51" t="s">
        <v>26</v>
      </c>
      <c r="M1" s="50"/>
      <c r="N1" s="12" t="s">
        <v>3</v>
      </c>
      <c r="O1" s="13" t="s">
        <v>11</v>
      </c>
      <c r="P1" s="14" t="s">
        <v>4</v>
      </c>
      <c r="Q1" s="15" t="s">
        <v>12</v>
      </c>
      <c r="R1" s="15" t="s">
        <v>16</v>
      </c>
      <c r="S1" s="21" t="s">
        <v>13</v>
      </c>
      <c r="T1" s="17" t="s">
        <v>5</v>
      </c>
      <c r="U1" s="19" t="s">
        <v>20</v>
      </c>
      <c r="V1" s="16" t="s">
        <v>14</v>
      </c>
      <c r="W1" s="17" t="s">
        <v>6</v>
      </c>
      <c r="X1" s="18" t="s">
        <v>27</v>
      </c>
      <c r="Y1" s="17" t="s">
        <v>7</v>
      </c>
      <c r="AA1" s="18" t="s">
        <v>19</v>
      </c>
      <c r="AB1" s="17" t="s">
        <v>8</v>
      </c>
      <c r="AC1" s="18" t="s">
        <v>10</v>
      </c>
      <c r="AD1" s="17" t="s">
        <v>9</v>
      </c>
      <c r="AP1" s="17" t="s">
        <v>35</v>
      </c>
    </row>
    <row r="2" spans="1:44" ht="15" x14ac:dyDescent="0.25">
      <c r="A2">
        <v>300.01600000000002</v>
      </c>
      <c r="B2">
        <v>5.52</v>
      </c>
      <c r="C2" s="2">
        <f>(B2*10^(-9))</f>
        <v>5.52E-9</v>
      </c>
      <c r="D2" s="2"/>
      <c r="E2" s="1"/>
      <c r="F2" s="1"/>
      <c r="G2" s="1"/>
      <c r="H2" s="1"/>
      <c r="I2" s="1"/>
      <c r="J2" s="1"/>
      <c r="K2" s="1"/>
      <c r="L2" s="1"/>
      <c r="M2" s="1"/>
      <c r="N2" s="1"/>
      <c r="P2">
        <v>300</v>
      </c>
      <c r="Q2" s="26">
        <f>1.98644521*10^-25/(P2*10^-9)</f>
        <v>6.6214840333333321E-19</v>
      </c>
      <c r="R2" s="4">
        <v>2.6536000000000002E-4</v>
      </c>
      <c r="S2" s="23">
        <f>C2</f>
        <v>5.52E-9</v>
      </c>
      <c r="T2" s="4">
        <f t="shared" ref="T2:T75" si="0">S2*6.24*10^18</f>
        <v>34444800000.000008</v>
      </c>
      <c r="U2" s="44">
        <v>0.35425000000000001</v>
      </c>
      <c r="V2" s="9">
        <f>(U2*0.000000001)/R2</f>
        <v>1.3349788965933072E-6</v>
      </c>
      <c r="W2" s="4">
        <f>V2/Q2</f>
        <v>2016132471018.3789</v>
      </c>
      <c r="X2" s="4">
        <f>W2-W2*N$18</f>
        <v>2199417241110.959</v>
      </c>
      <c r="Y2" s="5">
        <f t="shared" ref="Y2:Y75" si="1">T2/X2</f>
        <v>1.5660875688417092E-2</v>
      </c>
      <c r="Z2">
        <f>100*Y2</f>
        <v>1.5660875688417093</v>
      </c>
      <c r="AA2" s="4">
        <f>V2/((2.035*10^-3)^2)</f>
        <v>0.32236328540306475</v>
      </c>
      <c r="AB2" s="4">
        <f t="shared" ref="AB2:AB65" si="2">AA2/Q2</f>
        <v>4.8684446534983686E+17</v>
      </c>
      <c r="AC2" s="4">
        <f t="shared" ref="AC2:AC65" si="3">1.6*10^(-19)*Y2*AB2</f>
        <v>1.2199057042300285E-3</v>
      </c>
      <c r="AD2" s="4">
        <f t="shared" ref="AD2:AD65" si="4">(AC3+AC2)*(P3-P2)/2</f>
        <v>6.312238528454743E-3</v>
      </c>
      <c r="AG2">
        <v>300.01600000000002</v>
      </c>
      <c r="AH2">
        <v>0.111</v>
      </c>
      <c r="AQ2">
        <v>300</v>
      </c>
      <c r="AR2" s="4">
        <v>2.6536000000000002E-4</v>
      </c>
    </row>
    <row r="3" spans="1:44" ht="15" x14ac:dyDescent="0.25">
      <c r="A3">
        <v>305.01499999999999</v>
      </c>
      <c r="B3">
        <v>5.9050000000000002</v>
      </c>
      <c r="C3" s="2">
        <f t="shared" ref="C3:C47" si="5">(B3*10^(-9))</f>
        <v>5.9050000000000006E-9</v>
      </c>
      <c r="D3" s="2"/>
      <c r="E3" s="1"/>
      <c r="F3" s="1"/>
      <c r="G3" s="1"/>
      <c r="H3" s="1"/>
      <c r="I3" s="1"/>
      <c r="J3" s="1"/>
      <c r="K3" s="1"/>
      <c r="L3" s="1"/>
      <c r="M3" s="1"/>
      <c r="N3" s="1"/>
      <c r="P3">
        <v>305</v>
      </c>
      <c r="Q3" s="26">
        <f t="shared" ref="Q3:Q12" si="6">1.98644521*10^-25/(P3*10^-9)</f>
        <v>6.512935114754097E-19</v>
      </c>
      <c r="R3" s="4">
        <v>2.5999999999999998E-4</v>
      </c>
      <c r="S3" s="23">
        <f t="shared" ref="S3:S11" si="7">C3</f>
        <v>5.9050000000000006E-9</v>
      </c>
      <c r="T3" s="4">
        <f t="shared" si="0"/>
        <v>36847200000</v>
      </c>
      <c r="U3" s="44">
        <v>0.26745000000000002</v>
      </c>
      <c r="V3" s="9">
        <f t="shared" ref="V3:V66" si="8">(U3*0.000000001)/R3</f>
        <v>1.0286538461538465E-6</v>
      </c>
      <c r="W3" s="4">
        <f t="shared" ref="W3:W66" si="9">V3/Q3</f>
        <v>1579401342143.8552</v>
      </c>
      <c r="X3" s="4">
        <f t="shared" ref="X3:X66" si="10">W3-W3*N$18</f>
        <v>1722983282338.7512</v>
      </c>
      <c r="Y3" s="5">
        <f t="shared" si="1"/>
        <v>2.1385697921563217E-2</v>
      </c>
      <c r="Z3">
        <f t="shared" ref="Z3:Z66" si="11">100*Y3</f>
        <v>2.1385697921563218</v>
      </c>
      <c r="AA3" s="4">
        <f t="shared" ref="AA3:AA66" si="12">V3/((2.035*10^-3)^2)</f>
        <v>0.24839361448698058</v>
      </c>
      <c r="AB3" s="4">
        <f t="shared" si="2"/>
        <v>3.813850592865287E+17</v>
      </c>
      <c r="AC3" s="4">
        <f t="shared" si="3"/>
        <v>1.3049897071518691E-3</v>
      </c>
      <c r="AD3" s="4">
        <f t="shared" si="4"/>
        <v>6.5498107444053382E-3</v>
      </c>
      <c r="AG3">
        <v>305.01499999999999</v>
      </c>
      <c r="AH3">
        <v>0.111</v>
      </c>
      <c r="AQ3">
        <v>305</v>
      </c>
      <c r="AR3" s="4">
        <v>2.5999999999999998E-4</v>
      </c>
    </row>
    <row r="4" spans="1:44" ht="15" x14ac:dyDescent="0.25">
      <c r="A4">
        <v>310.01299999999998</v>
      </c>
      <c r="B4">
        <v>5.95</v>
      </c>
      <c r="C4" s="2">
        <f t="shared" si="5"/>
        <v>5.9500000000000003E-9</v>
      </c>
      <c r="D4" s="2"/>
      <c r="E4" s="1"/>
      <c r="F4" s="1"/>
      <c r="G4" s="1"/>
      <c r="H4" s="1"/>
      <c r="I4" s="1"/>
      <c r="J4" s="1"/>
      <c r="K4" s="1"/>
      <c r="L4" s="1"/>
      <c r="M4" s="1"/>
      <c r="N4" s="1"/>
      <c r="P4">
        <v>310</v>
      </c>
      <c r="Q4" s="26">
        <f t="shared" si="6"/>
        <v>6.4078877741935483E-19</v>
      </c>
      <c r="R4" s="4">
        <v>2.5493E-4</v>
      </c>
      <c r="S4" s="23">
        <f t="shared" si="7"/>
        <v>5.9500000000000003E-9</v>
      </c>
      <c r="T4" s="4">
        <f t="shared" si="0"/>
        <v>37128000000.000008</v>
      </c>
      <c r="U4" s="44">
        <v>0.22388</v>
      </c>
      <c r="V4" s="9">
        <f t="shared" si="8"/>
        <v>8.7820185933393478E-7</v>
      </c>
      <c r="W4" s="4">
        <f t="shared" si="9"/>
        <v>1370501310698.2185</v>
      </c>
      <c r="X4" s="4">
        <f t="shared" si="10"/>
        <v>1495092338943.511</v>
      </c>
      <c r="Y4" s="5">
        <f t="shared" si="1"/>
        <v>2.4833248778624646E-2</v>
      </c>
      <c r="Z4">
        <f t="shared" si="11"/>
        <v>2.4833248778624646</v>
      </c>
      <c r="AA4" s="4">
        <f t="shared" si="12"/>
        <v>0.21206330477912563</v>
      </c>
      <c r="AB4" s="4">
        <f t="shared" si="2"/>
        <v>3.309410405612393E+17</v>
      </c>
      <c r="AC4" s="4">
        <f t="shared" si="3"/>
        <v>1.3149345906102664E-3</v>
      </c>
      <c r="AD4" s="4">
        <f t="shared" si="4"/>
        <v>6.689591606348363E-3</v>
      </c>
      <c r="AG4">
        <v>310.01299999999998</v>
      </c>
      <c r="AH4">
        <v>0.111</v>
      </c>
      <c r="AQ4">
        <v>310</v>
      </c>
      <c r="AR4" s="4">
        <v>2.5493E-4</v>
      </c>
    </row>
    <row r="5" spans="1:44" ht="15" x14ac:dyDescent="0.25">
      <c r="A5">
        <v>315.01100000000002</v>
      </c>
      <c r="B5">
        <v>6.1580000000000004</v>
      </c>
      <c r="C5" s="2">
        <f t="shared" si="5"/>
        <v>6.1580000000000004E-9</v>
      </c>
      <c r="D5" s="2"/>
      <c r="E5" s="1"/>
      <c r="F5" s="1"/>
      <c r="G5" s="1"/>
      <c r="H5" s="1"/>
      <c r="I5" s="1"/>
      <c r="J5" s="1"/>
      <c r="K5" s="1"/>
      <c r="L5" s="1"/>
      <c r="M5" s="1"/>
      <c r="N5" s="1"/>
      <c r="P5">
        <v>315</v>
      </c>
      <c r="Q5" s="26">
        <f t="shared" si="6"/>
        <v>6.306175269841269E-19</v>
      </c>
      <c r="R5" s="4">
        <v>2.544E-4</v>
      </c>
      <c r="S5" s="23">
        <f t="shared" si="7"/>
        <v>6.1580000000000004E-9</v>
      </c>
      <c r="T5" s="4">
        <f t="shared" si="0"/>
        <v>38425920000</v>
      </c>
      <c r="U5" s="44">
        <v>0.1946</v>
      </c>
      <c r="V5" s="9">
        <f t="shared" si="8"/>
        <v>7.6493710691823899E-7</v>
      </c>
      <c r="W5" s="4">
        <f t="shared" si="9"/>
        <v>1212996902538.5066</v>
      </c>
      <c r="X5" s="4">
        <f t="shared" si="10"/>
        <v>1323269348223.8254</v>
      </c>
      <c r="Y5" s="5">
        <f t="shared" si="1"/>
        <v>2.9038623203641544E-2</v>
      </c>
      <c r="Z5">
        <f t="shared" si="11"/>
        <v>2.9038623203641545</v>
      </c>
      <c r="AA5" s="4">
        <f t="shared" si="12"/>
        <v>0.18471276178382937</v>
      </c>
      <c r="AB5" s="4">
        <f t="shared" si="2"/>
        <v>2.9290775133891693E+17</v>
      </c>
      <c r="AC5" s="4">
        <f t="shared" si="3"/>
        <v>1.3609020519290786E-3</v>
      </c>
      <c r="AD5" s="4">
        <f t="shared" si="4"/>
        <v>6.8282674812404536E-3</v>
      </c>
      <c r="AG5">
        <v>315.01100000000002</v>
      </c>
      <c r="AH5">
        <v>0.112</v>
      </c>
      <c r="AQ5">
        <v>315</v>
      </c>
      <c r="AR5" s="4">
        <v>2.544E-4</v>
      </c>
    </row>
    <row r="6" spans="1:44" ht="15" x14ac:dyDescent="0.25">
      <c r="A6">
        <v>320.00799999999998</v>
      </c>
      <c r="B6">
        <v>6.2009999999999996</v>
      </c>
      <c r="C6" s="2">
        <f t="shared" si="5"/>
        <v>6.2010000000000004E-9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P6">
        <v>320</v>
      </c>
      <c r="Q6" s="26">
        <f t="shared" si="6"/>
        <v>6.2076412812499995E-19</v>
      </c>
      <c r="R6" s="4">
        <v>2.5417000000000001E-4</v>
      </c>
      <c r="S6" s="23">
        <f t="shared" si="7"/>
        <v>6.2010000000000004E-9</v>
      </c>
      <c r="T6" s="4">
        <f t="shared" si="0"/>
        <v>38694240000.000008</v>
      </c>
      <c r="U6" s="44">
        <v>0.16607</v>
      </c>
      <c r="V6" s="9">
        <f t="shared" si="8"/>
        <v>6.5338159499547547E-7</v>
      </c>
      <c r="W6" s="4">
        <f t="shared" si="9"/>
        <v>1052544058834.3846</v>
      </c>
      <c r="X6" s="4">
        <f t="shared" si="10"/>
        <v>1148229882364.7832</v>
      </c>
      <c r="Y6" s="5">
        <f t="shared" si="1"/>
        <v>3.3699035876255973E-2</v>
      </c>
      <c r="Z6">
        <f t="shared" si="11"/>
        <v>3.3699035876255974</v>
      </c>
      <c r="AA6" s="4">
        <f t="shared" si="12"/>
        <v>0.1577749566844292</v>
      </c>
      <c r="AB6" s="4">
        <f t="shared" si="2"/>
        <v>2.5416249028593821E+17</v>
      </c>
      <c r="AC6" s="4">
        <f t="shared" si="3"/>
        <v>1.3704049405671027E-3</v>
      </c>
      <c r="AD6" s="4">
        <f t="shared" si="4"/>
        <v>6.8802018726343049E-3</v>
      </c>
      <c r="AG6">
        <v>320.00799999999998</v>
      </c>
      <c r="AH6">
        <v>0.114</v>
      </c>
      <c r="AQ6">
        <v>320</v>
      </c>
      <c r="AR6" s="4">
        <v>2.5417000000000001E-4</v>
      </c>
    </row>
    <row r="7" spans="1:44" ht="15" x14ac:dyDescent="0.25">
      <c r="A7">
        <v>325.00400000000002</v>
      </c>
      <c r="B7">
        <v>6.2519999999999998</v>
      </c>
      <c r="C7" s="2">
        <f t="shared" si="5"/>
        <v>6.2520000000000003E-9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P7">
        <v>325</v>
      </c>
      <c r="Q7" s="26">
        <f t="shared" si="6"/>
        <v>6.112139107692307E-19</v>
      </c>
      <c r="R7" s="4">
        <v>2.5300000000000002E-4</v>
      </c>
      <c r="S7" s="23">
        <f t="shared" si="7"/>
        <v>6.2520000000000003E-9</v>
      </c>
      <c r="T7" s="4">
        <f t="shared" si="0"/>
        <v>39012480000.000008</v>
      </c>
      <c r="U7" s="44">
        <v>0.152</v>
      </c>
      <c r="V7" s="9">
        <f t="shared" si="8"/>
        <v>6.0079051383399206E-7</v>
      </c>
      <c r="W7" s="4">
        <f t="shared" si="9"/>
        <v>982946401003.66748</v>
      </c>
      <c r="X7" s="4">
        <f t="shared" si="10"/>
        <v>1072305164731.2737</v>
      </c>
      <c r="Y7" s="5">
        <f t="shared" si="1"/>
        <v>3.6381882026817226E-2</v>
      </c>
      <c r="Z7">
        <f t="shared" si="11"/>
        <v>3.6381882026817225</v>
      </c>
      <c r="AA7" s="4">
        <f t="shared" si="12"/>
        <v>0.14507555465689304</v>
      </c>
      <c r="AB7" s="4">
        <f t="shared" si="2"/>
        <v>2.3735643463073539E+17</v>
      </c>
      <c r="AC7" s="4">
        <f t="shared" si="3"/>
        <v>1.3816758084866192E-3</v>
      </c>
      <c r="AD7" s="4">
        <f t="shared" si="4"/>
        <v>6.9790982136928078E-3</v>
      </c>
      <c r="AG7">
        <v>325.00400000000002</v>
      </c>
      <c r="AH7">
        <v>0.11600000000000001</v>
      </c>
      <c r="AQ7">
        <v>325</v>
      </c>
      <c r="AR7" s="4">
        <v>2.5300000000000002E-4</v>
      </c>
    </row>
    <row r="8" spans="1:44" ht="15" x14ac:dyDescent="0.25">
      <c r="A8">
        <v>330</v>
      </c>
      <c r="B8">
        <v>6.38</v>
      </c>
      <c r="C8" s="2">
        <f t="shared" si="5"/>
        <v>6.3799999999999999E-9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P8">
        <v>330</v>
      </c>
      <c r="Q8" s="26">
        <f t="shared" si="6"/>
        <v>6.0195309393939391E-19</v>
      </c>
      <c r="R8" s="4">
        <v>2.5200199999999998E-4</v>
      </c>
      <c r="S8" s="23">
        <f t="shared" si="7"/>
        <v>6.3799999999999999E-9</v>
      </c>
      <c r="T8" s="4">
        <f t="shared" si="0"/>
        <v>39811200000</v>
      </c>
      <c r="U8" s="44">
        <v>0.12309</v>
      </c>
      <c r="V8" s="9">
        <f t="shared" si="8"/>
        <v>4.884485043769495E-7</v>
      </c>
      <c r="W8" s="4">
        <f t="shared" si="9"/>
        <v>811439478083.53259</v>
      </c>
      <c r="X8" s="4">
        <f t="shared" si="10"/>
        <v>885206703363.85376</v>
      </c>
      <c r="Y8" s="5">
        <f t="shared" si="1"/>
        <v>4.4973902534531617E-2</v>
      </c>
      <c r="Z8">
        <f t="shared" si="11"/>
        <v>4.4973902534531618</v>
      </c>
      <c r="AA8" s="4">
        <f t="shared" si="12"/>
        <v>0.11794783050352235</v>
      </c>
      <c r="AB8" s="4">
        <f t="shared" si="2"/>
        <v>1.9594189595675974E+17</v>
      </c>
      <c r="AC8" s="4">
        <f t="shared" si="3"/>
        <v>1.4099634769905037E-3</v>
      </c>
      <c r="AD8" s="4">
        <f t="shared" si="4"/>
        <v>7.0669446842419794E-3</v>
      </c>
      <c r="AG8">
        <v>330</v>
      </c>
      <c r="AH8">
        <v>0.11700000000000001</v>
      </c>
      <c r="AQ8">
        <v>330</v>
      </c>
      <c r="AR8" s="4">
        <v>2.5200199999999998E-4</v>
      </c>
    </row>
    <row r="9" spans="1:44" ht="15" x14ac:dyDescent="0.25">
      <c r="A9">
        <v>334.99400000000003</v>
      </c>
      <c r="B9">
        <v>6.4109999999999996</v>
      </c>
      <c r="C9" s="2">
        <f t="shared" si="5"/>
        <v>6.4110000000000003E-9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P9">
        <v>335</v>
      </c>
      <c r="Q9" s="26">
        <f t="shared" si="6"/>
        <v>5.9296871940298496E-19</v>
      </c>
      <c r="R9" s="4">
        <v>2.52E-4</v>
      </c>
      <c r="S9" s="23">
        <f t="shared" si="7"/>
        <v>6.4110000000000003E-9</v>
      </c>
      <c r="T9" s="4">
        <f t="shared" si="0"/>
        <v>40004640000.000008</v>
      </c>
      <c r="U9" s="44">
        <v>0.10891000000000001</v>
      </c>
      <c r="V9" s="9">
        <f t="shared" si="8"/>
        <v>4.3218253968253973E-7</v>
      </c>
      <c r="W9" s="4">
        <f t="shared" si="9"/>
        <v>728845427323.16711</v>
      </c>
      <c r="X9" s="4">
        <f t="shared" si="10"/>
        <v>795104102534.36414</v>
      </c>
      <c r="Y9" s="5">
        <f t="shared" si="1"/>
        <v>5.0313713477878858E-2</v>
      </c>
      <c r="Z9">
        <f t="shared" si="11"/>
        <v>5.0313713477878856</v>
      </c>
      <c r="AA9" s="4">
        <f t="shared" si="12"/>
        <v>0.10436103802197166</v>
      </c>
      <c r="AB9" s="4">
        <f t="shared" si="2"/>
        <v>1.7599754355852842E+17</v>
      </c>
      <c r="AC9" s="4">
        <f t="shared" si="3"/>
        <v>1.4168143967062884E-3</v>
      </c>
      <c r="AD9" s="4">
        <f t="shared" si="4"/>
        <v>7.1498187130619563E-3</v>
      </c>
      <c r="AG9">
        <v>334.99400000000003</v>
      </c>
      <c r="AH9">
        <v>0.11899999999999999</v>
      </c>
      <c r="AQ9">
        <v>335</v>
      </c>
      <c r="AR9" s="4">
        <v>2.52E-4</v>
      </c>
    </row>
    <row r="10" spans="1:44" ht="15" x14ac:dyDescent="0.25">
      <c r="A10">
        <v>339.988</v>
      </c>
      <c r="B10">
        <v>6.53</v>
      </c>
      <c r="C10" s="2">
        <f t="shared" si="5"/>
        <v>6.5300000000000004E-9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P10">
        <v>340</v>
      </c>
      <c r="Q10" s="26">
        <f t="shared" si="6"/>
        <v>5.8424859117647048E-19</v>
      </c>
      <c r="R10" s="4">
        <v>2.5253999999999999E-4</v>
      </c>
      <c r="S10" s="23">
        <f t="shared" si="7"/>
        <v>6.5300000000000004E-9</v>
      </c>
      <c r="T10" s="4">
        <f t="shared" si="0"/>
        <v>40747200000.000008</v>
      </c>
      <c r="U10" s="44">
        <v>9.9640000000000006E-2</v>
      </c>
      <c r="V10" s="9">
        <f t="shared" si="8"/>
        <v>3.9455135820068116E-7</v>
      </c>
      <c r="W10" s="4">
        <f t="shared" si="9"/>
        <v>675314179887.35571</v>
      </c>
      <c r="X10" s="4">
        <f t="shared" si="10"/>
        <v>736706378058.93347</v>
      </c>
      <c r="Y10" s="5">
        <f t="shared" si="1"/>
        <v>5.5309959589816937E-2</v>
      </c>
      <c r="Z10">
        <f t="shared" si="11"/>
        <v>5.5309959589816939</v>
      </c>
      <c r="AA10" s="4">
        <f t="shared" si="12"/>
        <v>9.5274069436140529E-2</v>
      </c>
      <c r="AB10" s="4">
        <f t="shared" si="2"/>
        <v>1.6307111540361984E+17</v>
      </c>
      <c r="AC10" s="4">
        <f t="shared" si="3"/>
        <v>1.4431130885184942E-3</v>
      </c>
      <c r="AD10" s="4">
        <f t="shared" si="4"/>
        <v>7.2647373663589886E-3</v>
      </c>
      <c r="AG10">
        <v>339.988</v>
      </c>
      <c r="AH10">
        <v>0.123</v>
      </c>
      <c r="AQ10">
        <v>340</v>
      </c>
      <c r="AR10" s="4">
        <v>2.5253999999999999E-4</v>
      </c>
    </row>
    <row r="11" spans="1:44" ht="15" x14ac:dyDescent="0.25">
      <c r="A11">
        <v>344.98099999999999</v>
      </c>
      <c r="B11">
        <v>6.6189999999999998</v>
      </c>
      <c r="C11" s="2">
        <f t="shared" si="5"/>
        <v>6.6190000000000004E-9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P11">
        <v>345</v>
      </c>
      <c r="Q11" s="26">
        <f t="shared" si="6"/>
        <v>5.7578122028985497E-19</v>
      </c>
      <c r="R11" s="4">
        <v>2.5339999999999998E-4</v>
      </c>
      <c r="S11" s="23">
        <f t="shared" si="7"/>
        <v>6.6190000000000004E-9</v>
      </c>
      <c r="T11" s="4">
        <f t="shared" si="0"/>
        <v>41302560000</v>
      </c>
      <c r="U11" s="44">
        <v>9.5670000000000005E-2</v>
      </c>
      <c r="V11" s="9">
        <f t="shared" si="8"/>
        <v>3.7754538279400166E-7</v>
      </c>
      <c r="W11" s="4">
        <f t="shared" si="9"/>
        <v>655709789568.92847</v>
      </c>
      <c r="X11" s="4">
        <f t="shared" si="10"/>
        <v>715319770438.83105</v>
      </c>
      <c r="Y11" s="5">
        <f t="shared" si="1"/>
        <v>5.7739995043981376E-2</v>
      </c>
      <c r="Z11">
        <f t="shared" si="11"/>
        <v>5.7739995043981374</v>
      </c>
      <c r="AA11" s="4">
        <f t="shared" si="12"/>
        <v>9.1167560998014249E-2</v>
      </c>
      <c r="AB11" s="4">
        <f t="shared" si="2"/>
        <v>1.5833715617212982E+17</v>
      </c>
      <c r="AC11" s="4">
        <f t="shared" si="3"/>
        <v>1.4627818580251011E-3</v>
      </c>
      <c r="AD11" s="4">
        <f t="shared" si="4"/>
        <v>7.474684906036257E-3</v>
      </c>
      <c r="AG11">
        <v>344.98099999999999</v>
      </c>
      <c r="AH11">
        <v>0.127</v>
      </c>
      <c r="AQ11">
        <v>345</v>
      </c>
      <c r="AR11" s="4">
        <v>2.5339999999999998E-4</v>
      </c>
    </row>
    <row r="12" spans="1:44" ht="15" x14ac:dyDescent="0.25">
      <c r="A12">
        <v>349.97399999999999</v>
      </c>
      <c r="B12">
        <v>6.91</v>
      </c>
      <c r="C12" s="2">
        <f t="shared" si="5"/>
        <v>6.9100000000000003E-9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P12" s="1">
        <v>350</v>
      </c>
      <c r="Q12" s="26">
        <f t="shared" si="6"/>
        <v>5.6755577428571419E-19</v>
      </c>
      <c r="R12" s="4">
        <v>2.5408000000000001E-4</v>
      </c>
      <c r="S12" s="23">
        <f>C12</f>
        <v>6.9100000000000003E-9</v>
      </c>
      <c r="T12" s="4">
        <f t="shared" si="0"/>
        <v>43118400000.000008</v>
      </c>
      <c r="U12" s="44">
        <v>8.2339999999999997E-2</v>
      </c>
      <c r="V12" s="9">
        <f t="shared" si="8"/>
        <v>3.240711586901763E-7</v>
      </c>
      <c r="W12" s="4">
        <f t="shared" si="9"/>
        <v>570994382178.61401</v>
      </c>
      <c r="X12" s="4">
        <f t="shared" si="10"/>
        <v>622902962376.6698</v>
      </c>
      <c r="Y12" s="5">
        <f t="shared" si="1"/>
        <v>6.9221696804078262E-2</v>
      </c>
      <c r="Z12">
        <f t="shared" si="11"/>
        <v>6.9221696804078263</v>
      </c>
      <c r="AA12" s="4">
        <f t="shared" si="12"/>
        <v>7.8254902520432046E-2</v>
      </c>
      <c r="AB12" s="4">
        <f t="shared" si="2"/>
        <v>1.3788055036338616E+17</v>
      </c>
      <c r="AC12" s="4">
        <f t="shared" si="3"/>
        <v>1.5270921043894017E-3</v>
      </c>
      <c r="AD12" s="4">
        <f t="shared" si="4"/>
        <v>7.7537322584500567E-3</v>
      </c>
      <c r="AG12">
        <v>349.97399999999999</v>
      </c>
      <c r="AH12">
        <v>0.13300000000000001</v>
      </c>
      <c r="AQ12">
        <v>350</v>
      </c>
      <c r="AR12" s="4">
        <v>2.5408000000000001E-4</v>
      </c>
    </row>
    <row r="13" spans="1:44" ht="15" x14ac:dyDescent="0.25">
      <c r="A13">
        <v>354.96499999999997</v>
      </c>
      <c r="B13">
        <v>7.2229999999999999</v>
      </c>
      <c r="C13" s="2">
        <f t="shared" si="5"/>
        <v>7.2230000000000004E-9</v>
      </c>
      <c r="D13" s="2"/>
      <c r="E13" s="1"/>
      <c r="F13" s="1"/>
      <c r="G13" s="1"/>
      <c r="H13" s="1"/>
      <c r="I13" s="1"/>
      <c r="J13" s="1"/>
      <c r="K13" s="1"/>
      <c r="L13" s="34" t="s">
        <v>22</v>
      </c>
      <c r="N13" s="1">
        <v>8</v>
      </c>
      <c r="P13" s="1">
        <v>354.96499999999997</v>
      </c>
      <c r="Q13" s="4">
        <v>5.59944E-19</v>
      </c>
      <c r="R13" s="4">
        <v>2.544E-4</v>
      </c>
      <c r="S13" s="23">
        <f t="shared" ref="S13:S47" si="13">C13</f>
        <v>7.2230000000000004E-9</v>
      </c>
      <c r="T13" s="4">
        <f t="shared" si="0"/>
        <v>45071520000</v>
      </c>
      <c r="U13" s="44">
        <v>7.5149999999999995E-2</v>
      </c>
      <c r="V13" s="9">
        <f t="shared" si="8"/>
        <v>2.9540094339622639E-7</v>
      </c>
      <c r="W13" s="4">
        <f t="shared" si="9"/>
        <v>527554440080.12659</v>
      </c>
      <c r="X13" s="4">
        <f t="shared" si="10"/>
        <v>575513934632.86536</v>
      </c>
      <c r="Y13" s="5">
        <f t="shared" si="1"/>
        <v>7.8315254049847197E-2</v>
      </c>
      <c r="Z13">
        <f t="shared" si="11"/>
        <v>7.8315254049847196</v>
      </c>
      <c r="AA13" s="4">
        <f t="shared" si="12"/>
        <v>7.1331778253107783E-2</v>
      </c>
      <c r="AB13" s="4">
        <f t="shared" si="2"/>
        <v>1.2739091454343253E+17</v>
      </c>
      <c r="AC13" s="4">
        <f t="shared" si="3"/>
        <v>1.596264293777807E-3</v>
      </c>
      <c r="AD13" s="4">
        <f t="shared" si="4"/>
        <v>8.3603510331363966E-3</v>
      </c>
      <c r="AG13">
        <v>354.96499999999997</v>
      </c>
      <c r="AH13">
        <v>0.14000000000000001</v>
      </c>
      <c r="AQ13">
        <v>354.96499999999997</v>
      </c>
      <c r="AR13" s="4">
        <v>2.544E-4</v>
      </c>
    </row>
    <row r="14" spans="1:44" ht="15" x14ac:dyDescent="0.25">
      <c r="A14">
        <v>360.03300000000002</v>
      </c>
      <c r="B14">
        <v>7.7060000000000004</v>
      </c>
      <c r="C14" s="2">
        <f t="shared" si="5"/>
        <v>7.7060000000000013E-9</v>
      </c>
      <c r="D14" s="2"/>
      <c r="E14" s="1"/>
      <c r="F14" s="1"/>
      <c r="G14" s="1"/>
      <c r="H14" s="1"/>
      <c r="I14" s="1"/>
      <c r="J14" s="1"/>
      <c r="K14" s="1"/>
      <c r="L14" s="35" t="s">
        <v>23</v>
      </c>
      <c r="M14" s="27"/>
      <c r="N14" s="8">
        <f>AD222</f>
        <v>8.9938423240402141</v>
      </c>
      <c r="P14" s="1">
        <v>360.03300000000002</v>
      </c>
      <c r="Q14" s="4">
        <v>5.5216699999999997E-19</v>
      </c>
      <c r="R14" s="4">
        <v>2.5467000000000003E-4</v>
      </c>
      <c r="S14" s="23">
        <f t="shared" si="13"/>
        <v>7.7060000000000013E-9</v>
      </c>
      <c r="T14" s="4">
        <f t="shared" si="0"/>
        <v>48085440000.000008</v>
      </c>
      <c r="U14" s="44">
        <v>6.3899999999999998E-2</v>
      </c>
      <c r="V14" s="9">
        <f t="shared" si="8"/>
        <v>2.5091294616562613E-7</v>
      </c>
      <c r="W14" s="4">
        <f t="shared" si="9"/>
        <v>454414961715.6153</v>
      </c>
      <c r="X14" s="4">
        <f t="shared" si="10"/>
        <v>495725412780.67126</v>
      </c>
      <c r="Y14" s="5">
        <f t="shared" si="1"/>
        <v>9.7000151213298663E-2</v>
      </c>
      <c r="Z14">
        <f t="shared" si="11"/>
        <v>9.7000151213298658</v>
      </c>
      <c r="AA14" s="4">
        <f t="shared" si="12"/>
        <v>6.0589063903947762E-2</v>
      </c>
      <c r="AB14" s="4">
        <f t="shared" si="2"/>
        <v>1.0972959974780776E+17</v>
      </c>
      <c r="AC14" s="4">
        <f t="shared" si="3"/>
        <v>1.703006042897935E-3</v>
      </c>
      <c r="AD14" s="4">
        <f t="shared" si="4"/>
        <v>8.8426179905704387E-3</v>
      </c>
      <c r="AG14">
        <v>360.03300000000002</v>
      </c>
      <c r="AH14">
        <v>0.151</v>
      </c>
      <c r="AQ14">
        <v>360.03300000000002</v>
      </c>
      <c r="AR14" s="4">
        <v>2.5467000000000003E-4</v>
      </c>
    </row>
    <row r="15" spans="1:44" ht="15" x14ac:dyDescent="0.25">
      <c r="A15">
        <v>365.02300000000002</v>
      </c>
      <c r="B15">
        <v>8.3309999999999995</v>
      </c>
      <c r="C15" s="2">
        <f t="shared" si="5"/>
        <v>8.3310000000000003E-9</v>
      </c>
      <c r="D15" s="2"/>
      <c r="E15" s="1"/>
      <c r="F15" s="1"/>
      <c r="G15" s="1"/>
      <c r="H15" s="1"/>
      <c r="I15" s="1"/>
      <c r="J15" s="1"/>
      <c r="K15" s="1"/>
      <c r="L15" s="36" t="s">
        <v>24</v>
      </c>
      <c r="M15" s="28"/>
      <c r="N15" s="8">
        <f>N13/N14</f>
        <v>0.88949747079913666</v>
      </c>
      <c r="P15" s="1">
        <v>365.02300000000002</v>
      </c>
      <c r="Q15" s="4">
        <v>5.4460299999999996E-19</v>
      </c>
      <c r="R15" s="4">
        <v>2.5700000000000001E-4</v>
      </c>
      <c r="S15" s="23">
        <f t="shared" si="13"/>
        <v>8.3310000000000003E-9</v>
      </c>
      <c r="T15" s="4">
        <f t="shared" si="0"/>
        <v>51985440000.000008</v>
      </c>
      <c r="U15" s="44">
        <v>5.8909999999999997E-2</v>
      </c>
      <c r="V15" s="9">
        <f t="shared" si="8"/>
        <v>2.292217898832685E-7</v>
      </c>
      <c r="W15" s="4">
        <f t="shared" si="9"/>
        <v>420897038546.00238</v>
      </c>
      <c r="X15" s="4">
        <f t="shared" si="10"/>
        <v>459160405686.54803</v>
      </c>
      <c r="Y15" s="5">
        <f t="shared" si="1"/>
        <v>0.11321847301330368</v>
      </c>
      <c r="Z15">
        <f t="shared" si="11"/>
        <v>11.321847301330369</v>
      </c>
      <c r="AA15" s="4">
        <f t="shared" si="12"/>
        <v>5.5351204023753466E-2</v>
      </c>
      <c r="AB15" s="4">
        <f t="shared" si="2"/>
        <v>1.0163587792163002E+17</v>
      </c>
      <c r="AC15" s="4">
        <f t="shared" si="3"/>
        <v>1.8411294242645594E-3</v>
      </c>
      <c r="AD15" s="4">
        <f t="shared" si="4"/>
        <v>9.7008396647851308E-3</v>
      </c>
      <c r="AG15">
        <v>365.02300000000002</v>
      </c>
      <c r="AH15">
        <v>0.16400000000000001</v>
      </c>
      <c r="AQ15">
        <v>365.02300000000002</v>
      </c>
      <c r="AR15" s="4">
        <v>2.5700000000000001E-4</v>
      </c>
    </row>
    <row r="16" spans="1:44" ht="15" x14ac:dyDescent="0.25">
      <c r="A16">
        <v>370.012</v>
      </c>
      <c r="B16">
        <v>9.266</v>
      </c>
      <c r="C16" s="2">
        <f t="shared" si="5"/>
        <v>9.2660000000000001E-9</v>
      </c>
      <c r="D16" s="2"/>
      <c r="E16" s="1"/>
      <c r="F16" s="1"/>
      <c r="G16" s="1"/>
      <c r="H16" s="1"/>
      <c r="I16" s="1"/>
      <c r="J16" s="1"/>
      <c r="K16" s="1"/>
      <c r="L16" s="1"/>
      <c r="P16" s="1">
        <v>370.012</v>
      </c>
      <c r="Q16" s="4">
        <v>5.3724300000000002E-19</v>
      </c>
      <c r="R16" s="4">
        <v>2.5915999999999998E-4</v>
      </c>
      <c r="S16" s="23">
        <f t="shared" si="13"/>
        <v>9.2660000000000001E-9</v>
      </c>
      <c r="T16" s="4">
        <f t="shared" si="0"/>
        <v>57819840000</v>
      </c>
      <c r="U16" s="44">
        <v>5.4510000000000003E-2</v>
      </c>
      <c r="V16" s="9">
        <f t="shared" si="8"/>
        <v>2.1033338478160214E-7</v>
      </c>
      <c r="W16" s="4">
        <f t="shared" si="9"/>
        <v>391505119250.69684</v>
      </c>
      <c r="X16" s="4">
        <f t="shared" si="10"/>
        <v>427096493728.0329</v>
      </c>
      <c r="Y16" s="5">
        <f t="shared" si="1"/>
        <v>0.13537886835666368</v>
      </c>
      <c r="Z16">
        <f t="shared" si="11"/>
        <v>13.537886835666368</v>
      </c>
      <c r="AA16" s="4">
        <f t="shared" si="12"/>
        <v>5.0790136923640247E-2</v>
      </c>
      <c r="AB16" s="4">
        <f t="shared" si="2"/>
        <v>9.4538480582604608E+16</v>
      </c>
      <c r="AC16" s="4">
        <f t="shared" si="3"/>
        <v>2.0477620027890297E-3</v>
      </c>
      <c r="AD16" s="4">
        <f t="shared" si="4"/>
        <v>1.0946738531907828E-2</v>
      </c>
      <c r="AG16">
        <v>370.012</v>
      </c>
      <c r="AH16">
        <v>0.18</v>
      </c>
      <c r="AQ16">
        <v>370.012</v>
      </c>
      <c r="AR16" s="4">
        <v>2.5915999999999998E-4</v>
      </c>
    </row>
    <row r="17" spans="1:44" ht="15" x14ac:dyDescent="0.25">
      <c r="A17">
        <v>375</v>
      </c>
      <c r="B17">
        <v>10.595000000000001</v>
      </c>
      <c r="C17" s="2">
        <f t="shared" si="5"/>
        <v>1.0595000000000002E-8</v>
      </c>
      <c r="D17" s="2"/>
      <c r="E17" s="1"/>
      <c r="F17" s="1"/>
      <c r="G17" s="1"/>
      <c r="H17" s="1"/>
      <c r="I17" s="1"/>
      <c r="J17" s="1"/>
      <c r="K17" s="1"/>
      <c r="L17" s="33" t="s">
        <v>25</v>
      </c>
      <c r="M17" s="1"/>
      <c r="N17" s="1">
        <v>-100</v>
      </c>
      <c r="P17" s="1">
        <v>375</v>
      </c>
      <c r="Q17" s="4">
        <v>5.3008000000000001E-19</v>
      </c>
      <c r="R17" s="4">
        <v>2.6400000000000002E-4</v>
      </c>
      <c r="S17" s="23">
        <f t="shared" si="13"/>
        <v>1.0595000000000002E-8</v>
      </c>
      <c r="T17" s="4">
        <f t="shared" si="0"/>
        <v>66112800000.000008</v>
      </c>
      <c r="U17" s="44">
        <v>5.491E-2</v>
      </c>
      <c r="V17" s="9">
        <f t="shared" si="8"/>
        <v>2.0799242424242422E-7</v>
      </c>
      <c r="W17" s="4">
        <f t="shared" si="9"/>
        <v>392379309240.91498</v>
      </c>
      <c r="X17" s="4">
        <f t="shared" si="10"/>
        <v>428050155535.54358</v>
      </c>
      <c r="Y17" s="5">
        <f t="shared" si="1"/>
        <v>0.15445105940280465</v>
      </c>
      <c r="Z17">
        <f t="shared" si="11"/>
        <v>15.445105940280465</v>
      </c>
      <c r="AA17" s="4">
        <f t="shared" si="12"/>
        <v>5.02248547814775E-2</v>
      </c>
      <c r="AB17" s="4">
        <f t="shared" si="2"/>
        <v>9.4749575123523808E+16</v>
      </c>
      <c r="AC17" s="4">
        <f t="shared" si="3"/>
        <v>2.3414675609270204E-3</v>
      </c>
      <c r="AD17" s="4">
        <f t="shared" si="4"/>
        <v>1.264620806374931E-2</v>
      </c>
      <c r="AG17">
        <v>375</v>
      </c>
      <c r="AH17">
        <v>0.2</v>
      </c>
      <c r="AQ17">
        <v>375</v>
      </c>
      <c r="AR17" s="4">
        <v>2.6400000000000002E-4</v>
      </c>
    </row>
    <row r="18" spans="1:44" ht="15" x14ac:dyDescent="0.25">
      <c r="A18">
        <v>379.98700000000002</v>
      </c>
      <c r="B18">
        <v>12.353999999999999</v>
      </c>
      <c r="C18" s="2">
        <f t="shared" si="5"/>
        <v>1.2353999999999999E-8</v>
      </c>
      <c r="D18" s="2"/>
      <c r="E18" s="1"/>
      <c r="F18" s="1"/>
      <c r="G18" s="1"/>
      <c r="H18" s="1"/>
      <c r="I18" s="1"/>
      <c r="J18" s="1"/>
      <c r="K18" s="1"/>
      <c r="L18" s="33" t="s">
        <v>28</v>
      </c>
      <c r="M18" s="1"/>
      <c r="N18" s="1">
        <f>N17/1100</f>
        <v>-9.0909090909090912E-2</v>
      </c>
      <c r="P18" s="1">
        <v>379.98700000000002</v>
      </c>
      <c r="Q18" s="4">
        <v>5.23105E-19</v>
      </c>
      <c r="R18" s="4">
        <v>2.6900999999999997E-4</v>
      </c>
      <c r="S18" s="23">
        <f t="shared" si="13"/>
        <v>1.2353999999999999E-8</v>
      </c>
      <c r="T18" s="4">
        <f t="shared" si="0"/>
        <v>77088960000</v>
      </c>
      <c r="U18" s="44">
        <v>5.527E-2</v>
      </c>
      <c r="V18" s="9">
        <f t="shared" si="8"/>
        <v>2.0545704620646075E-7</v>
      </c>
      <c r="W18" s="4">
        <f t="shared" si="9"/>
        <v>392764447303.04767</v>
      </c>
      <c r="X18" s="4">
        <f t="shared" si="10"/>
        <v>428470306148.7793</v>
      </c>
      <c r="Y18" s="5">
        <f t="shared" si="1"/>
        <v>0.1799166917607404</v>
      </c>
      <c r="Z18">
        <f t="shared" si="11"/>
        <v>17.991669176074041</v>
      </c>
      <c r="AA18" s="4">
        <f t="shared" si="12"/>
        <v>4.9612625782578995E-2</v>
      </c>
      <c r="AB18" s="4">
        <f t="shared" si="2"/>
        <v>9.4842576122535616E+16</v>
      </c>
      <c r="AC18" s="4">
        <f t="shared" si="3"/>
        <v>2.7302020054452481E-3</v>
      </c>
      <c r="AD18" s="4">
        <f t="shared" si="4"/>
        <v>1.4889010225911313E-2</v>
      </c>
      <c r="AG18">
        <v>379.98700000000002</v>
      </c>
      <c r="AH18">
        <v>0.224</v>
      </c>
      <c r="AQ18">
        <v>379.98700000000002</v>
      </c>
      <c r="AR18" s="4">
        <v>2.6900999999999997E-4</v>
      </c>
    </row>
    <row r="19" spans="1:44" ht="15" x14ac:dyDescent="0.25">
      <c r="A19">
        <v>384.97399999999999</v>
      </c>
      <c r="B19">
        <v>14.664999999999999</v>
      </c>
      <c r="C19" s="2">
        <f t="shared" si="5"/>
        <v>1.4664999999999999E-8</v>
      </c>
      <c r="D19" s="2"/>
      <c r="E19" s="1"/>
      <c r="F19" s="1"/>
      <c r="G19" s="1"/>
      <c r="H19" s="1"/>
      <c r="I19" s="1"/>
      <c r="J19" s="1"/>
      <c r="K19" s="1"/>
      <c r="L19" s="1"/>
      <c r="M19" s="38" t="s">
        <v>29</v>
      </c>
      <c r="N19" s="37" t="s">
        <v>21</v>
      </c>
      <c r="P19" s="1">
        <v>384.97399999999999</v>
      </c>
      <c r="Q19" s="4">
        <v>5.1631200000000001E-19</v>
      </c>
      <c r="R19" s="4">
        <v>2.7500000000000002E-4</v>
      </c>
      <c r="S19" s="23">
        <f t="shared" si="13"/>
        <v>1.4664999999999999E-8</v>
      </c>
      <c r="T19" s="4">
        <f t="shared" si="0"/>
        <v>91509600000</v>
      </c>
      <c r="U19" s="44">
        <v>5.364E-2</v>
      </c>
      <c r="V19" s="9">
        <f t="shared" si="8"/>
        <v>1.9505454545454545E-7</v>
      </c>
      <c r="W19" s="4">
        <f t="shared" si="9"/>
        <v>377784257298.9693</v>
      </c>
      <c r="X19" s="4">
        <f t="shared" si="10"/>
        <v>412128280689.78467</v>
      </c>
      <c r="Y19" s="5">
        <f t="shared" si="1"/>
        <v>0.222041544557047</v>
      </c>
      <c r="Z19">
        <f t="shared" si="11"/>
        <v>22.2041544557047</v>
      </c>
      <c r="AA19" s="4">
        <f t="shared" si="12"/>
        <v>4.7100687708237395E-2</v>
      </c>
      <c r="AB19" s="4">
        <f t="shared" si="2"/>
        <v>9.1225243086035952E+16</v>
      </c>
      <c r="AC19" s="4">
        <f t="shared" si="3"/>
        <v>3.2409270203864796E-3</v>
      </c>
      <c r="AD19" s="4">
        <f t="shared" si="4"/>
        <v>1.8046689179361218E-2</v>
      </c>
      <c r="AG19">
        <v>384.97399999999999</v>
      </c>
      <c r="AH19">
        <v>0.255</v>
      </c>
      <c r="AQ19">
        <v>384.97399999999999</v>
      </c>
      <c r="AR19" s="4">
        <v>2.7500000000000002E-4</v>
      </c>
    </row>
    <row r="20" spans="1:44" ht="15" x14ac:dyDescent="0.25">
      <c r="A20">
        <v>390.036</v>
      </c>
      <c r="B20">
        <v>17.599</v>
      </c>
      <c r="C20" s="2">
        <f t="shared" si="5"/>
        <v>1.7599000000000001E-8</v>
      </c>
      <c r="D20" s="2"/>
      <c r="E20" s="1"/>
      <c r="F20" s="1"/>
      <c r="G20" s="1"/>
      <c r="H20" s="1"/>
      <c r="I20" s="1"/>
      <c r="J20" s="1"/>
      <c r="K20" s="1"/>
      <c r="L20" s="1"/>
      <c r="M20" s="39">
        <v>1</v>
      </c>
      <c r="N20" s="29" t="s">
        <v>15</v>
      </c>
      <c r="P20" s="1">
        <v>390.036</v>
      </c>
      <c r="Q20" s="4">
        <v>5.0969200000000003E-19</v>
      </c>
      <c r="R20" s="4">
        <v>2.8108000000000001E-4</v>
      </c>
      <c r="S20" s="23">
        <f t="shared" si="13"/>
        <v>1.7599000000000001E-8</v>
      </c>
      <c r="T20" s="4">
        <f t="shared" si="0"/>
        <v>109817760000.00002</v>
      </c>
      <c r="U20" s="44">
        <v>5.7619999999999998E-2</v>
      </c>
      <c r="V20" s="9">
        <f t="shared" si="8"/>
        <v>2.0499501921161237E-7</v>
      </c>
      <c r="W20" s="4">
        <f t="shared" si="9"/>
        <v>402193911639.99506</v>
      </c>
      <c r="X20" s="4">
        <f t="shared" si="10"/>
        <v>438756994516.35828</v>
      </c>
      <c r="Y20" s="5">
        <f t="shared" si="1"/>
        <v>0.2502928987401149</v>
      </c>
      <c r="Z20">
        <f t="shared" si="11"/>
        <v>25.029289874011489</v>
      </c>
      <c r="AA20" s="4">
        <f t="shared" si="12"/>
        <v>4.9501058071370743E-2</v>
      </c>
      <c r="AB20" s="4">
        <f t="shared" si="2"/>
        <v>9.7119550770604096E+16</v>
      </c>
      <c r="AC20" s="4">
        <f t="shared" si="3"/>
        <v>3.8893334218739616E-3</v>
      </c>
      <c r="AD20" s="4">
        <f t="shared" si="4"/>
        <v>2.1918317062221981E-2</v>
      </c>
      <c r="AG20">
        <v>390.036</v>
      </c>
      <c r="AH20">
        <v>0.29299999999999998</v>
      </c>
      <c r="AQ20">
        <v>390.036</v>
      </c>
      <c r="AR20" s="4">
        <v>2.8108000000000001E-4</v>
      </c>
    </row>
    <row r="21" spans="1:44" ht="15" x14ac:dyDescent="0.25">
      <c r="A21">
        <v>395.02100000000002</v>
      </c>
      <c r="B21">
        <v>22.192</v>
      </c>
      <c r="C21" s="2">
        <f t="shared" si="5"/>
        <v>2.2192000000000001E-8</v>
      </c>
      <c r="D21" s="2"/>
      <c r="E21" s="1"/>
      <c r="F21" s="1"/>
      <c r="G21" s="1"/>
      <c r="H21" s="1"/>
      <c r="I21" s="1"/>
      <c r="J21" s="1"/>
      <c r="K21" s="1"/>
      <c r="L21" s="1"/>
      <c r="M21" s="39">
        <v>1</v>
      </c>
      <c r="N21" s="30" t="s">
        <v>17</v>
      </c>
      <c r="P21" s="1">
        <v>395.02100000000002</v>
      </c>
      <c r="Q21" s="4">
        <v>5.0324099999999996E-19</v>
      </c>
      <c r="R21" s="4">
        <v>2.8600000000000001E-4</v>
      </c>
      <c r="S21" s="23">
        <f t="shared" si="13"/>
        <v>2.2192000000000001E-8</v>
      </c>
      <c r="T21" s="4">
        <f t="shared" si="0"/>
        <v>138478080000</v>
      </c>
      <c r="U21" s="44">
        <v>6.4549999999999996E-2</v>
      </c>
      <c r="V21" s="9">
        <f t="shared" si="8"/>
        <v>2.2569930069930068E-7</v>
      </c>
      <c r="W21" s="4">
        <f t="shared" si="9"/>
        <v>448491479627.65491</v>
      </c>
      <c r="X21" s="4">
        <f t="shared" si="10"/>
        <v>489263432321.07806</v>
      </c>
      <c r="Y21" s="5">
        <f t="shared" si="1"/>
        <v>0.28303378272734692</v>
      </c>
      <c r="Z21">
        <f t="shared" si="11"/>
        <v>28.30337827273469</v>
      </c>
      <c r="AA21" s="4">
        <f t="shared" si="12"/>
        <v>5.450061291026221E-2</v>
      </c>
      <c r="AB21" s="4">
        <f t="shared" si="2"/>
        <v>1.0829923021030125E+17</v>
      </c>
      <c r="AC21" s="4">
        <f t="shared" si="3"/>
        <v>4.9043745268610127E-3</v>
      </c>
      <c r="AD21" s="4">
        <f t="shared" si="4"/>
        <v>2.7152421603559226E-2</v>
      </c>
      <c r="AG21">
        <v>395.02100000000002</v>
      </c>
      <c r="AH21">
        <v>0.33900000000000002</v>
      </c>
      <c r="AQ21">
        <v>395.02100000000002</v>
      </c>
      <c r="AR21" s="4">
        <v>2.8600000000000001E-4</v>
      </c>
    </row>
    <row r="22" spans="1:44" ht="15" x14ac:dyDescent="0.25">
      <c r="A22">
        <v>400.005</v>
      </c>
      <c r="B22">
        <v>27.111000000000001</v>
      </c>
      <c r="C22" s="2">
        <f t="shared" si="5"/>
        <v>2.7111000000000004E-8</v>
      </c>
      <c r="D22" s="2"/>
      <c r="E22" s="1"/>
      <c r="F22" s="1"/>
      <c r="G22" s="1"/>
      <c r="H22" s="1"/>
      <c r="I22" s="1"/>
      <c r="J22" s="1"/>
      <c r="K22" s="1"/>
      <c r="L22" s="1"/>
      <c r="M22" s="39">
        <v>1</v>
      </c>
      <c r="N22" s="31" t="s">
        <v>33</v>
      </c>
      <c r="P22" s="1">
        <v>400.005</v>
      </c>
      <c r="Q22" s="4">
        <v>4.9694999999999998E-19</v>
      </c>
      <c r="R22" s="4">
        <v>2.9053999999999999E-4</v>
      </c>
      <c r="S22" s="23">
        <f t="shared" si="13"/>
        <v>2.7111000000000004E-8</v>
      </c>
      <c r="T22" s="4">
        <f t="shared" si="0"/>
        <v>169172640000.00003</v>
      </c>
      <c r="U22" s="44">
        <v>7.2109999999999994E-2</v>
      </c>
      <c r="V22" s="9">
        <f t="shared" si="8"/>
        <v>2.4819301989399049E-7</v>
      </c>
      <c r="W22" s="4">
        <f t="shared" si="9"/>
        <v>499432578516.93427</v>
      </c>
      <c r="X22" s="4">
        <f t="shared" si="10"/>
        <v>544835540200.29193</v>
      </c>
      <c r="Y22" s="5">
        <f t="shared" si="1"/>
        <v>0.31050221125040584</v>
      </c>
      <c r="Z22">
        <f t="shared" si="11"/>
        <v>31.050221125040583</v>
      </c>
      <c r="AA22" s="4">
        <f t="shared" si="12"/>
        <v>5.9932271222643163E-2</v>
      </c>
      <c r="AB22" s="4">
        <f t="shared" si="2"/>
        <v>1.2060020368778179E+17</v>
      </c>
      <c r="AC22" s="4">
        <f t="shared" si="3"/>
        <v>5.9914607875688961E-3</v>
      </c>
      <c r="AD22" s="4">
        <f t="shared" si="4"/>
        <v>3.3565913852447234E-2</v>
      </c>
      <c r="AG22">
        <v>400.005</v>
      </c>
      <c r="AH22">
        <v>0.39600000000000002</v>
      </c>
      <c r="AQ22">
        <v>400.005</v>
      </c>
      <c r="AR22" s="4">
        <v>2.9053999999999999E-4</v>
      </c>
    </row>
    <row r="23" spans="1:44" ht="15" x14ac:dyDescent="0.25">
      <c r="A23">
        <v>404.98700000000002</v>
      </c>
      <c r="B23">
        <v>33.862000000000002</v>
      </c>
      <c r="C23" s="2">
        <f t="shared" si="5"/>
        <v>3.3862000000000002E-8</v>
      </c>
      <c r="D23" s="2"/>
      <c r="E23" s="1"/>
      <c r="F23" s="1"/>
      <c r="G23" s="1"/>
      <c r="H23" s="1"/>
      <c r="I23" s="1"/>
      <c r="J23" s="1"/>
      <c r="K23" s="1"/>
      <c r="L23" s="1"/>
      <c r="M23" s="42">
        <v>1</v>
      </c>
      <c r="N23" s="32" t="s">
        <v>34</v>
      </c>
      <c r="P23" s="1">
        <v>404.98700000000002</v>
      </c>
      <c r="Q23" s="4">
        <v>4.9081500000000001E-19</v>
      </c>
      <c r="R23" s="4">
        <v>2.9700000000000001E-4</v>
      </c>
      <c r="S23" s="23">
        <f t="shared" si="13"/>
        <v>3.3862000000000002E-8</v>
      </c>
      <c r="T23" s="4">
        <f t="shared" si="0"/>
        <v>211298880000.00003</v>
      </c>
      <c r="U23" s="44">
        <v>8.5089999999999999E-2</v>
      </c>
      <c r="V23" s="9">
        <f t="shared" si="8"/>
        <v>2.8649831649831648E-7</v>
      </c>
      <c r="W23" s="4">
        <f t="shared" si="9"/>
        <v>583719561338.41968</v>
      </c>
      <c r="X23" s="4">
        <f t="shared" si="10"/>
        <v>636784976005.54871</v>
      </c>
      <c r="Y23" s="5">
        <f t="shared" si="1"/>
        <v>0.33182139648683995</v>
      </c>
      <c r="Z23">
        <f t="shared" si="11"/>
        <v>33.182139648683993</v>
      </c>
      <c r="AA23" s="4">
        <f t="shared" si="12"/>
        <v>6.9182021382155373E-2</v>
      </c>
      <c r="AB23" s="4">
        <f t="shared" si="2"/>
        <v>1.4095335591242194E+17</v>
      </c>
      <c r="AC23" s="4">
        <f t="shared" si="3"/>
        <v>7.4834143037386287E-3</v>
      </c>
      <c r="AD23" s="4">
        <f t="shared" si="4"/>
        <v>4.1675396360448654E-2</v>
      </c>
      <c r="AG23">
        <v>404.98700000000002</v>
      </c>
      <c r="AH23">
        <v>0.46800000000000003</v>
      </c>
      <c r="AQ23">
        <v>404.98700000000002</v>
      </c>
      <c r="AR23" s="4">
        <v>2.9700000000000001E-4</v>
      </c>
    </row>
    <row r="24" spans="1:44" ht="15" x14ac:dyDescent="0.25">
      <c r="A24">
        <v>409.96899999999999</v>
      </c>
      <c r="B24">
        <v>41.841999999999999</v>
      </c>
      <c r="C24" s="2">
        <f t="shared" si="5"/>
        <v>4.1841999999999998E-8</v>
      </c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P24" s="1">
        <v>409.96899999999999</v>
      </c>
      <c r="Q24" s="4">
        <v>4.8482900000000001E-19</v>
      </c>
      <c r="R24" s="4">
        <v>3.0250999999999998E-4</v>
      </c>
      <c r="S24" s="23">
        <f t="shared" si="13"/>
        <v>4.1841999999999998E-8</v>
      </c>
      <c r="T24" s="4">
        <f t="shared" si="0"/>
        <v>261094080000</v>
      </c>
      <c r="U24" s="44">
        <v>0.10125000000000001</v>
      </c>
      <c r="V24" s="9">
        <f t="shared" si="8"/>
        <v>3.3469967934944307E-7</v>
      </c>
      <c r="W24" s="4">
        <f t="shared" si="9"/>
        <v>690345831931.34705</v>
      </c>
      <c r="X24" s="4">
        <f t="shared" si="10"/>
        <v>753104543925.10583</v>
      </c>
      <c r="Y24" s="5">
        <f t="shared" si="1"/>
        <v>0.34669035276192023</v>
      </c>
      <c r="Z24">
        <f t="shared" si="11"/>
        <v>34.66903527619202</v>
      </c>
      <c r="AA24" s="4">
        <f t="shared" si="12"/>
        <v>8.0821418625996649E-2</v>
      </c>
      <c r="AB24" s="4">
        <f t="shared" si="2"/>
        <v>1.6670087520754048E+17</v>
      </c>
      <c r="AC24" s="4">
        <f t="shared" si="3"/>
        <v>9.2469736370276879E-3</v>
      </c>
      <c r="AD24" s="4">
        <f t="shared" si="4"/>
        <v>5.199469495716838E-2</v>
      </c>
      <c r="AG24">
        <v>409.96899999999999</v>
      </c>
      <c r="AH24">
        <v>0.55600000000000005</v>
      </c>
      <c r="AQ24">
        <v>409.96899999999999</v>
      </c>
      <c r="AR24" s="4">
        <v>3.0250999999999998E-4</v>
      </c>
    </row>
    <row r="25" spans="1:44" ht="15" x14ac:dyDescent="0.25">
      <c r="A25">
        <v>415.02699999999999</v>
      </c>
      <c r="B25">
        <v>51.188000000000002</v>
      </c>
      <c r="C25" s="2">
        <f t="shared" si="5"/>
        <v>5.1188000000000008E-8</v>
      </c>
      <c r="D25" s="2"/>
      <c r="E25" s="1"/>
      <c r="F25" s="1"/>
      <c r="G25" s="1"/>
      <c r="H25" s="1"/>
      <c r="I25" s="1"/>
      <c r="J25" s="1"/>
      <c r="K25" s="1"/>
      <c r="L25" s="40" t="s">
        <v>31</v>
      </c>
      <c r="M25" s="41"/>
      <c r="N25" s="41"/>
      <c r="O25" s="43"/>
      <c r="P25" s="1">
        <v>415.02699999999999</v>
      </c>
      <c r="Q25" s="4">
        <v>4.78988E-19</v>
      </c>
      <c r="R25" s="4">
        <v>3.0699999999999998E-4</v>
      </c>
      <c r="S25" s="23">
        <f t="shared" si="13"/>
        <v>5.1188000000000008E-8</v>
      </c>
      <c r="T25" s="4">
        <f t="shared" si="0"/>
        <v>319413120000.00006</v>
      </c>
      <c r="U25" s="44">
        <v>0.11964</v>
      </c>
      <c r="V25" s="9">
        <f t="shared" si="8"/>
        <v>3.8970684039087954E-7</v>
      </c>
      <c r="W25" s="4">
        <f t="shared" si="9"/>
        <v>813604600513.7489</v>
      </c>
      <c r="X25" s="4">
        <f t="shared" si="10"/>
        <v>887568655105.90796</v>
      </c>
      <c r="Y25" s="5">
        <f t="shared" si="1"/>
        <v>0.3598742679369254</v>
      </c>
      <c r="Z25">
        <f t="shared" si="11"/>
        <v>35.987426793692542</v>
      </c>
      <c r="AA25" s="4">
        <f t="shared" si="12"/>
        <v>9.4104242196663898E-2</v>
      </c>
      <c r="AB25" s="4">
        <f t="shared" si="2"/>
        <v>1.9646471768951184E+17</v>
      </c>
      <c r="AC25" s="4">
        <f t="shared" si="3"/>
        <v>1.1312415432631647E-2</v>
      </c>
      <c r="AD25" s="4">
        <f t="shared" si="4"/>
        <v>6.2335020131483058E-2</v>
      </c>
      <c r="AG25">
        <v>415.02699999999999</v>
      </c>
      <c r="AH25">
        <v>0.65800000000000003</v>
      </c>
      <c r="AQ25">
        <v>415.02699999999999</v>
      </c>
      <c r="AR25" s="4">
        <v>3.0699999999999998E-4</v>
      </c>
    </row>
    <row r="26" spans="1:44" ht="15" x14ac:dyDescent="0.25">
      <c r="A26">
        <v>420.00700000000001</v>
      </c>
      <c r="B26">
        <v>62.09</v>
      </c>
      <c r="C26" s="2">
        <f t="shared" si="5"/>
        <v>6.2090000000000009E-8</v>
      </c>
      <c r="D26" s="2"/>
      <c r="E26" s="1"/>
      <c r="F26" s="1"/>
      <c r="G26" s="2"/>
      <c r="H26" s="2"/>
      <c r="I26" s="1"/>
      <c r="J26" s="1"/>
      <c r="K26" s="1"/>
      <c r="L26" s="40" t="s">
        <v>30</v>
      </c>
      <c r="M26" s="41"/>
      <c r="N26" s="41"/>
      <c r="O26" s="43"/>
      <c r="P26" s="1">
        <v>420.00700000000001</v>
      </c>
      <c r="Q26" s="4">
        <v>4.7328600000000001E-19</v>
      </c>
      <c r="R26" s="4">
        <v>3.1111000000000002E-4</v>
      </c>
      <c r="S26" s="23">
        <f t="shared" si="13"/>
        <v>6.2090000000000009E-8</v>
      </c>
      <c r="T26" s="4">
        <f t="shared" si="0"/>
        <v>387441600000.00006</v>
      </c>
      <c r="U26" s="44">
        <v>0.14122000000000001</v>
      </c>
      <c r="V26" s="9">
        <f t="shared" si="8"/>
        <v>4.5392304972517765E-7</v>
      </c>
      <c r="W26" s="4">
        <f t="shared" si="9"/>
        <v>959088267401.05908</v>
      </c>
      <c r="X26" s="4">
        <f t="shared" si="10"/>
        <v>1046278109892.0645</v>
      </c>
      <c r="Y26" s="5">
        <f t="shared" si="1"/>
        <v>0.370304602893746</v>
      </c>
      <c r="Z26">
        <f t="shared" si="11"/>
        <v>37.030460289374602</v>
      </c>
      <c r="AA26" s="4">
        <f t="shared" si="12"/>
        <v>0.10961081557393706</v>
      </c>
      <c r="AB26" s="4">
        <f t="shared" si="2"/>
        <v>2.315953051092512E+17</v>
      </c>
      <c r="AC26" s="4">
        <f t="shared" si="3"/>
        <v>1.3721729198485955E-2</v>
      </c>
      <c r="AD26" s="4">
        <f t="shared" si="4"/>
        <v>7.5353901984460889E-2</v>
      </c>
      <c r="AG26">
        <v>420.00700000000001</v>
      </c>
      <c r="AH26">
        <v>0.77700000000000002</v>
      </c>
      <c r="AQ26">
        <v>420.00700000000001</v>
      </c>
      <c r="AR26" s="4">
        <v>3.1111000000000002E-4</v>
      </c>
    </row>
    <row r="27" spans="1:44" ht="15" x14ac:dyDescent="0.25">
      <c r="A27">
        <v>424.98599999999999</v>
      </c>
      <c r="B27">
        <v>74.873999999999995</v>
      </c>
      <c r="C27" s="2">
        <f t="shared" si="5"/>
        <v>7.4873999999999999E-8</v>
      </c>
      <c r="D27" s="2"/>
      <c r="E27" s="1"/>
      <c r="F27" s="1"/>
      <c r="G27" s="2"/>
      <c r="H27" s="2"/>
      <c r="I27" s="1"/>
      <c r="J27" s="1"/>
      <c r="K27" s="1"/>
      <c r="L27" s="40" t="s">
        <v>32</v>
      </c>
      <c r="M27" s="41"/>
      <c r="N27" s="41"/>
      <c r="O27" s="43"/>
      <c r="P27" s="1">
        <v>424.98599999999999</v>
      </c>
      <c r="Q27" s="4">
        <v>4.67718E-19</v>
      </c>
      <c r="R27" s="4">
        <v>3.1599999999999998E-4</v>
      </c>
      <c r="S27" s="23">
        <f t="shared" si="13"/>
        <v>7.4873999999999999E-8</v>
      </c>
      <c r="T27" s="4">
        <f t="shared" si="0"/>
        <v>467213760000</v>
      </c>
      <c r="U27" s="44">
        <v>0.16655</v>
      </c>
      <c r="V27" s="9">
        <f t="shared" si="8"/>
        <v>5.2705696202531649E-7</v>
      </c>
      <c r="W27" s="4">
        <f t="shared" si="9"/>
        <v>1126869100666.0349</v>
      </c>
      <c r="X27" s="4">
        <f t="shared" si="10"/>
        <v>1229311746181.1289</v>
      </c>
      <c r="Y27" s="5">
        <f t="shared" si="1"/>
        <v>0.38006125090027404</v>
      </c>
      <c r="Z27">
        <f t="shared" si="11"/>
        <v>38.006125090027403</v>
      </c>
      <c r="AA27" s="4">
        <f t="shared" si="12"/>
        <v>0.1272707863072681</v>
      </c>
      <c r="AB27" s="4">
        <f t="shared" si="2"/>
        <v>2.7211008835937059E+17</v>
      </c>
      <c r="AC27" s="4">
        <f t="shared" si="3"/>
        <v>1.6546960090311442E-2</v>
      </c>
      <c r="AD27" s="4">
        <f t="shared" si="4"/>
        <v>8.9588688162560742E-2</v>
      </c>
      <c r="AG27">
        <v>424.98599999999999</v>
      </c>
      <c r="AH27">
        <v>0.91600000000000004</v>
      </c>
      <c r="AQ27">
        <v>424.98599999999999</v>
      </c>
      <c r="AR27" s="4">
        <v>3.1599999999999998E-4</v>
      </c>
    </row>
    <row r="28" spans="1:44" ht="15" x14ac:dyDescent="0.25">
      <c r="A28">
        <v>429.964</v>
      </c>
      <c r="B28">
        <v>87.995999999999995</v>
      </c>
      <c r="C28" s="2">
        <f t="shared" si="5"/>
        <v>8.7996000000000003E-8</v>
      </c>
      <c r="D28" s="2"/>
      <c r="E28" s="1"/>
      <c r="F28" s="1"/>
      <c r="G28" s="2"/>
      <c r="H28" s="2"/>
      <c r="I28" s="1"/>
      <c r="J28" s="1"/>
      <c r="K28" s="1"/>
      <c r="L28" s="1"/>
      <c r="M28" s="1"/>
      <c r="N28" s="1"/>
      <c r="P28" s="1">
        <v>429.964</v>
      </c>
      <c r="Q28" s="4">
        <v>4.6227899999999998E-19</v>
      </c>
      <c r="R28" s="4">
        <v>3.2160000000000001E-4</v>
      </c>
      <c r="S28" s="23">
        <f t="shared" si="13"/>
        <v>8.7996000000000003E-8</v>
      </c>
      <c r="T28" s="4">
        <f t="shared" si="0"/>
        <v>549095040000.00006</v>
      </c>
      <c r="U28" s="44">
        <v>0.19333</v>
      </c>
      <c r="V28" s="9">
        <f t="shared" si="8"/>
        <v>6.0115049751243784E-7</v>
      </c>
      <c r="W28" s="4">
        <f t="shared" si="9"/>
        <v>1300406242793.7195</v>
      </c>
      <c r="X28" s="4">
        <f t="shared" si="10"/>
        <v>1418624992138.603</v>
      </c>
      <c r="Y28" s="5">
        <f t="shared" si="1"/>
        <v>0.3870614454438937</v>
      </c>
      <c r="Z28">
        <f t="shared" si="11"/>
        <v>38.706144544389367</v>
      </c>
      <c r="AA28" s="4">
        <f t="shared" si="12"/>
        <v>0.14516248151511635</v>
      </c>
      <c r="AB28" s="4">
        <f t="shared" si="2"/>
        <v>3.1401487308555302E+17</v>
      </c>
      <c r="AC28" s="4">
        <f t="shared" si="3"/>
        <v>1.9446888106779997E-2</v>
      </c>
      <c r="AD28" s="4">
        <f t="shared" si="4"/>
        <v>0.10716353527432043</v>
      </c>
      <c r="AG28">
        <v>429.964</v>
      </c>
      <c r="AH28">
        <v>1.0620000000000001</v>
      </c>
      <c r="AQ28">
        <v>429.964</v>
      </c>
      <c r="AR28" s="4">
        <v>3.2160000000000001E-4</v>
      </c>
    </row>
    <row r="29" spans="1:44" ht="15" x14ac:dyDescent="0.25">
      <c r="A29">
        <v>435.01799999999997</v>
      </c>
      <c r="B29">
        <v>103.895</v>
      </c>
      <c r="C29" s="2">
        <f t="shared" si="5"/>
        <v>1.03895E-7</v>
      </c>
      <c r="D29" s="2"/>
      <c r="E29" s="1"/>
      <c r="F29" s="1"/>
      <c r="G29" s="2"/>
      <c r="H29" s="2"/>
      <c r="I29" s="1"/>
      <c r="J29" s="1"/>
      <c r="K29" s="1"/>
      <c r="L29" s="1"/>
      <c r="M29" s="1"/>
      <c r="N29" s="1"/>
      <c r="P29" s="1">
        <v>435.01799999999997</v>
      </c>
      <c r="Q29" s="4">
        <v>4.5696599999999999E-19</v>
      </c>
      <c r="R29" s="4">
        <v>3.2699999999999998E-4</v>
      </c>
      <c r="S29" s="23">
        <f t="shared" si="13"/>
        <v>1.03895E-7</v>
      </c>
      <c r="T29" s="4">
        <f t="shared" si="0"/>
        <v>648304800000</v>
      </c>
      <c r="U29" s="44">
        <v>0.22564000000000001</v>
      </c>
      <c r="V29" s="9">
        <f t="shared" si="8"/>
        <v>6.9003058103975542E-7</v>
      </c>
      <c r="W29" s="4">
        <f t="shared" si="9"/>
        <v>1510026087367.0151</v>
      </c>
      <c r="X29" s="4">
        <f t="shared" si="10"/>
        <v>1647301186218.562</v>
      </c>
      <c r="Y29" s="5">
        <f t="shared" si="1"/>
        <v>0.39355571732951067</v>
      </c>
      <c r="Z29">
        <f t="shared" si="11"/>
        <v>39.35557173295107</v>
      </c>
      <c r="AA29" s="4">
        <f t="shared" si="12"/>
        <v>0.16662475017410433</v>
      </c>
      <c r="AB29" s="4">
        <f t="shared" si="2"/>
        <v>3.6463270828487091E+17</v>
      </c>
      <c r="AC29" s="4">
        <f t="shared" si="3"/>
        <v>2.2960525931336736E-2</v>
      </c>
      <c r="AD29" s="4">
        <f t="shared" si="4"/>
        <v>0.12347296977913676</v>
      </c>
      <c r="AG29">
        <v>435.01799999999997</v>
      </c>
      <c r="AH29">
        <v>1.2410000000000001</v>
      </c>
      <c r="AQ29">
        <v>435.01799999999997</v>
      </c>
      <c r="AR29" s="4">
        <v>3.2699999999999998E-4</v>
      </c>
    </row>
    <row r="30" spans="1:44" ht="15" x14ac:dyDescent="0.25">
      <c r="A30">
        <v>439.99400000000003</v>
      </c>
      <c r="B30">
        <v>120.666</v>
      </c>
      <c r="C30" s="2">
        <f t="shared" si="5"/>
        <v>1.20666E-7</v>
      </c>
      <c r="D30" s="2"/>
      <c r="E30" s="1"/>
      <c r="F30" s="1"/>
      <c r="G30" s="2"/>
      <c r="H30" s="2"/>
      <c r="I30" s="1"/>
      <c r="J30" s="1"/>
      <c r="K30" s="1"/>
      <c r="L30" s="1"/>
      <c r="M30" s="1"/>
      <c r="N30" s="1"/>
      <c r="P30" s="1">
        <v>439.99400000000003</v>
      </c>
      <c r="Q30" s="4">
        <v>4.5177299999999996E-19</v>
      </c>
      <c r="R30" s="4">
        <v>3.324E-4</v>
      </c>
      <c r="S30" s="23">
        <f t="shared" si="13"/>
        <v>1.20666E-7</v>
      </c>
      <c r="T30" s="4">
        <f t="shared" si="0"/>
        <v>752955840000</v>
      </c>
      <c r="U30" s="44">
        <v>0.26078000000000001</v>
      </c>
      <c r="V30" s="9">
        <f t="shared" si="8"/>
        <v>7.8453670276774972E-7</v>
      </c>
      <c r="W30" s="4">
        <f t="shared" si="9"/>
        <v>1736572798214.479</v>
      </c>
      <c r="X30" s="4">
        <f t="shared" si="10"/>
        <v>1894443052597.6135</v>
      </c>
      <c r="Y30" s="5">
        <f t="shared" si="1"/>
        <v>0.3974549876110372</v>
      </c>
      <c r="Z30">
        <f t="shared" si="11"/>
        <v>39.745498761103718</v>
      </c>
      <c r="AA30" s="4">
        <f t="shared" si="12"/>
        <v>0.18944556327360854</v>
      </c>
      <c r="AB30" s="4">
        <f t="shared" si="2"/>
        <v>4.1933794908860986E+17</v>
      </c>
      <c r="AC30" s="4">
        <f t="shared" si="3"/>
        <v>2.6666873497576193E-2</v>
      </c>
      <c r="AD30" s="4">
        <f t="shared" si="4"/>
        <v>0.14203566260707781</v>
      </c>
      <c r="AG30">
        <v>439.99400000000003</v>
      </c>
      <c r="AH30">
        <v>1.4359999999999999</v>
      </c>
      <c r="AQ30">
        <v>439.99400000000003</v>
      </c>
      <c r="AR30" s="4">
        <v>3.324E-4</v>
      </c>
    </row>
    <row r="31" spans="1:44" ht="15" x14ac:dyDescent="0.25">
      <c r="A31">
        <v>444.96899999999999</v>
      </c>
      <c r="B31">
        <v>137.70699999999999</v>
      </c>
      <c r="C31" s="2">
        <f t="shared" si="5"/>
        <v>1.37707E-7</v>
      </c>
      <c r="D31" s="2"/>
      <c r="E31" s="1"/>
      <c r="F31" s="1"/>
      <c r="G31" s="2"/>
      <c r="H31" s="2"/>
      <c r="I31" s="1"/>
      <c r="J31" s="1"/>
      <c r="K31" s="1"/>
      <c r="L31" s="1"/>
      <c r="M31" s="1"/>
      <c r="N31" s="1"/>
      <c r="P31" s="1">
        <v>444.96899999999999</v>
      </c>
      <c r="Q31" s="4">
        <v>4.4669700000000002E-19</v>
      </c>
      <c r="R31" s="4">
        <v>3.3799999999999998E-4</v>
      </c>
      <c r="S31" s="23">
        <f t="shared" si="13"/>
        <v>1.37707E-7</v>
      </c>
      <c r="T31" s="4">
        <f t="shared" si="0"/>
        <v>859291680000.00012</v>
      </c>
      <c r="U31" s="44">
        <v>0.29818</v>
      </c>
      <c r="V31" s="9">
        <f t="shared" si="8"/>
        <v>8.8218934911242606E-7</v>
      </c>
      <c r="W31" s="4">
        <f t="shared" si="9"/>
        <v>1974916664120.0322</v>
      </c>
      <c r="X31" s="4">
        <f t="shared" si="10"/>
        <v>2154454542676.3989</v>
      </c>
      <c r="Y31" s="5">
        <f t="shared" si="1"/>
        <v>0.39884419140843602</v>
      </c>
      <c r="Z31">
        <f t="shared" si="11"/>
        <v>39.884419140843605</v>
      </c>
      <c r="AA31" s="4">
        <f t="shared" si="12"/>
        <v>0.21302618165215023</v>
      </c>
      <c r="AB31" s="4">
        <f t="shared" si="2"/>
        <v>4.7689190133837978E+17</v>
      </c>
      <c r="AC31" s="4">
        <f t="shared" si="3"/>
        <v>3.0432890364566038E-2</v>
      </c>
      <c r="AD31" s="4">
        <f t="shared" si="4"/>
        <v>0.1644141869967457</v>
      </c>
      <c r="AG31">
        <v>444.96899999999999</v>
      </c>
      <c r="AH31">
        <v>1.64</v>
      </c>
      <c r="AQ31">
        <v>444.96899999999999</v>
      </c>
      <c r="AR31" s="4">
        <v>3.3799999999999998E-4</v>
      </c>
    </row>
    <row r="32" spans="1:44" ht="15" x14ac:dyDescent="0.25">
      <c r="A32">
        <v>450.02</v>
      </c>
      <c r="B32">
        <v>156.874</v>
      </c>
      <c r="C32" s="2">
        <f t="shared" si="5"/>
        <v>1.5687400000000001E-7</v>
      </c>
      <c r="D32" s="2"/>
      <c r="E32" s="1"/>
      <c r="F32" s="1"/>
      <c r="G32" s="2"/>
      <c r="H32" s="2"/>
      <c r="I32" s="1"/>
      <c r="J32" s="1"/>
      <c r="K32" s="1"/>
      <c r="L32" s="1"/>
      <c r="M32" s="1"/>
      <c r="N32" s="1"/>
      <c r="P32" s="1">
        <v>450.02</v>
      </c>
      <c r="Q32" s="4">
        <v>4.41733E-19</v>
      </c>
      <c r="R32" s="4">
        <v>3.4170000000000001E-4</v>
      </c>
      <c r="S32" s="23">
        <f t="shared" si="13"/>
        <v>1.5687400000000001E-7</v>
      </c>
      <c r="T32" s="4">
        <f t="shared" si="0"/>
        <v>978893760000.00012</v>
      </c>
      <c r="U32" s="44">
        <v>0.34175</v>
      </c>
      <c r="V32" s="9">
        <f t="shared" si="8"/>
        <v>1.0001463271875915E-6</v>
      </c>
      <c r="W32" s="4">
        <f t="shared" si="9"/>
        <v>2264142201709.1582</v>
      </c>
      <c r="X32" s="4">
        <f t="shared" si="10"/>
        <v>2469973310955.4453</v>
      </c>
      <c r="Y32" s="5">
        <f t="shared" si="1"/>
        <v>0.3963175454804167</v>
      </c>
      <c r="Z32">
        <f t="shared" si="11"/>
        <v>39.63175454804167</v>
      </c>
      <c r="AA32" s="4">
        <f t="shared" si="12"/>
        <v>0.24150977722475625</v>
      </c>
      <c r="AB32" s="4">
        <f t="shared" si="2"/>
        <v>5.467324769142361E+17</v>
      </c>
      <c r="AC32" s="4">
        <f t="shared" si="3"/>
        <v>3.4668747725612584E-2</v>
      </c>
      <c r="AD32" s="4">
        <f t="shared" si="4"/>
        <v>0.18338854197702414</v>
      </c>
      <c r="AG32">
        <v>450.02</v>
      </c>
      <c r="AH32">
        <v>1.8779999999999999</v>
      </c>
      <c r="AQ32">
        <v>450.02</v>
      </c>
      <c r="AR32" s="4">
        <v>3.4170000000000001E-4</v>
      </c>
    </row>
    <row r="33" spans="1:44" ht="15" x14ac:dyDescent="0.25">
      <c r="A33">
        <v>454.99299999999999</v>
      </c>
      <c r="B33">
        <v>176.857</v>
      </c>
      <c r="C33" s="2">
        <f t="shared" si="5"/>
        <v>1.7685700000000001E-7</v>
      </c>
      <c r="D33" s="2"/>
      <c r="E33" s="1"/>
      <c r="F33" s="1"/>
      <c r="G33" s="2"/>
      <c r="H33" s="2"/>
      <c r="I33" s="1"/>
      <c r="J33" s="1"/>
      <c r="K33" s="1"/>
      <c r="L33" s="1"/>
      <c r="M33" s="1"/>
      <c r="N33" s="1"/>
      <c r="P33" s="1">
        <v>454.99299999999999</v>
      </c>
      <c r="Q33" s="4">
        <v>4.3687900000000001E-19</v>
      </c>
      <c r="R33" s="4">
        <v>3.4699999999999998E-4</v>
      </c>
      <c r="S33" s="23">
        <f t="shared" si="13"/>
        <v>1.7685700000000001E-7</v>
      </c>
      <c r="T33" s="4">
        <f t="shared" si="0"/>
        <v>1103587680000</v>
      </c>
      <c r="U33" s="44">
        <v>0.38782</v>
      </c>
      <c r="V33" s="9">
        <f t="shared" si="8"/>
        <v>1.1176368876080693E-6</v>
      </c>
      <c r="W33" s="4">
        <f t="shared" si="9"/>
        <v>2558229824752.5498</v>
      </c>
      <c r="X33" s="4">
        <f t="shared" si="10"/>
        <v>2790796172457.3271</v>
      </c>
      <c r="Y33" s="5">
        <f t="shared" si="1"/>
        <v>0.39543829495375821</v>
      </c>
      <c r="Z33">
        <f t="shared" si="11"/>
        <v>39.543829495375817</v>
      </c>
      <c r="AA33" s="4">
        <f t="shared" si="12"/>
        <v>0.26988074485401514</v>
      </c>
      <c r="AB33" s="4">
        <f t="shared" si="2"/>
        <v>6.1774712186672998E+17</v>
      </c>
      <c r="AC33" s="4">
        <f t="shared" si="3"/>
        <v>3.9084938973371397E-2</v>
      </c>
      <c r="AD33" s="4">
        <f t="shared" si="4"/>
        <v>0.20628305344046666</v>
      </c>
      <c r="AG33">
        <v>454.99299999999999</v>
      </c>
      <c r="AH33">
        <v>2.133</v>
      </c>
      <c r="AQ33">
        <v>454.99299999999999</v>
      </c>
      <c r="AR33" s="4">
        <v>3.4699999999999998E-4</v>
      </c>
    </row>
    <row r="34" spans="1:44" ht="15" x14ac:dyDescent="0.25">
      <c r="A34">
        <v>459.96499999999997</v>
      </c>
      <c r="B34">
        <v>198.613</v>
      </c>
      <c r="C34" s="2">
        <f t="shared" si="5"/>
        <v>1.9861300000000001E-7</v>
      </c>
      <c r="D34" s="2"/>
      <c r="E34" s="1"/>
      <c r="F34" s="1"/>
      <c r="G34" s="2"/>
      <c r="H34" s="2"/>
      <c r="I34" s="1"/>
      <c r="J34" s="1"/>
      <c r="K34" s="1"/>
      <c r="L34" s="1"/>
      <c r="M34" s="1"/>
      <c r="N34" s="1"/>
      <c r="P34" s="1">
        <v>459.96499999999997</v>
      </c>
      <c r="Q34" s="4">
        <v>4.3212999999999999E-19</v>
      </c>
      <c r="R34" s="4">
        <v>3.5271E-4</v>
      </c>
      <c r="S34" s="23">
        <f t="shared" si="13"/>
        <v>1.9861300000000001E-7</v>
      </c>
      <c r="T34" s="4">
        <f t="shared" si="0"/>
        <v>1239345120000.0002</v>
      </c>
      <c r="U34" s="44">
        <v>0.44218000000000002</v>
      </c>
      <c r="V34" s="9">
        <f t="shared" si="8"/>
        <v>1.253664483570072E-6</v>
      </c>
      <c r="W34" s="4">
        <f t="shared" si="9"/>
        <v>2901128094717.0342</v>
      </c>
      <c r="X34" s="4">
        <f t="shared" si="10"/>
        <v>3164867012418.583</v>
      </c>
      <c r="Y34" s="5">
        <f t="shared" si="1"/>
        <v>0.39159469106820255</v>
      </c>
      <c r="Z34">
        <f t="shared" si="11"/>
        <v>39.159469106820254</v>
      </c>
      <c r="AA34" s="4">
        <f t="shared" si="12"/>
        <v>0.30272793281458305</v>
      </c>
      <c r="AB34" s="4">
        <f t="shared" si="2"/>
        <v>7.0054829059445786E+17</v>
      </c>
      <c r="AC34" s="4">
        <f t="shared" si="3"/>
        <v>4.3892958629391063E-2</v>
      </c>
      <c r="AD34" s="4">
        <f t="shared" si="4"/>
        <v>0.23385877867693855</v>
      </c>
      <c r="AG34">
        <v>459.96499999999997</v>
      </c>
      <c r="AH34">
        <v>2.4300000000000002</v>
      </c>
      <c r="AQ34">
        <v>459.96499999999997</v>
      </c>
      <c r="AR34" s="4">
        <v>3.5271E-4</v>
      </c>
    </row>
    <row r="35" spans="1:44" ht="15" x14ac:dyDescent="0.25">
      <c r="A35">
        <v>465.012</v>
      </c>
      <c r="B35">
        <v>220.72399999999999</v>
      </c>
      <c r="C35" s="2">
        <f t="shared" si="5"/>
        <v>2.2072400000000001E-7</v>
      </c>
      <c r="D35" s="2"/>
      <c r="E35" s="1"/>
      <c r="F35" s="1"/>
      <c r="G35" s="2"/>
      <c r="H35" s="2"/>
      <c r="I35" s="1"/>
      <c r="J35" s="1"/>
      <c r="K35" s="1"/>
      <c r="L35" s="1"/>
      <c r="M35" s="1"/>
      <c r="N35" s="1"/>
      <c r="P35" s="1">
        <v>465.012</v>
      </c>
      <c r="Q35" s="4">
        <v>4.27484E-19</v>
      </c>
      <c r="R35" s="4">
        <v>3.57E-4</v>
      </c>
      <c r="S35" s="23">
        <f t="shared" si="13"/>
        <v>2.2072400000000001E-7</v>
      </c>
      <c r="T35" s="4">
        <f t="shared" si="0"/>
        <v>1377317760000.0002</v>
      </c>
      <c r="U35" s="44">
        <v>0.50126999999999999</v>
      </c>
      <c r="V35" s="9">
        <f t="shared" si="8"/>
        <v>1.4041176470588237E-6</v>
      </c>
      <c r="W35" s="4">
        <f t="shared" si="9"/>
        <v>3284608656835.8667</v>
      </c>
      <c r="X35" s="4">
        <f t="shared" si="10"/>
        <v>3583209443820.9453</v>
      </c>
      <c r="Y35" s="5">
        <f t="shared" si="1"/>
        <v>0.38438103649651617</v>
      </c>
      <c r="Z35">
        <f t="shared" si="11"/>
        <v>38.438103649651616</v>
      </c>
      <c r="AA35" s="4">
        <f t="shared" si="12"/>
        <v>0.33905852665789066</v>
      </c>
      <c r="AB35" s="4">
        <f t="shared" si="2"/>
        <v>7.9314904571373581E+17</v>
      </c>
      <c r="AC35" s="4">
        <f t="shared" si="3"/>
        <v>4.8779432366026956E-2</v>
      </c>
      <c r="AD35" s="4">
        <f t="shared" si="4"/>
        <v>0.25546029440467627</v>
      </c>
      <c r="AG35">
        <v>465.012</v>
      </c>
      <c r="AH35">
        <v>2.7570000000000001</v>
      </c>
      <c r="AQ35">
        <v>465.012</v>
      </c>
      <c r="AR35" s="4">
        <v>3.57E-4</v>
      </c>
    </row>
    <row r="36" spans="1:44" ht="15" x14ac:dyDescent="0.25">
      <c r="A36">
        <v>469.98200000000003</v>
      </c>
      <c r="B36">
        <v>244.44399999999999</v>
      </c>
      <c r="C36" s="2">
        <f t="shared" si="5"/>
        <v>2.4444399999999999E-7</v>
      </c>
      <c r="D36" s="2"/>
      <c r="E36" s="1"/>
      <c r="F36" s="1"/>
      <c r="G36" s="2"/>
      <c r="H36" s="2"/>
      <c r="I36" s="1"/>
      <c r="J36" s="1"/>
      <c r="K36" s="1"/>
      <c r="L36" s="1"/>
      <c r="M36" s="1"/>
      <c r="N36" s="1"/>
      <c r="P36" s="1">
        <v>469.98200000000003</v>
      </c>
      <c r="Q36" s="4">
        <v>4.2293599999999998E-19</v>
      </c>
      <c r="R36" s="4">
        <v>3.6038999999999998E-4</v>
      </c>
      <c r="S36" s="23">
        <f t="shared" si="13"/>
        <v>2.4444399999999999E-7</v>
      </c>
      <c r="T36" s="4">
        <f t="shared" si="0"/>
        <v>1525330560000</v>
      </c>
      <c r="U36" s="44">
        <v>0.56501999999999997</v>
      </c>
      <c r="V36" s="9">
        <f t="shared" si="8"/>
        <v>1.5678015483226505E-6</v>
      </c>
      <c r="W36" s="4">
        <f t="shared" si="9"/>
        <v>3706947501093.9019</v>
      </c>
      <c r="X36" s="4">
        <f t="shared" si="10"/>
        <v>4043942728466.0747</v>
      </c>
      <c r="Y36" s="5">
        <f t="shared" si="1"/>
        <v>0.37718896196598206</v>
      </c>
      <c r="Z36">
        <f t="shared" si="11"/>
        <v>37.718896196598209</v>
      </c>
      <c r="AA36" s="4">
        <f t="shared" si="12"/>
        <v>0.37858400553523414</v>
      </c>
      <c r="AB36" s="4">
        <f t="shared" si="2"/>
        <v>8.9513308286651917E+17</v>
      </c>
      <c r="AC36" s="4">
        <f t="shared" si="3"/>
        <v>5.4021490935653081E-2</v>
      </c>
      <c r="AD36" s="4">
        <f t="shared" si="4"/>
        <v>0.28777508158576026</v>
      </c>
      <c r="AG36">
        <v>469.98200000000003</v>
      </c>
      <c r="AH36">
        <v>3.1110000000000002</v>
      </c>
      <c r="AQ36">
        <v>469.98200000000003</v>
      </c>
      <c r="AR36" s="4">
        <v>3.6038999999999998E-4</v>
      </c>
    </row>
    <row r="37" spans="1:44" ht="15" x14ac:dyDescent="0.25">
      <c r="A37">
        <v>475.02699999999999</v>
      </c>
      <c r="B37">
        <v>271.77600000000001</v>
      </c>
      <c r="C37" s="2">
        <f t="shared" si="5"/>
        <v>2.7177600000000001E-7</v>
      </c>
      <c r="D37" s="2"/>
      <c r="E37" s="1"/>
      <c r="F37" s="1"/>
      <c r="G37" s="2"/>
      <c r="H37" s="2"/>
      <c r="I37" s="1"/>
      <c r="J37" s="1"/>
      <c r="K37" s="1"/>
      <c r="L37" s="1"/>
      <c r="M37" s="1"/>
      <c r="N37" s="1"/>
      <c r="P37" s="1">
        <v>475.02699999999999</v>
      </c>
      <c r="Q37" s="4">
        <v>4.1848399999999999E-19</v>
      </c>
      <c r="R37" s="4">
        <v>3.6499999999999998E-4</v>
      </c>
      <c r="S37" s="23">
        <f t="shared" si="13"/>
        <v>2.7177600000000001E-7</v>
      </c>
      <c r="T37" s="4">
        <f t="shared" si="0"/>
        <v>1695882240000</v>
      </c>
      <c r="U37" s="44">
        <v>0.64029999999999998</v>
      </c>
      <c r="V37" s="9">
        <f t="shared" si="8"/>
        <v>1.7542465753424659E-6</v>
      </c>
      <c r="W37" s="4">
        <f t="shared" si="9"/>
        <v>4191908353347.9561</v>
      </c>
      <c r="X37" s="4">
        <f t="shared" si="10"/>
        <v>4572990930925.043</v>
      </c>
      <c r="Y37" s="5">
        <f t="shared" si="1"/>
        <v>0.37084749688251628</v>
      </c>
      <c r="Z37">
        <f t="shared" si="11"/>
        <v>37.084749688251627</v>
      </c>
      <c r="AA37" s="4">
        <f t="shared" si="12"/>
        <v>0.42360571457538904</v>
      </c>
      <c r="AB37" s="4">
        <f t="shared" si="2"/>
        <v>1.0122387345164667E+18</v>
      </c>
      <c r="AC37" s="4">
        <f t="shared" si="3"/>
        <v>6.0061792150873219E-2</v>
      </c>
      <c r="AD37" s="4">
        <f t="shared" si="4"/>
        <v>0.31318687940925799</v>
      </c>
      <c r="AG37">
        <v>475.02699999999999</v>
      </c>
      <c r="AH37">
        <v>3.536</v>
      </c>
      <c r="AQ37">
        <v>475.02699999999999</v>
      </c>
      <c r="AR37" s="4">
        <v>3.6499999999999998E-4</v>
      </c>
    </row>
    <row r="38" spans="1:44" ht="15" x14ac:dyDescent="0.25">
      <c r="A38">
        <v>479.995</v>
      </c>
      <c r="B38">
        <v>298.73599999999999</v>
      </c>
      <c r="C38" s="2">
        <f t="shared" si="5"/>
        <v>2.9873599999999998E-7</v>
      </c>
      <c r="D38" s="2"/>
      <c r="E38" s="1"/>
      <c r="F38" s="1"/>
      <c r="G38" s="2"/>
      <c r="H38" s="2"/>
      <c r="I38" s="1"/>
      <c r="J38" s="1"/>
      <c r="K38" s="1"/>
      <c r="L38" s="1"/>
      <c r="M38" s="1"/>
      <c r="N38" s="1"/>
      <c r="P38" s="1">
        <v>479.995</v>
      </c>
      <c r="Q38" s="4">
        <v>4.14125E-19</v>
      </c>
      <c r="R38" s="4">
        <v>3.6884E-4</v>
      </c>
      <c r="S38" s="23">
        <f t="shared" si="13"/>
        <v>2.9873599999999998E-7</v>
      </c>
      <c r="T38" s="4">
        <f t="shared" si="0"/>
        <v>1864112640000</v>
      </c>
      <c r="U38" s="44">
        <v>0.71957000000000004</v>
      </c>
      <c r="V38" s="9">
        <f t="shared" si="8"/>
        <v>1.9509001192929188E-6</v>
      </c>
      <c r="W38" s="4">
        <f t="shared" si="9"/>
        <v>4710896756517.7637</v>
      </c>
      <c r="X38" s="4">
        <f t="shared" si="10"/>
        <v>5139160098019.3789</v>
      </c>
      <c r="Y38" s="5">
        <f t="shared" si="1"/>
        <v>0.36272710023539156</v>
      </c>
      <c r="Z38">
        <f t="shared" si="11"/>
        <v>36.272710023539155</v>
      </c>
      <c r="AA38" s="4">
        <f t="shared" si="12"/>
        <v>0.47109251955470138</v>
      </c>
      <c r="AB38" s="4">
        <f t="shared" si="2"/>
        <v>1.1375611700687025E+18</v>
      </c>
      <c r="AC38" s="4">
        <f t="shared" si="3"/>
        <v>6.601988232950394E-2</v>
      </c>
      <c r="AD38" s="4">
        <f t="shared" si="4"/>
        <v>0.34918028572202714</v>
      </c>
      <c r="AG38">
        <v>479.995</v>
      </c>
      <c r="AH38">
        <v>3.9830000000000001</v>
      </c>
      <c r="AQ38">
        <v>479.995</v>
      </c>
      <c r="AR38" s="4">
        <v>3.6884E-4</v>
      </c>
    </row>
    <row r="39" spans="1:44" ht="15" x14ac:dyDescent="0.25">
      <c r="A39">
        <v>485.03800000000001</v>
      </c>
      <c r="B39">
        <v>327.88299999999998</v>
      </c>
      <c r="C39" s="2">
        <f t="shared" si="5"/>
        <v>3.2788300000000003E-7</v>
      </c>
      <c r="D39" s="2"/>
      <c r="E39" s="1"/>
      <c r="F39" s="1"/>
      <c r="G39" s="2"/>
      <c r="H39" s="2"/>
      <c r="I39" s="1"/>
      <c r="J39" s="1"/>
      <c r="K39" s="1"/>
      <c r="L39" s="1"/>
      <c r="M39" s="1"/>
      <c r="N39" s="1"/>
      <c r="P39" s="1">
        <v>485.03800000000001</v>
      </c>
      <c r="Q39" s="4">
        <v>4.0985599999999999E-19</v>
      </c>
      <c r="R39" s="4">
        <v>3.7199999999999999E-4</v>
      </c>
      <c r="S39" s="23">
        <f t="shared" si="13"/>
        <v>3.2788300000000003E-7</v>
      </c>
      <c r="T39" s="4">
        <f t="shared" si="0"/>
        <v>2045989920000.0002</v>
      </c>
      <c r="U39" s="44">
        <v>0.80789</v>
      </c>
      <c r="V39" s="9">
        <f t="shared" si="8"/>
        <v>2.1717473118279574E-6</v>
      </c>
      <c r="W39" s="4">
        <f t="shared" si="9"/>
        <v>5298805706950.6299</v>
      </c>
      <c r="X39" s="4">
        <f t="shared" si="10"/>
        <v>5780515316673.4141</v>
      </c>
      <c r="Y39" s="5">
        <f t="shared" si="1"/>
        <v>0.35394593871216173</v>
      </c>
      <c r="Z39">
        <f t="shared" si="11"/>
        <v>35.394593871216173</v>
      </c>
      <c r="AA39" s="4">
        <f t="shared" si="12"/>
        <v>0.52442147234887182</v>
      </c>
      <c r="AB39" s="4">
        <f t="shared" si="2"/>
        <v>1.2795261563790011E+18</v>
      </c>
      <c r="AC39" s="4">
        <f t="shared" si="3"/>
        <v>7.2461293844212779E-2</v>
      </c>
      <c r="AD39" s="4">
        <f t="shared" si="4"/>
        <v>0.37653260799150068</v>
      </c>
      <c r="AG39">
        <v>485.03800000000001</v>
      </c>
      <c r="AH39">
        <v>4.4960000000000004</v>
      </c>
      <c r="AQ39">
        <v>485.03800000000001</v>
      </c>
      <c r="AR39" s="4">
        <v>3.7199999999999999E-4</v>
      </c>
    </row>
    <row r="40" spans="1:44" ht="15" x14ac:dyDescent="0.25">
      <c r="A40">
        <v>490.00400000000002</v>
      </c>
      <c r="B40">
        <v>358.298</v>
      </c>
      <c r="C40" s="2">
        <f t="shared" si="5"/>
        <v>3.5829800000000002E-7</v>
      </c>
      <c r="D40" s="2"/>
      <c r="E40" s="1"/>
      <c r="F40" s="1"/>
      <c r="G40" s="2"/>
      <c r="H40" s="2"/>
      <c r="I40" s="1"/>
      <c r="J40" s="1"/>
      <c r="K40" s="1"/>
      <c r="L40" s="1"/>
      <c r="M40" s="1"/>
      <c r="N40" s="1"/>
      <c r="P40" s="1">
        <v>490.00400000000002</v>
      </c>
      <c r="Q40" s="4">
        <v>4.0567300000000002E-19</v>
      </c>
      <c r="R40" s="4">
        <v>3.7502E-4</v>
      </c>
      <c r="S40" s="23">
        <f t="shared" si="13"/>
        <v>3.5829800000000002E-7</v>
      </c>
      <c r="T40" s="4">
        <f t="shared" si="0"/>
        <v>2235779520000</v>
      </c>
      <c r="U40" s="44">
        <v>0.90569</v>
      </c>
      <c r="V40" s="9">
        <f t="shared" si="8"/>
        <v>2.4150445309583489E-6</v>
      </c>
      <c r="W40" s="4">
        <f t="shared" si="9"/>
        <v>5953180347122.8027</v>
      </c>
      <c r="X40" s="4">
        <f t="shared" si="10"/>
        <v>6494378560497.6035</v>
      </c>
      <c r="Y40" s="5">
        <f t="shared" si="1"/>
        <v>0.34426381202956746</v>
      </c>
      <c r="Z40">
        <f t="shared" si="11"/>
        <v>34.426381202956748</v>
      </c>
      <c r="AA40" s="4">
        <f t="shared" si="12"/>
        <v>0.58317153280933742</v>
      </c>
      <c r="AB40" s="4">
        <f t="shared" si="2"/>
        <v>1.4375409080942961E+18</v>
      </c>
      <c r="AC40" s="4">
        <f t="shared" si="3"/>
        <v>7.9182930075038155E-2</v>
      </c>
      <c r="AD40" s="4">
        <f t="shared" si="4"/>
        <v>0.40938843683325565</v>
      </c>
      <c r="AG40">
        <v>490.00400000000002</v>
      </c>
      <c r="AH40">
        <v>5.0650000000000004</v>
      </c>
      <c r="AQ40">
        <v>490.00400000000002</v>
      </c>
      <c r="AR40" s="4">
        <v>3.7502E-4</v>
      </c>
    </row>
    <row r="41" spans="1:44" ht="15" x14ac:dyDescent="0.25">
      <c r="A41">
        <v>494.96800000000002</v>
      </c>
      <c r="B41">
        <v>388.05900000000003</v>
      </c>
      <c r="C41" s="2">
        <f t="shared" si="5"/>
        <v>3.8805900000000007E-7</v>
      </c>
      <c r="D41" s="2"/>
      <c r="E41" s="1"/>
      <c r="F41" s="1"/>
      <c r="G41" s="2"/>
      <c r="H41" s="2"/>
      <c r="I41" s="1"/>
      <c r="J41" s="1"/>
      <c r="K41" s="1"/>
      <c r="L41" s="1"/>
      <c r="M41" s="1"/>
      <c r="N41" s="1"/>
      <c r="P41" s="1">
        <v>494.96800000000002</v>
      </c>
      <c r="Q41" s="4">
        <v>4.0157600000000001E-19</v>
      </c>
      <c r="R41" s="4">
        <v>3.79E-4</v>
      </c>
      <c r="S41" s="23">
        <f t="shared" si="13"/>
        <v>3.8805900000000007E-7</v>
      </c>
      <c r="T41" s="4">
        <f t="shared" si="0"/>
        <v>2421488160000.0005</v>
      </c>
      <c r="U41" s="44">
        <v>1.01153</v>
      </c>
      <c r="V41" s="9">
        <f t="shared" si="8"/>
        <v>2.6689445910290241E-6</v>
      </c>
      <c r="W41" s="4">
        <f t="shared" si="9"/>
        <v>6646175545921.6289</v>
      </c>
      <c r="X41" s="4">
        <f t="shared" si="10"/>
        <v>7250373322823.5957</v>
      </c>
      <c r="Y41" s="5">
        <f t="shared" si="1"/>
        <v>0.33398116926991184</v>
      </c>
      <c r="Z41">
        <f t="shared" si="11"/>
        <v>33.398116926991186</v>
      </c>
      <c r="AA41" s="4">
        <f t="shared" si="12"/>
        <v>0.64448190837953101</v>
      </c>
      <c r="AB41" s="4">
        <f t="shared" si="2"/>
        <v>1.6048815376903276E+18</v>
      </c>
      <c r="AC41" s="4">
        <f t="shared" si="3"/>
        <v>8.5760033999601554E-2</v>
      </c>
      <c r="AD41" s="4">
        <f t="shared" si="4"/>
        <v>0.44792773452685769</v>
      </c>
      <c r="AG41">
        <v>494.96800000000002</v>
      </c>
      <c r="AH41">
        <v>5.6639999999999997</v>
      </c>
      <c r="AQ41">
        <v>494.96800000000002</v>
      </c>
      <c r="AR41" s="4">
        <v>3.79E-4</v>
      </c>
    </row>
    <row r="42" spans="1:44" ht="15" x14ac:dyDescent="0.25">
      <c r="A42">
        <v>500.00799999999998</v>
      </c>
      <c r="B42">
        <v>416.245</v>
      </c>
      <c r="C42" s="2">
        <f t="shared" si="5"/>
        <v>4.1624500000000001E-7</v>
      </c>
      <c r="D42" s="2">
        <f>F42*$M$21</f>
        <v>333.46199999999999</v>
      </c>
      <c r="E42">
        <v>500.00799999999998</v>
      </c>
      <c r="F42">
        <v>333.46199999999999</v>
      </c>
      <c r="G42" s="2">
        <f>D42*10^(-9)</f>
        <v>3.3346200000000002E-7</v>
      </c>
      <c r="H42" s="2"/>
      <c r="I42" s="2"/>
      <c r="J42" s="1"/>
      <c r="K42" s="1"/>
      <c r="L42" s="1"/>
      <c r="M42" s="1"/>
      <c r="N42" s="1"/>
      <c r="P42" s="1">
        <v>500.00799999999998</v>
      </c>
      <c r="Q42" s="4">
        <v>3.9755999999999999E-19</v>
      </c>
      <c r="R42" s="4">
        <v>3.8175999999999998E-4</v>
      </c>
      <c r="S42" s="23">
        <f t="shared" si="13"/>
        <v>4.1624500000000001E-7</v>
      </c>
      <c r="T42" s="4">
        <f t="shared" si="0"/>
        <v>2597368800000</v>
      </c>
      <c r="U42" s="44">
        <v>1.11829</v>
      </c>
      <c r="V42" s="9">
        <f t="shared" si="8"/>
        <v>2.9293011316010063E-6</v>
      </c>
      <c r="W42" s="4">
        <f t="shared" si="9"/>
        <v>7368198841938.3398</v>
      </c>
      <c r="X42" s="4">
        <f t="shared" si="10"/>
        <v>8038035100296.3711</v>
      </c>
      <c r="Y42" s="5">
        <f t="shared" si="1"/>
        <v>0.32313479197226103</v>
      </c>
      <c r="Z42">
        <f t="shared" si="11"/>
        <v>32.313479197226101</v>
      </c>
      <c r="AA42" s="4">
        <f t="shared" si="12"/>
        <v>0.7073513589821866</v>
      </c>
      <c r="AB42" s="4">
        <f t="shared" si="2"/>
        <v>1.7792317108919071E+18</v>
      </c>
      <c r="AC42" s="4">
        <f t="shared" si="3"/>
        <v>9.1989067003121039E-2</v>
      </c>
      <c r="AD42" s="4">
        <f t="shared" si="4"/>
        <v>0.4718030951494831</v>
      </c>
      <c r="AG42">
        <v>500.00799999999998</v>
      </c>
      <c r="AH42">
        <v>6.274</v>
      </c>
      <c r="AI42">
        <v>500.00799999999998</v>
      </c>
      <c r="AJ42">
        <v>5.5289999999999999</v>
      </c>
      <c r="AQ42">
        <v>500.00799999999998</v>
      </c>
      <c r="AR42" s="4">
        <v>3.8175999999999998E-4</v>
      </c>
    </row>
    <row r="43" spans="1:44" ht="15" x14ac:dyDescent="0.25">
      <c r="A43">
        <v>504.97</v>
      </c>
      <c r="B43">
        <v>444.24700000000001</v>
      </c>
      <c r="C43" s="2">
        <f t="shared" si="5"/>
        <v>4.4424700000000005E-7</v>
      </c>
      <c r="D43" s="2">
        <f t="shared" ref="D43:D87" si="14">F43*$M$21</f>
        <v>365.31700000000001</v>
      </c>
      <c r="E43">
        <v>504.97</v>
      </c>
      <c r="F43">
        <v>365.31700000000001</v>
      </c>
      <c r="G43" s="2">
        <f t="shared" ref="G43:G87" si="15">D43*10^(-9)</f>
        <v>3.6531700000000001E-7</v>
      </c>
      <c r="H43" s="2"/>
      <c r="I43" s="2"/>
      <c r="J43" s="1"/>
      <c r="K43" s="1"/>
      <c r="L43" s="1"/>
      <c r="M43" s="1"/>
      <c r="N43" s="1"/>
      <c r="P43" s="1">
        <v>504.97</v>
      </c>
      <c r="Q43" s="4">
        <v>3.93624E-19</v>
      </c>
      <c r="R43" s="4">
        <v>3.8499999999999998E-4</v>
      </c>
      <c r="S43" s="23">
        <f t="shared" si="13"/>
        <v>4.4424700000000005E-7</v>
      </c>
      <c r="T43" s="4">
        <f t="shared" si="0"/>
        <v>2772101280000.0005</v>
      </c>
      <c r="U43" s="44">
        <v>1.2323500000000001</v>
      </c>
      <c r="V43" s="9">
        <f t="shared" si="8"/>
        <v>3.2009090909090915E-6</v>
      </c>
      <c r="W43" s="4">
        <f t="shared" si="9"/>
        <v>8131895135736.3662</v>
      </c>
      <c r="X43" s="4">
        <f t="shared" si="10"/>
        <v>8871158329894.2168</v>
      </c>
      <c r="Y43" s="5">
        <f t="shared" si="1"/>
        <v>0.31248470345281915</v>
      </c>
      <c r="Z43">
        <f t="shared" si="11"/>
        <v>31.248470345281916</v>
      </c>
      <c r="AA43" s="4">
        <f t="shared" si="12"/>
        <v>0.77293773965652446</v>
      </c>
      <c r="AB43" s="4">
        <f t="shared" si="2"/>
        <v>1.9636448480187297E+18</v>
      </c>
      <c r="AC43" s="4">
        <f t="shared" si="3"/>
        <v>9.8177436483166222E-2</v>
      </c>
      <c r="AD43" s="4">
        <f t="shared" si="4"/>
        <v>0.50887733625871345</v>
      </c>
      <c r="AG43">
        <v>504.97</v>
      </c>
      <c r="AH43">
        <v>6.9109999999999996</v>
      </c>
      <c r="AI43">
        <v>504.97</v>
      </c>
      <c r="AJ43">
        <v>6.11</v>
      </c>
      <c r="AQ43">
        <v>504.97</v>
      </c>
      <c r="AR43" s="4">
        <v>3.8499999999999998E-4</v>
      </c>
    </row>
    <row r="44" spans="1:44" ht="15" x14ac:dyDescent="0.25">
      <c r="A44">
        <v>510.00700000000001</v>
      </c>
      <c r="B44">
        <v>470.04300000000001</v>
      </c>
      <c r="C44" s="2">
        <f t="shared" si="5"/>
        <v>4.7004300000000002E-7</v>
      </c>
      <c r="D44" s="2">
        <f t="shared" si="14"/>
        <v>392.86900000000003</v>
      </c>
      <c r="E44">
        <v>510.00700000000001</v>
      </c>
      <c r="F44">
        <v>392.86900000000003</v>
      </c>
      <c r="G44" s="2">
        <f t="shared" si="15"/>
        <v>3.9286900000000008E-7</v>
      </c>
      <c r="H44" s="2"/>
      <c r="I44" s="2"/>
      <c r="J44" s="1"/>
      <c r="K44" s="1"/>
      <c r="L44" s="1"/>
      <c r="M44" s="1"/>
      <c r="N44" s="1"/>
      <c r="P44" s="1">
        <v>510.00700000000001</v>
      </c>
      <c r="Q44" s="4">
        <v>3.8976499999999998E-19</v>
      </c>
      <c r="R44" s="4">
        <v>3.8726E-4</v>
      </c>
      <c r="S44" s="23">
        <f t="shared" si="13"/>
        <v>4.7004300000000002E-7</v>
      </c>
      <c r="T44" s="4">
        <f t="shared" si="0"/>
        <v>2933068320000</v>
      </c>
      <c r="U44" s="44">
        <v>1.34487</v>
      </c>
      <c r="V44" s="9">
        <f t="shared" si="8"/>
        <v>3.4727831431079899E-6</v>
      </c>
      <c r="W44" s="4">
        <f t="shared" si="9"/>
        <v>8909940972401.293</v>
      </c>
      <c r="X44" s="4">
        <f t="shared" si="10"/>
        <v>9719935606255.9551</v>
      </c>
      <c r="Y44" s="5">
        <f t="shared" si="1"/>
        <v>0.30175799910775286</v>
      </c>
      <c r="Z44">
        <f t="shared" si="11"/>
        <v>30.175799910775286</v>
      </c>
      <c r="AA44" s="4">
        <f t="shared" si="12"/>
        <v>0.83858837496344418</v>
      </c>
      <c r="AB44" s="4">
        <f t="shared" si="2"/>
        <v>2.151523033015905E+18</v>
      </c>
      <c r="AC44" s="4">
        <f t="shared" si="3"/>
        <v>0.10387828567633972</v>
      </c>
      <c r="AD44" s="4">
        <f t="shared" si="4"/>
        <v>0.52853230779201832</v>
      </c>
      <c r="AG44">
        <v>510.00700000000001</v>
      </c>
      <c r="AH44">
        <v>7.5449999999999999</v>
      </c>
      <c r="AI44">
        <v>510.00700000000001</v>
      </c>
      <c r="AJ44">
        <v>6.6740000000000004</v>
      </c>
      <c r="AQ44">
        <v>510.00700000000001</v>
      </c>
      <c r="AR44" s="4">
        <v>3.8726E-4</v>
      </c>
    </row>
    <row r="45" spans="1:44" ht="15" x14ac:dyDescent="0.25">
      <c r="A45">
        <v>514.96600000000001</v>
      </c>
      <c r="B45">
        <v>494.49700000000001</v>
      </c>
      <c r="C45" s="2">
        <f t="shared" si="5"/>
        <v>4.9449700000000001E-7</v>
      </c>
      <c r="D45" s="2">
        <f t="shared" si="14"/>
        <v>418.04700000000003</v>
      </c>
      <c r="E45">
        <v>514.96600000000001</v>
      </c>
      <c r="F45">
        <v>418.04700000000003</v>
      </c>
      <c r="G45" s="2">
        <f t="shared" si="15"/>
        <v>4.1804700000000004E-7</v>
      </c>
      <c r="H45" s="2"/>
      <c r="I45" s="2"/>
      <c r="J45" s="1"/>
      <c r="K45" s="1"/>
      <c r="L45" s="1"/>
      <c r="M45" s="1"/>
      <c r="N45" s="1"/>
      <c r="P45" s="1">
        <v>514.96600000000001</v>
      </c>
      <c r="Q45" s="4">
        <v>3.8598099999999999E-19</v>
      </c>
      <c r="R45" s="4">
        <v>3.8900000000000002E-4</v>
      </c>
      <c r="S45" s="23">
        <f t="shared" si="13"/>
        <v>4.9449700000000001E-7</v>
      </c>
      <c r="T45" s="4">
        <f t="shared" si="0"/>
        <v>3085661280000</v>
      </c>
      <c r="U45" s="44">
        <v>1.46109</v>
      </c>
      <c r="V45" s="9">
        <f t="shared" si="8"/>
        <v>3.7560154241645245E-6</v>
      </c>
      <c r="W45" s="4">
        <f t="shared" si="9"/>
        <v>9731088898584.4492</v>
      </c>
      <c r="X45" s="4">
        <f t="shared" si="10"/>
        <v>10615733343910.309</v>
      </c>
      <c r="Y45" s="5">
        <f t="shared" si="1"/>
        <v>0.29066868769552151</v>
      </c>
      <c r="Z45">
        <f t="shared" si="11"/>
        <v>29.066868769552151</v>
      </c>
      <c r="AA45" s="4">
        <f t="shared" si="12"/>
        <v>0.90698173225664469</v>
      </c>
      <c r="AB45" s="4">
        <f t="shared" si="2"/>
        <v>2.349809271069417E+18</v>
      </c>
      <c r="AC45" s="4">
        <f t="shared" si="3"/>
        <v>0.1092825563450428</v>
      </c>
      <c r="AD45" s="4">
        <f t="shared" si="4"/>
        <v>0.56257163776611629</v>
      </c>
      <c r="AG45">
        <v>514.96600000000001</v>
      </c>
      <c r="AH45">
        <v>8.1850000000000005</v>
      </c>
      <c r="AI45">
        <v>514.96600000000001</v>
      </c>
      <c r="AJ45">
        <v>7.2439999999999998</v>
      </c>
      <c r="AQ45">
        <v>514.96600000000001</v>
      </c>
      <c r="AR45" s="4">
        <v>3.8900000000000002E-4</v>
      </c>
    </row>
    <row r="46" spans="1:44" ht="15" x14ac:dyDescent="0.25">
      <c r="A46">
        <v>520.00099999999998</v>
      </c>
      <c r="B46">
        <v>516.66600000000005</v>
      </c>
      <c r="C46" s="2">
        <f t="shared" si="5"/>
        <v>5.1666600000000008E-7</v>
      </c>
      <c r="D46" s="2">
        <f t="shared" si="14"/>
        <v>440.61900000000003</v>
      </c>
      <c r="E46">
        <v>520.00099999999998</v>
      </c>
      <c r="F46">
        <v>440.61900000000003</v>
      </c>
      <c r="G46" s="2">
        <f t="shared" si="15"/>
        <v>4.4061900000000006E-7</v>
      </c>
      <c r="H46" s="2"/>
      <c r="I46" s="2"/>
      <c r="J46" s="1"/>
      <c r="K46" s="1"/>
      <c r="L46" s="1"/>
      <c r="M46" s="1"/>
      <c r="N46" s="1"/>
      <c r="P46" s="1">
        <v>520.00099999999998</v>
      </c>
      <c r="Q46" s="4">
        <v>3.82269E-19</v>
      </c>
      <c r="R46" s="4">
        <v>3.9100000000000002E-4</v>
      </c>
      <c r="S46" s="23">
        <f t="shared" si="13"/>
        <v>5.1666600000000008E-7</v>
      </c>
      <c r="T46" s="4">
        <f t="shared" si="0"/>
        <v>3223995840000.0005</v>
      </c>
      <c r="U46" s="44">
        <v>1.5780700000000001</v>
      </c>
      <c r="V46" s="9">
        <f t="shared" si="8"/>
        <v>4.0359846547314583E-6</v>
      </c>
      <c r="W46" s="4">
        <f t="shared" si="9"/>
        <v>10557970054415.76</v>
      </c>
      <c r="X46" s="4">
        <f t="shared" si="10"/>
        <v>11517785513908.102</v>
      </c>
      <c r="Y46" s="5">
        <f t="shared" si="1"/>
        <v>0.27991455789022296</v>
      </c>
      <c r="Z46">
        <f t="shared" si="11"/>
        <v>27.991455789022297</v>
      </c>
      <c r="AA46" s="4">
        <f t="shared" si="12"/>
        <v>0.97458714625055565</v>
      </c>
      <c r="AB46" s="4">
        <f t="shared" si="2"/>
        <v>2.5494799375585142E+18</v>
      </c>
      <c r="AC46" s="4">
        <f t="shared" si="3"/>
        <v>0.11418184793146957</v>
      </c>
      <c r="AD46" s="4">
        <f t="shared" si="4"/>
        <v>0.58645988883617672</v>
      </c>
      <c r="AG46">
        <v>520.00099999999998</v>
      </c>
      <c r="AH46">
        <v>8.8190000000000008</v>
      </c>
      <c r="AI46">
        <v>520.00099999999998</v>
      </c>
      <c r="AJ46">
        <v>7.8120000000000003</v>
      </c>
      <c r="AQ46">
        <v>520.00099999999998</v>
      </c>
      <c r="AR46" s="4">
        <v>3.9100000000000002E-4</v>
      </c>
    </row>
    <row r="47" spans="1:44" ht="15" x14ac:dyDescent="0.25">
      <c r="A47">
        <v>525.03499999999997</v>
      </c>
      <c r="B47">
        <v>537.64300000000003</v>
      </c>
      <c r="C47" s="2">
        <f t="shared" si="5"/>
        <v>5.3764300000000007E-7</v>
      </c>
      <c r="D47" s="2">
        <f t="shared" si="14"/>
        <v>461.43700000000001</v>
      </c>
      <c r="E47">
        <v>525.03499999999997</v>
      </c>
      <c r="F47">
        <v>461.43700000000001</v>
      </c>
      <c r="G47" s="2">
        <f t="shared" si="15"/>
        <v>4.6143700000000006E-7</v>
      </c>
      <c r="H47" s="2"/>
      <c r="I47" s="2"/>
      <c r="J47" s="1"/>
      <c r="K47" s="1"/>
      <c r="L47" s="1"/>
      <c r="M47" s="1"/>
      <c r="N47" s="1"/>
      <c r="P47" s="1">
        <v>525.03499999999997</v>
      </c>
      <c r="Q47" s="4">
        <v>3.78629E-19</v>
      </c>
      <c r="R47" s="4">
        <v>3.9199999999999999E-4</v>
      </c>
      <c r="S47" s="23">
        <f t="shared" si="13"/>
        <v>5.3764300000000007E-7</v>
      </c>
      <c r="T47" s="4">
        <f t="shared" si="0"/>
        <v>3354892320000.0005</v>
      </c>
      <c r="U47" s="44">
        <v>1.6945300000000001</v>
      </c>
      <c r="V47" s="9">
        <f t="shared" si="8"/>
        <v>4.3227806122448983E-6</v>
      </c>
      <c r="W47" s="4">
        <f t="shared" si="9"/>
        <v>11416929533249.957</v>
      </c>
      <c r="X47" s="4">
        <f t="shared" si="10"/>
        <v>12454832218090.863</v>
      </c>
      <c r="Y47" s="5">
        <f t="shared" si="1"/>
        <v>0.26936471413295798</v>
      </c>
      <c r="Z47">
        <f t="shared" si="11"/>
        <v>26.936471413295799</v>
      </c>
      <c r="AA47" s="4">
        <f t="shared" si="12"/>
        <v>1.0438410403310365</v>
      </c>
      <c r="AB47" s="4">
        <f t="shared" si="2"/>
        <v>2.7568966992254597E+18</v>
      </c>
      <c r="AC47" s="4">
        <f t="shared" si="3"/>
        <v>0.11881771060495384</v>
      </c>
      <c r="AD47" s="4">
        <f t="shared" si="4"/>
        <v>0.55869045461823685</v>
      </c>
      <c r="AG47">
        <v>525.03499999999997</v>
      </c>
      <c r="AH47">
        <v>9.4380000000000006</v>
      </c>
      <c r="AI47">
        <v>525.03499999999997</v>
      </c>
      <c r="AJ47">
        <v>8.3650000000000002</v>
      </c>
      <c r="AQ47">
        <v>525.03499999999997</v>
      </c>
      <c r="AR47" s="4">
        <v>3.9199999999999999E-4</v>
      </c>
    </row>
    <row r="48" spans="1:44" ht="15" x14ac:dyDescent="0.25">
      <c r="C48" s="2"/>
      <c r="D48" s="2">
        <f t="shared" si="14"/>
        <v>482.55099999999999</v>
      </c>
      <c r="E48">
        <v>529.99099999999999</v>
      </c>
      <c r="F48">
        <v>482.55099999999999</v>
      </c>
      <c r="G48" s="2">
        <f>D48*10^(-9)</f>
        <v>4.8255100000000007E-7</v>
      </c>
      <c r="H48" s="2"/>
      <c r="I48" s="1"/>
      <c r="J48" s="1"/>
      <c r="K48" s="1"/>
      <c r="L48" s="1"/>
      <c r="M48" s="1"/>
      <c r="N48" s="1"/>
      <c r="P48" s="1">
        <v>529.99099999999999</v>
      </c>
      <c r="Q48" s="4">
        <v>3.7505699999999998E-19</v>
      </c>
      <c r="R48" s="4">
        <v>3.9442999999999998E-4</v>
      </c>
      <c r="S48" s="48">
        <f t="shared" ref="S48:S87" si="16">G48</f>
        <v>4.8255100000000007E-7</v>
      </c>
      <c r="T48" s="4">
        <f t="shared" si="0"/>
        <v>3011118240000.0005</v>
      </c>
      <c r="U48" s="22">
        <v>1.5744800000000001</v>
      </c>
      <c r="V48" s="9">
        <f t="shared" si="8"/>
        <v>3.9917856146844816E-6</v>
      </c>
      <c r="W48" s="4">
        <f t="shared" si="9"/>
        <v>10643143881288.662</v>
      </c>
      <c r="X48" s="4">
        <f t="shared" si="10"/>
        <v>11610702415951.268</v>
      </c>
      <c r="Y48" s="5">
        <f t="shared" si="1"/>
        <v>0.25933988591966672</v>
      </c>
      <c r="Z48">
        <f t="shared" si="11"/>
        <v>25.933988591966674</v>
      </c>
      <c r="AA48" s="4">
        <f t="shared" si="12"/>
        <v>0.96391420767634706</v>
      </c>
      <c r="AB48" s="4">
        <f t="shared" si="2"/>
        <v>2.5700472399564524E+18</v>
      </c>
      <c r="AC48" s="4">
        <f t="shared" si="3"/>
        <v>0.10664252128295372</v>
      </c>
      <c r="AD48" s="4">
        <f t="shared" si="4"/>
        <v>0.54849691095133168</v>
      </c>
      <c r="AI48">
        <v>529.99099999999999</v>
      </c>
      <c r="AJ48">
        <v>8.9489999999999998</v>
      </c>
      <c r="AQ48">
        <v>529.99099999999999</v>
      </c>
      <c r="AR48" s="4">
        <v>3.9442999999999998E-4</v>
      </c>
    </row>
    <row r="49" spans="3:44" ht="15" x14ac:dyDescent="0.25">
      <c r="D49" s="2">
        <f t="shared" si="14"/>
        <v>504.09800000000001</v>
      </c>
      <c r="E49">
        <v>535.02200000000005</v>
      </c>
      <c r="F49">
        <v>504.09800000000001</v>
      </c>
      <c r="G49" s="2">
        <f t="shared" si="15"/>
        <v>5.0409800000000002E-7</v>
      </c>
      <c r="H49" s="2"/>
      <c r="I49" s="1"/>
      <c r="J49" s="1"/>
      <c r="K49" s="1"/>
      <c r="L49" s="1"/>
      <c r="M49" s="1"/>
      <c r="N49" s="1"/>
      <c r="P49" s="1">
        <v>535.02200000000005</v>
      </c>
      <c r="Q49" s="4">
        <v>3.71551E-19</v>
      </c>
      <c r="R49" s="4">
        <v>3.9500000000000001E-4</v>
      </c>
      <c r="S49" s="48">
        <f t="shared" si="16"/>
        <v>5.0409800000000002E-7</v>
      </c>
      <c r="T49" s="4">
        <f t="shared" si="0"/>
        <v>3145571520000</v>
      </c>
      <c r="U49" s="22">
        <v>1.6994499999999999</v>
      </c>
      <c r="V49" s="9">
        <f t="shared" si="8"/>
        <v>4.3024050632911387E-6</v>
      </c>
      <c r="W49" s="4">
        <f t="shared" si="9"/>
        <v>11579581439132.551</v>
      </c>
      <c r="X49" s="4">
        <f t="shared" si="10"/>
        <v>12632270660871.873</v>
      </c>
      <c r="Y49" s="5">
        <f t="shared" si="1"/>
        <v>0.24901077600746199</v>
      </c>
      <c r="Z49">
        <f t="shared" si="11"/>
        <v>24.901077600746198</v>
      </c>
      <c r="AA49" s="4">
        <f t="shared" si="12"/>
        <v>1.0389208659976548</v>
      </c>
      <c r="AB49" s="4">
        <f t="shared" si="2"/>
        <v>2.7961729775929948E+18</v>
      </c>
      <c r="AC49" s="4">
        <f t="shared" si="3"/>
        <v>0.11140435248024437</v>
      </c>
      <c r="AD49" s="4">
        <f t="shared" si="4"/>
        <v>0.5628634384370752</v>
      </c>
      <c r="AI49">
        <v>535.02200000000005</v>
      </c>
      <c r="AJ49">
        <v>9.5850000000000009</v>
      </c>
      <c r="AQ49">
        <v>535.02200000000005</v>
      </c>
      <c r="AR49" s="4">
        <v>3.9500000000000001E-4</v>
      </c>
    </row>
    <row r="50" spans="3:44" ht="15" x14ac:dyDescent="0.25">
      <c r="D50" s="2">
        <f t="shared" si="14"/>
        <v>524.13099999999997</v>
      </c>
      <c r="E50">
        <v>539.976</v>
      </c>
      <c r="F50">
        <v>524.13099999999997</v>
      </c>
      <c r="G50" s="2">
        <f t="shared" si="15"/>
        <v>5.24131E-7</v>
      </c>
      <c r="H50" s="2"/>
      <c r="I50" s="1"/>
      <c r="J50" s="1"/>
      <c r="K50" s="1"/>
      <c r="L50" s="1"/>
      <c r="M50" s="1"/>
      <c r="N50" s="1"/>
      <c r="P50" s="1">
        <v>539.976</v>
      </c>
      <c r="Q50" s="4">
        <v>3.6811100000000001E-19</v>
      </c>
      <c r="R50" s="4">
        <v>3.9601000000000003E-4</v>
      </c>
      <c r="S50" s="48">
        <f t="shared" si="16"/>
        <v>5.24131E-7</v>
      </c>
      <c r="T50" s="4">
        <f t="shared" si="0"/>
        <v>3270577440000</v>
      </c>
      <c r="U50" s="22">
        <v>1.8264</v>
      </c>
      <c r="V50" s="9">
        <f t="shared" si="8"/>
        <v>4.6120047473548649E-6</v>
      </c>
      <c r="W50" s="4">
        <f t="shared" si="9"/>
        <v>12528842515857.621</v>
      </c>
      <c r="X50" s="4">
        <f t="shared" si="10"/>
        <v>13667828199117.404</v>
      </c>
      <c r="Y50" s="5">
        <f t="shared" si="1"/>
        <v>0.23929020707263474</v>
      </c>
      <c r="Z50">
        <f t="shared" si="11"/>
        <v>23.929020707263472</v>
      </c>
      <c r="AA50" s="4">
        <f t="shared" si="12"/>
        <v>1.1136812772440192</v>
      </c>
      <c r="AB50" s="4">
        <f t="shared" si="2"/>
        <v>3.025395267308011E+18</v>
      </c>
      <c r="AC50" s="4">
        <f t="shared" si="3"/>
        <v>0.1158315935985125</v>
      </c>
      <c r="AD50" s="4">
        <f t="shared" si="4"/>
        <v>0.59483696738429082</v>
      </c>
      <c r="AI50">
        <v>539.976</v>
      </c>
      <c r="AJ50">
        <v>10.228</v>
      </c>
      <c r="AQ50">
        <v>539.976</v>
      </c>
      <c r="AR50" s="4">
        <v>3.9601000000000003E-4</v>
      </c>
    </row>
    <row r="51" spans="3:44" ht="15" x14ac:dyDescent="0.25">
      <c r="D51" s="2">
        <f t="shared" si="14"/>
        <v>546.51400000000001</v>
      </c>
      <c r="E51">
        <v>545.00400000000002</v>
      </c>
      <c r="F51">
        <v>546.51400000000001</v>
      </c>
      <c r="G51" s="2">
        <f t="shared" si="15"/>
        <v>5.4651400000000005E-7</v>
      </c>
      <c r="H51" s="2"/>
      <c r="I51" s="1"/>
      <c r="J51" s="1"/>
      <c r="K51" s="1"/>
      <c r="L51" s="1"/>
      <c r="M51" s="1"/>
      <c r="N51" s="1"/>
      <c r="P51" s="1">
        <v>545.00400000000002</v>
      </c>
      <c r="Q51" s="4">
        <v>3.6473399999999999E-19</v>
      </c>
      <c r="R51" s="4">
        <v>3.97E-4</v>
      </c>
      <c r="S51" s="48">
        <f t="shared" si="16"/>
        <v>5.4651400000000005E-7</v>
      </c>
      <c r="T51" s="4">
        <f t="shared" si="0"/>
        <v>3410247360000.0005</v>
      </c>
      <c r="U51" s="22">
        <v>1.9689099999999999</v>
      </c>
      <c r="V51" s="9">
        <f t="shared" si="8"/>
        <v>4.9594710327455919E-6</v>
      </c>
      <c r="W51" s="4">
        <f t="shared" si="9"/>
        <v>13597501282429.365</v>
      </c>
      <c r="X51" s="4">
        <f t="shared" si="10"/>
        <v>14833637762650.217</v>
      </c>
      <c r="Y51" s="5">
        <f t="shared" si="1"/>
        <v>0.22989959810038646</v>
      </c>
      <c r="Z51">
        <f t="shared" si="11"/>
        <v>22.989959810038645</v>
      </c>
      <c r="AA51" s="4">
        <f t="shared" si="12"/>
        <v>1.1975855049521797</v>
      </c>
      <c r="AB51" s="4">
        <f t="shared" si="2"/>
        <v>3.2834490476681083E+18</v>
      </c>
      <c r="AC51" s="4">
        <f t="shared" si="3"/>
        <v>0.12077817863071919</v>
      </c>
      <c r="AD51" s="4">
        <f t="shared" si="4"/>
        <v>0.61970172987635541</v>
      </c>
      <c r="AI51">
        <v>545.00400000000002</v>
      </c>
      <c r="AJ51">
        <v>10.961</v>
      </c>
      <c r="AQ51">
        <v>545.00400000000002</v>
      </c>
      <c r="AR51" s="4">
        <v>3.97E-4</v>
      </c>
    </row>
    <row r="52" spans="3:44" ht="15" x14ac:dyDescent="0.25">
      <c r="D52" s="2">
        <f t="shared" si="14"/>
        <v>568.88499999999999</v>
      </c>
      <c r="E52">
        <v>550.03200000000004</v>
      </c>
      <c r="F52">
        <v>568.88499999999999</v>
      </c>
      <c r="G52" s="2">
        <f t="shared" si="15"/>
        <v>5.6888499999999998E-7</v>
      </c>
      <c r="H52" s="2"/>
      <c r="I52" s="1"/>
      <c r="J52" s="1"/>
      <c r="K52" s="1"/>
      <c r="L52" s="1"/>
      <c r="M52" s="1"/>
      <c r="N52" s="1"/>
      <c r="P52" s="1">
        <v>550.03200000000004</v>
      </c>
      <c r="Q52" s="4">
        <v>3.6141799999999998E-19</v>
      </c>
      <c r="R52" s="4">
        <v>3.9761000000000001E-4</v>
      </c>
      <c r="S52" s="48">
        <f t="shared" si="16"/>
        <v>5.6888499999999998E-7</v>
      </c>
      <c r="T52" s="4">
        <f t="shared" si="0"/>
        <v>3549842400000</v>
      </c>
      <c r="U52" s="22">
        <v>2.1189900000000002</v>
      </c>
      <c r="V52" s="9">
        <f t="shared" si="8"/>
        <v>5.329317673096754E-6</v>
      </c>
      <c r="W52" s="4">
        <f t="shared" si="9"/>
        <v>14745579005740.596</v>
      </c>
      <c r="X52" s="4">
        <f t="shared" si="10"/>
        <v>16086086188080.65</v>
      </c>
      <c r="Y52" s="5">
        <f t="shared" si="1"/>
        <v>0.22067781799095021</v>
      </c>
      <c r="Z52">
        <f t="shared" si="11"/>
        <v>22.06778179909502</v>
      </c>
      <c r="AA52" s="4">
        <f t="shared" si="12"/>
        <v>1.2868940164074043</v>
      </c>
      <c r="AB52" s="4">
        <f t="shared" si="2"/>
        <v>3.5606804763664353E+18</v>
      </c>
      <c r="AC52" s="4">
        <f t="shared" si="3"/>
        <v>0.12572211169400355</v>
      </c>
      <c r="AD52" s="4">
        <f t="shared" si="4"/>
        <v>0.63390159006573277</v>
      </c>
      <c r="AI52">
        <v>550.03200000000004</v>
      </c>
      <c r="AJ52">
        <v>11.726000000000001</v>
      </c>
      <c r="AQ52">
        <v>550.03200000000004</v>
      </c>
      <c r="AR52" s="4">
        <v>3.9761000000000001E-4</v>
      </c>
    </row>
    <row r="53" spans="3:44" ht="15" x14ac:dyDescent="0.25">
      <c r="D53" s="2">
        <f t="shared" si="14"/>
        <v>590.05100000000004</v>
      </c>
      <c r="E53">
        <v>554.98199999999997</v>
      </c>
      <c r="F53">
        <v>590.05100000000004</v>
      </c>
      <c r="G53" s="2">
        <f t="shared" si="15"/>
        <v>5.900510000000001E-7</v>
      </c>
      <c r="H53" s="2"/>
      <c r="I53" s="1"/>
      <c r="J53" s="1"/>
      <c r="K53" s="1"/>
      <c r="L53" s="1"/>
      <c r="M53" s="1"/>
      <c r="N53" s="1"/>
      <c r="P53" s="1">
        <v>554.98199999999997</v>
      </c>
      <c r="Q53" s="4">
        <v>3.5816200000000001E-19</v>
      </c>
      <c r="R53" s="4">
        <v>3.9800000000000002E-4</v>
      </c>
      <c r="S53" s="48">
        <f t="shared" si="16"/>
        <v>5.900510000000001E-7</v>
      </c>
      <c r="T53" s="4">
        <f t="shared" si="0"/>
        <v>3681918240000.001</v>
      </c>
      <c r="U53" s="22">
        <v>2.2662300000000002</v>
      </c>
      <c r="V53" s="9">
        <f t="shared" si="8"/>
        <v>5.6940452261306535E-6</v>
      </c>
      <c r="W53" s="4">
        <f t="shared" si="9"/>
        <v>15897960213899.445</v>
      </c>
      <c r="X53" s="4">
        <f t="shared" si="10"/>
        <v>17343229324253.941</v>
      </c>
      <c r="Y53" s="5">
        <f t="shared" si="1"/>
        <v>0.21229715476638242</v>
      </c>
      <c r="Z53">
        <f t="shared" si="11"/>
        <v>21.229715476638241</v>
      </c>
      <c r="AA53" s="4">
        <f t="shared" si="12"/>
        <v>1.3749663991042873</v>
      </c>
      <c r="AB53" s="4">
        <f t="shared" si="2"/>
        <v>3.8389510866710799E+18</v>
      </c>
      <c r="AC53" s="4">
        <f t="shared" si="3"/>
        <v>0.13039974287801318</v>
      </c>
      <c r="AD53" s="4">
        <f t="shared" si="4"/>
        <v>0.66730875551152158</v>
      </c>
      <c r="AI53">
        <v>554.98199999999997</v>
      </c>
      <c r="AJ53">
        <v>12.522</v>
      </c>
      <c r="AQ53">
        <v>554.98199999999997</v>
      </c>
      <c r="AR53" s="4">
        <v>3.9800000000000002E-4</v>
      </c>
    </row>
    <row r="54" spans="3:44" ht="15" x14ac:dyDescent="0.25">
      <c r="D54" s="2">
        <f t="shared" si="14"/>
        <v>611.99199999999996</v>
      </c>
      <c r="E54">
        <v>560.00599999999997</v>
      </c>
      <c r="F54">
        <v>611.99199999999996</v>
      </c>
      <c r="G54" s="2">
        <f t="shared" si="15"/>
        <v>6.1199200000000002E-7</v>
      </c>
      <c r="H54" s="2"/>
      <c r="I54" s="1"/>
      <c r="J54" s="1"/>
      <c r="K54" s="1"/>
      <c r="L54" s="1"/>
      <c r="M54" s="1"/>
      <c r="N54" s="1"/>
      <c r="P54" s="1">
        <v>560.00599999999997</v>
      </c>
      <c r="Q54" s="4">
        <v>3.5496399999999999E-19</v>
      </c>
      <c r="R54" s="4">
        <v>3.9834000000000001E-4</v>
      </c>
      <c r="S54" s="48">
        <f t="shared" si="16"/>
        <v>6.1199200000000002E-7</v>
      </c>
      <c r="T54" s="4">
        <f t="shared" si="0"/>
        <v>3818830080000.0005</v>
      </c>
      <c r="U54" s="22">
        <v>2.4227599999999998</v>
      </c>
      <c r="V54" s="9">
        <f t="shared" si="8"/>
        <v>6.0821408846713865E-6</v>
      </c>
      <c r="W54" s="4">
        <f t="shared" si="9"/>
        <v>17134528810446.656</v>
      </c>
      <c r="X54" s="4">
        <f t="shared" si="10"/>
        <v>18692213247759.988</v>
      </c>
      <c r="Y54" s="5">
        <f t="shared" si="1"/>
        <v>0.20430058385181521</v>
      </c>
      <c r="Z54">
        <f t="shared" si="11"/>
        <v>20.430058385181521</v>
      </c>
      <c r="AA54" s="4">
        <f t="shared" si="12"/>
        <v>1.468681582061198</v>
      </c>
      <c r="AB54" s="4">
        <f t="shared" si="2"/>
        <v>4.1375507996901038E+18</v>
      </c>
      <c r="AC54" s="4">
        <f t="shared" si="3"/>
        <v>0.13524864705491732</v>
      </c>
      <c r="AD54" s="4">
        <f t="shared" si="4"/>
        <v>0.69078474817823243</v>
      </c>
      <c r="AI54">
        <v>560.00599999999997</v>
      </c>
      <c r="AJ54">
        <v>13.388</v>
      </c>
      <c r="AQ54">
        <v>560.00599999999997</v>
      </c>
      <c r="AR54" s="4">
        <v>3.9834000000000001E-4</v>
      </c>
    </row>
    <row r="55" spans="3:44" ht="15" x14ac:dyDescent="0.25">
      <c r="D55" s="2">
        <f t="shared" si="14"/>
        <v>632.33900000000006</v>
      </c>
      <c r="E55">
        <v>565.03</v>
      </c>
      <c r="F55">
        <v>632.33900000000006</v>
      </c>
      <c r="G55" s="2">
        <f t="shared" si="15"/>
        <v>6.3233900000000009E-7</v>
      </c>
      <c r="H55" s="2"/>
      <c r="I55" s="1"/>
      <c r="J55" s="1"/>
      <c r="K55" s="1"/>
      <c r="L55" s="1"/>
      <c r="M55" s="1"/>
      <c r="N55" s="1"/>
      <c r="P55" s="1">
        <v>565.03</v>
      </c>
      <c r="Q55" s="4">
        <v>3.5182300000000002E-19</v>
      </c>
      <c r="R55" s="4">
        <v>3.9800000000000002E-4</v>
      </c>
      <c r="S55" s="48">
        <f t="shared" si="16"/>
        <v>6.3233900000000009E-7</v>
      </c>
      <c r="T55" s="4">
        <f t="shared" si="0"/>
        <v>3945795360000.0005</v>
      </c>
      <c r="U55" s="22">
        <v>2.5789900000000001</v>
      </c>
      <c r="V55" s="9">
        <f t="shared" si="8"/>
        <v>6.479874371859297E-6</v>
      </c>
      <c r="W55" s="4">
        <f t="shared" si="9"/>
        <v>18417995332480.527</v>
      </c>
      <c r="X55" s="4">
        <f t="shared" si="10"/>
        <v>20092358544524.211</v>
      </c>
      <c r="Y55" s="5">
        <f t="shared" si="1"/>
        <v>0.19638288612340893</v>
      </c>
      <c r="Z55">
        <f t="shared" si="11"/>
        <v>19.638288612340894</v>
      </c>
      <c r="AA55" s="4">
        <f t="shared" si="12"/>
        <v>1.5647240543219205</v>
      </c>
      <c r="AB55" s="4">
        <f t="shared" si="2"/>
        <v>4.4474751631414671E+18</v>
      </c>
      <c r="AC55" s="4">
        <f t="shared" si="3"/>
        <v>0.13974528135998407</v>
      </c>
      <c r="AD55" s="4">
        <f t="shared" si="4"/>
        <v>0.70242057409390102</v>
      </c>
      <c r="AI55">
        <v>565.03</v>
      </c>
      <c r="AJ55">
        <v>14.239000000000001</v>
      </c>
      <c r="AQ55">
        <v>565.03</v>
      </c>
      <c r="AR55" s="4">
        <v>3.9800000000000002E-4</v>
      </c>
    </row>
    <row r="56" spans="3:44" ht="15" x14ac:dyDescent="0.25">
      <c r="D56" s="2">
        <f t="shared" si="14"/>
        <v>652.90599999999995</v>
      </c>
      <c r="E56">
        <v>569.976</v>
      </c>
      <c r="F56">
        <v>652.90599999999995</v>
      </c>
      <c r="G56" s="2">
        <f t="shared" si="15"/>
        <v>6.5290599999999998E-7</v>
      </c>
      <c r="H56" s="2"/>
      <c r="I56" s="1"/>
      <c r="J56" s="1"/>
      <c r="K56" s="1"/>
      <c r="L56" s="1"/>
      <c r="M56" s="1"/>
      <c r="N56" s="1"/>
      <c r="P56" s="1">
        <v>569.976</v>
      </c>
      <c r="Q56" s="4">
        <v>3.4873700000000001E-19</v>
      </c>
      <c r="R56" s="4">
        <v>3.9755999999999998E-4</v>
      </c>
      <c r="S56" s="48">
        <f t="shared" si="16"/>
        <v>6.5290599999999998E-7</v>
      </c>
      <c r="T56" s="4">
        <f t="shared" si="0"/>
        <v>4074133440000</v>
      </c>
      <c r="U56" s="22">
        <v>2.7415799999999999</v>
      </c>
      <c r="V56" s="9">
        <f t="shared" si="8"/>
        <v>6.8960156957440392E-6</v>
      </c>
      <c r="W56" s="4">
        <f t="shared" si="9"/>
        <v>19774258813214.656</v>
      </c>
      <c r="X56" s="4">
        <f t="shared" si="10"/>
        <v>21571918705325.078</v>
      </c>
      <c r="Y56" s="5">
        <f t="shared" si="1"/>
        <v>0.18886282187751294</v>
      </c>
      <c r="Z56">
        <f t="shared" si="11"/>
        <v>18.886282187751295</v>
      </c>
      <c r="AA56" s="4">
        <f t="shared" si="12"/>
        <v>1.6652115486949</v>
      </c>
      <c r="AB56" s="4">
        <f t="shared" si="2"/>
        <v>4.7749781316433295E+18</v>
      </c>
      <c r="AC56" s="4">
        <f t="shared" si="3"/>
        <v>0.1442905350952918</v>
      </c>
      <c r="AD56" s="4">
        <f t="shared" si="4"/>
        <v>0.73408216851158137</v>
      </c>
      <c r="AI56">
        <v>569.976</v>
      </c>
      <c r="AJ56">
        <v>15.141</v>
      </c>
      <c r="AQ56">
        <v>569.976</v>
      </c>
      <c r="AR56" s="4">
        <v>3.9755999999999998E-4</v>
      </c>
    </row>
    <row r="57" spans="3:44" ht="15" x14ac:dyDescent="0.25">
      <c r="D57" s="2">
        <f t="shared" si="14"/>
        <v>670.20799999999997</v>
      </c>
      <c r="E57">
        <v>574.99699999999996</v>
      </c>
      <c r="F57">
        <v>670.20799999999997</v>
      </c>
      <c r="G57" s="2">
        <f t="shared" si="15"/>
        <v>6.7020799999999996E-7</v>
      </c>
      <c r="H57" s="2"/>
      <c r="I57" s="1"/>
      <c r="J57" s="1"/>
      <c r="K57" s="1"/>
      <c r="L57" s="1"/>
      <c r="M57" s="1"/>
      <c r="N57" s="1"/>
      <c r="P57" s="1">
        <v>574.99699999999996</v>
      </c>
      <c r="Q57" s="4">
        <v>3.4570399999999999E-19</v>
      </c>
      <c r="R57" s="4">
        <v>3.97E-4</v>
      </c>
      <c r="S57" s="48">
        <f t="shared" si="16"/>
        <v>6.7020799999999996E-7</v>
      </c>
      <c r="T57" s="4">
        <f t="shared" si="0"/>
        <v>4182097920000</v>
      </c>
      <c r="U57" s="22">
        <v>2.8881800000000002</v>
      </c>
      <c r="V57" s="9">
        <f t="shared" si="8"/>
        <v>7.2750125944584392E-6</v>
      </c>
      <c r="W57" s="4">
        <f t="shared" si="9"/>
        <v>21044050963999.375</v>
      </c>
      <c r="X57" s="4">
        <f t="shared" si="10"/>
        <v>22957146506181.137</v>
      </c>
      <c r="Y57" s="5">
        <f t="shared" si="1"/>
        <v>0.18216976220777192</v>
      </c>
      <c r="Z57">
        <f t="shared" si="11"/>
        <v>18.216976220777191</v>
      </c>
      <c r="AA57" s="4">
        <f t="shared" si="12"/>
        <v>1.7567296136912236</v>
      </c>
      <c r="AB57" s="4">
        <f t="shared" si="2"/>
        <v>5.0816004839146312E+18</v>
      </c>
      <c r="AC57" s="4">
        <f t="shared" si="3"/>
        <v>0.14811423228634035</v>
      </c>
      <c r="AD57" s="4">
        <f t="shared" si="4"/>
        <v>0.75282228634783255</v>
      </c>
      <c r="AI57">
        <v>574.99699999999996</v>
      </c>
      <c r="AJ57">
        <v>16.027999999999999</v>
      </c>
      <c r="AQ57">
        <v>574.99699999999996</v>
      </c>
      <c r="AR57" s="4">
        <v>3.97E-4</v>
      </c>
    </row>
    <row r="58" spans="3:44" ht="15" x14ac:dyDescent="0.25">
      <c r="D58" s="2">
        <f t="shared" si="14"/>
        <v>687.22400000000005</v>
      </c>
      <c r="E58">
        <v>580.01599999999996</v>
      </c>
      <c r="F58">
        <v>687.22400000000005</v>
      </c>
      <c r="G58" s="2">
        <f t="shared" si="15"/>
        <v>6.8722400000000009E-7</v>
      </c>
      <c r="H58" s="2"/>
      <c r="I58" s="1"/>
      <c r="J58" s="1"/>
      <c r="K58" s="1"/>
      <c r="L58" s="1"/>
      <c r="M58" s="1"/>
      <c r="N58" s="1"/>
      <c r="P58" s="1">
        <v>580.01599999999996</v>
      </c>
      <c r="Q58" s="4">
        <v>3.42724E-19</v>
      </c>
      <c r="R58" s="4">
        <v>3.9638E-4</v>
      </c>
      <c r="S58" s="48">
        <f t="shared" si="16"/>
        <v>6.8722400000000009E-7</v>
      </c>
      <c r="T58" s="4">
        <f t="shared" si="0"/>
        <v>4288277760000.0005</v>
      </c>
      <c r="U58" s="22">
        <v>3.0372300000000001</v>
      </c>
      <c r="V58" s="9">
        <f t="shared" si="8"/>
        <v>7.6624199000958683E-6</v>
      </c>
      <c r="W58" s="4">
        <f t="shared" si="9"/>
        <v>22357406834933.848</v>
      </c>
      <c r="X58" s="4">
        <f t="shared" si="10"/>
        <v>24389898365382.379</v>
      </c>
      <c r="Y58" s="5">
        <f t="shared" si="1"/>
        <v>0.17582187903195759</v>
      </c>
      <c r="Z58">
        <f t="shared" si="11"/>
        <v>17.582187903195759</v>
      </c>
      <c r="AA58" s="4">
        <f t="shared" si="12"/>
        <v>1.8502785770142569</v>
      </c>
      <c r="AB58" s="4">
        <f t="shared" si="2"/>
        <v>5.3987423612418652E+18</v>
      </c>
      <c r="AC58" s="4">
        <f t="shared" si="3"/>
        <v>0.1518747242180756</v>
      </c>
      <c r="AD58" s="4">
        <f t="shared" si="4"/>
        <v>0.77177421406893354</v>
      </c>
      <c r="AI58">
        <v>580.01599999999996</v>
      </c>
      <c r="AJ58">
        <v>16.888000000000002</v>
      </c>
      <c r="AQ58">
        <v>580.01599999999996</v>
      </c>
      <c r="AR58" s="4">
        <v>3.9638E-4</v>
      </c>
    </row>
    <row r="59" spans="3:44" ht="15" x14ac:dyDescent="0.25">
      <c r="C59" s="2"/>
      <c r="D59" s="2">
        <f t="shared" si="14"/>
        <v>704.65800000000002</v>
      </c>
      <c r="E59">
        <v>585.03399999999999</v>
      </c>
      <c r="F59">
        <v>704.65800000000002</v>
      </c>
      <c r="G59" s="2">
        <f t="shared" si="15"/>
        <v>7.0465800000000001E-7</v>
      </c>
      <c r="H59" s="2"/>
      <c r="I59" s="1"/>
      <c r="J59" s="1"/>
      <c r="K59" s="1"/>
      <c r="L59" s="1"/>
      <c r="M59" s="1"/>
      <c r="N59" s="1"/>
      <c r="P59" s="1">
        <v>585.03399999999999</v>
      </c>
      <c r="Q59" s="4">
        <v>3.39795E-19</v>
      </c>
      <c r="R59" s="4">
        <v>3.9599999999999998E-4</v>
      </c>
      <c r="S59" s="48">
        <f t="shared" si="16"/>
        <v>7.0465800000000001E-7</v>
      </c>
      <c r="T59" s="4">
        <f t="shared" si="0"/>
        <v>4397065920000</v>
      </c>
      <c r="U59" s="22">
        <v>3.1998899999999999</v>
      </c>
      <c r="V59" s="9">
        <f t="shared" si="8"/>
        <v>8.0805303030303046E-6</v>
      </c>
      <c r="W59" s="4">
        <f t="shared" si="9"/>
        <v>23780603902442.074</v>
      </c>
      <c r="X59" s="4">
        <f t="shared" si="10"/>
        <v>25942476984482.262</v>
      </c>
      <c r="Y59" s="5">
        <f t="shared" si="1"/>
        <v>0.1694929101268991</v>
      </c>
      <c r="Z59">
        <f t="shared" si="11"/>
        <v>16.949291012689908</v>
      </c>
      <c r="AA59" s="4">
        <f t="shared" si="12"/>
        <v>1.9512415536538832</v>
      </c>
      <c r="AB59" s="4">
        <f t="shared" si="2"/>
        <v>5.7424080803245578E+18</v>
      </c>
      <c r="AC59" s="4">
        <f t="shared" si="3"/>
        <v>0.15572759306726874</v>
      </c>
      <c r="AD59" s="4">
        <f t="shared" si="4"/>
        <v>0.77698447995113029</v>
      </c>
      <c r="AI59">
        <v>585.03399999999999</v>
      </c>
      <c r="AJ59">
        <v>17.747</v>
      </c>
      <c r="AQ59">
        <v>585.03399999999999</v>
      </c>
      <c r="AR59" s="4">
        <v>3.9599999999999998E-4</v>
      </c>
    </row>
    <row r="60" spans="3:44" ht="15" x14ac:dyDescent="0.25">
      <c r="C60" s="2"/>
      <c r="D60" s="2">
        <f t="shared" si="14"/>
        <v>718.45799999999997</v>
      </c>
      <c r="E60">
        <v>589.97500000000002</v>
      </c>
      <c r="F60">
        <v>718.45799999999997</v>
      </c>
      <c r="G60" s="2">
        <f t="shared" si="15"/>
        <v>7.1845799999999999E-7</v>
      </c>
      <c r="H60" s="2"/>
      <c r="I60" s="1"/>
      <c r="J60" s="1"/>
      <c r="K60" s="1"/>
      <c r="L60" s="1"/>
      <c r="M60" s="1"/>
      <c r="N60" s="1"/>
      <c r="P60" s="1">
        <v>589.97500000000002</v>
      </c>
      <c r="Q60" s="4">
        <v>3.3691500000000001E-19</v>
      </c>
      <c r="R60" s="4">
        <v>3.9482999999999999E-4</v>
      </c>
      <c r="S60" s="48">
        <f t="shared" si="16"/>
        <v>7.1845799999999999E-7</v>
      </c>
      <c r="T60" s="4">
        <f t="shared" si="0"/>
        <v>4483177920000</v>
      </c>
      <c r="U60" s="22">
        <v>3.3416299999999999</v>
      </c>
      <c r="V60" s="9">
        <f t="shared" si="8"/>
        <v>8.4634652888584965E-6</v>
      </c>
      <c r="W60" s="4">
        <f t="shared" si="9"/>
        <v>25120476348213.93</v>
      </c>
      <c r="X60" s="4">
        <f t="shared" si="10"/>
        <v>27404156016233.379</v>
      </c>
      <c r="Y60" s="5">
        <f t="shared" si="1"/>
        <v>0.16359481814890789</v>
      </c>
      <c r="Z60">
        <f t="shared" si="11"/>
        <v>16.359481814890788</v>
      </c>
      <c r="AA60" s="4">
        <f t="shared" si="12"/>
        <v>2.043710566042293</v>
      </c>
      <c r="AB60" s="4">
        <f t="shared" si="2"/>
        <v>6.0659530327895552E+18</v>
      </c>
      <c r="AC60" s="4">
        <f t="shared" si="3"/>
        <v>0.15877735732784379</v>
      </c>
      <c r="AD60" s="4">
        <f t="shared" si="4"/>
        <v>0.8036890831210548</v>
      </c>
      <c r="AI60">
        <v>589.97500000000002</v>
      </c>
      <c r="AJ60">
        <v>18.553000000000001</v>
      </c>
      <c r="AQ60">
        <v>589.97500000000002</v>
      </c>
      <c r="AR60" s="4">
        <v>3.9482999999999999E-4</v>
      </c>
    </row>
    <row r="61" spans="3:44" ht="15" x14ac:dyDescent="0.25">
      <c r="C61" s="2"/>
      <c r="D61" s="2">
        <f t="shared" si="14"/>
        <v>731.84900000000005</v>
      </c>
      <c r="E61">
        <v>594.99</v>
      </c>
      <c r="F61">
        <v>731.84900000000005</v>
      </c>
      <c r="G61" s="2">
        <f t="shared" si="15"/>
        <v>7.3184900000000011E-7</v>
      </c>
      <c r="H61" s="2"/>
      <c r="I61" s="1"/>
      <c r="J61" s="1"/>
      <c r="K61" s="1"/>
      <c r="L61" s="1"/>
      <c r="M61" s="1"/>
      <c r="N61" s="1"/>
      <c r="P61" s="1">
        <v>594.99</v>
      </c>
      <c r="Q61" s="4">
        <v>3.3408399999999998E-19</v>
      </c>
      <c r="R61" s="4">
        <v>3.9399999999999998E-4</v>
      </c>
      <c r="S61" s="48">
        <f t="shared" si="16"/>
        <v>7.3184900000000011E-7</v>
      </c>
      <c r="T61" s="4">
        <f t="shared" si="0"/>
        <v>4566737760000</v>
      </c>
      <c r="U61" s="22">
        <v>3.48427</v>
      </c>
      <c r="V61" s="9">
        <f t="shared" si="8"/>
        <v>8.843324873096447E-6</v>
      </c>
      <c r="W61" s="4">
        <f t="shared" si="9"/>
        <v>26470363361000.371</v>
      </c>
      <c r="X61" s="4">
        <f t="shared" si="10"/>
        <v>28876760030182.223</v>
      </c>
      <c r="Y61" s="5">
        <f t="shared" si="1"/>
        <v>0.15814578073256172</v>
      </c>
      <c r="Z61">
        <f t="shared" si="11"/>
        <v>15.814578073256172</v>
      </c>
      <c r="AA61" s="4">
        <f t="shared" si="12"/>
        <v>2.1354369475448554</v>
      </c>
      <c r="AB61" s="4">
        <f t="shared" si="2"/>
        <v>6.3919162472457687E+18</v>
      </c>
      <c r="AC61" s="4">
        <f t="shared" si="3"/>
        <v>0.16173673364765251</v>
      </c>
      <c r="AD61" s="4">
        <f t="shared" si="4"/>
        <v>0.81689616139611032</v>
      </c>
      <c r="AI61">
        <v>594.99</v>
      </c>
      <c r="AJ61">
        <v>19.355</v>
      </c>
      <c r="AQ61">
        <v>594.99</v>
      </c>
      <c r="AR61" s="4">
        <v>3.9399999999999998E-4</v>
      </c>
    </row>
    <row r="62" spans="3:44" ht="15" x14ac:dyDescent="0.25">
      <c r="C62" s="2"/>
      <c r="D62" s="2">
        <f t="shared" si="14"/>
        <v>742.58500000000004</v>
      </c>
      <c r="E62">
        <v>600.00400000000002</v>
      </c>
      <c r="F62">
        <v>742.58500000000004</v>
      </c>
      <c r="G62" s="2">
        <f t="shared" si="15"/>
        <v>7.4258500000000011E-7</v>
      </c>
      <c r="H62" s="2"/>
      <c r="I62" s="1"/>
      <c r="J62" s="1"/>
      <c r="K62" s="1"/>
      <c r="L62" s="1"/>
      <c r="M62" s="1"/>
      <c r="N62" s="1"/>
      <c r="P62" s="1">
        <v>600.00400000000002</v>
      </c>
      <c r="Q62" s="4">
        <v>3.3130000000000002E-19</v>
      </c>
      <c r="R62" s="4">
        <v>3.9294999999999998E-4</v>
      </c>
      <c r="S62" s="48">
        <f t="shared" si="16"/>
        <v>7.4258500000000011E-7</v>
      </c>
      <c r="T62" s="4">
        <f t="shared" si="0"/>
        <v>4633730400000.001</v>
      </c>
      <c r="U62" s="22">
        <v>3.6166700000000001</v>
      </c>
      <c r="V62" s="9">
        <f t="shared" si="8"/>
        <v>9.2038936251431487E-6</v>
      </c>
      <c r="W62" s="4">
        <f t="shared" si="9"/>
        <v>27781145865207.207</v>
      </c>
      <c r="X62" s="4">
        <f t="shared" si="10"/>
        <v>30306704580226.043</v>
      </c>
      <c r="Y62" s="5">
        <f t="shared" si="1"/>
        <v>0.152894564558607</v>
      </c>
      <c r="Z62">
        <f t="shared" si="11"/>
        <v>15.2894564558607</v>
      </c>
      <c r="AA62" s="4">
        <f t="shared" si="12"/>
        <v>2.2225050860900208</v>
      </c>
      <c r="AB62" s="4">
        <f t="shared" si="2"/>
        <v>6.7084367222759455E+18</v>
      </c>
      <c r="AC62" s="4">
        <f t="shared" si="3"/>
        <v>0.16410936184341596</v>
      </c>
      <c r="AD62" s="4">
        <f t="shared" si="4"/>
        <v>0.82599964627663625</v>
      </c>
      <c r="AI62">
        <v>600.00400000000002</v>
      </c>
      <c r="AJ62">
        <v>20.050999999999998</v>
      </c>
      <c r="AQ62">
        <v>600.00400000000002</v>
      </c>
      <c r="AR62" s="4">
        <v>3.9294999999999998E-4</v>
      </c>
    </row>
    <row r="63" spans="3:44" ht="15" x14ac:dyDescent="0.25">
      <c r="C63" s="2"/>
      <c r="D63" s="2">
        <f t="shared" si="14"/>
        <v>748.875</v>
      </c>
      <c r="E63">
        <v>605.01599999999996</v>
      </c>
      <c r="F63">
        <v>748.875</v>
      </c>
      <c r="G63" s="2">
        <f t="shared" si="15"/>
        <v>7.4887500000000009E-7</v>
      </c>
      <c r="H63" s="2"/>
      <c r="I63" s="1"/>
      <c r="J63" s="1"/>
      <c r="K63" s="1"/>
      <c r="L63" s="1"/>
      <c r="M63" s="1"/>
      <c r="N63" s="1"/>
      <c r="P63" s="1">
        <v>605.01599999999996</v>
      </c>
      <c r="Q63" s="4">
        <v>3.2856199999999999E-19</v>
      </c>
      <c r="R63" s="4">
        <v>3.9199999999999999E-4</v>
      </c>
      <c r="S63" s="48">
        <f t="shared" si="16"/>
        <v>7.4887500000000009E-7</v>
      </c>
      <c r="T63" s="4">
        <f t="shared" si="0"/>
        <v>4672980000000.001</v>
      </c>
      <c r="U63" s="22">
        <v>3.72919</v>
      </c>
      <c r="V63" s="9">
        <f t="shared" si="8"/>
        <v>9.513239795918367E-6</v>
      </c>
      <c r="W63" s="4">
        <f t="shared" si="9"/>
        <v>28954169368089.941</v>
      </c>
      <c r="X63" s="4">
        <f t="shared" si="10"/>
        <v>31586366583370.844</v>
      </c>
      <c r="Y63" s="5">
        <f t="shared" si="1"/>
        <v>0.14794294201790742</v>
      </c>
      <c r="Z63">
        <f t="shared" si="11"/>
        <v>14.794294201790741</v>
      </c>
      <c r="AA63" s="4">
        <f t="shared" si="12"/>
        <v>2.2972042803562629</v>
      </c>
      <c r="AB63" s="4">
        <f t="shared" si="2"/>
        <v>6.9916919192002212E+18</v>
      </c>
      <c r="AC63" s="4">
        <f t="shared" si="3"/>
        <v>0.16549943555348964</v>
      </c>
      <c r="AD63" s="4">
        <f t="shared" si="4"/>
        <v>0.83170304997889655</v>
      </c>
      <c r="AI63">
        <v>605.01599999999996</v>
      </c>
      <c r="AJ63">
        <v>20.643999999999998</v>
      </c>
      <c r="AQ63">
        <v>605.01599999999996</v>
      </c>
      <c r="AR63" s="4">
        <v>3.9199999999999999E-4</v>
      </c>
    </row>
    <row r="64" spans="3:44" ht="15" x14ac:dyDescent="0.25">
      <c r="C64" s="2"/>
      <c r="D64" s="2">
        <f t="shared" si="14"/>
        <v>753.18299999999999</v>
      </c>
      <c r="E64">
        <v>610.02700000000004</v>
      </c>
      <c r="F64">
        <v>753.18299999999999</v>
      </c>
      <c r="G64" s="2">
        <f t="shared" si="15"/>
        <v>7.53183E-7</v>
      </c>
      <c r="H64" s="2"/>
      <c r="I64" s="1"/>
      <c r="J64" s="1"/>
      <c r="K64" s="1"/>
      <c r="L64" s="1"/>
      <c r="M64" s="1"/>
      <c r="N64" s="1"/>
      <c r="P64" s="1">
        <v>610.02700000000004</v>
      </c>
      <c r="Q64" s="4">
        <v>3.25869E-19</v>
      </c>
      <c r="R64" s="4">
        <v>3.9131000000000002E-4</v>
      </c>
      <c r="S64" s="48">
        <f t="shared" si="16"/>
        <v>7.53183E-7</v>
      </c>
      <c r="T64" s="4">
        <f t="shared" si="0"/>
        <v>4699861920000</v>
      </c>
      <c r="U64" s="22">
        <v>3.83291</v>
      </c>
      <c r="V64" s="9">
        <f t="shared" si="8"/>
        <v>9.7950729600572448E-6</v>
      </c>
      <c r="W64" s="4">
        <f t="shared" si="9"/>
        <v>30058314721735.559</v>
      </c>
      <c r="X64" s="4">
        <f t="shared" si="10"/>
        <v>32790888787347.883</v>
      </c>
      <c r="Y64" s="5">
        <f t="shared" si="1"/>
        <v>0.14332828702750522</v>
      </c>
      <c r="Z64">
        <f t="shared" si="11"/>
        <v>14.332828702750522</v>
      </c>
      <c r="AA64" s="4">
        <f t="shared" si="12"/>
        <v>2.3652597866711522</v>
      </c>
      <c r="AB64" s="4">
        <f t="shared" si="2"/>
        <v>7.2583148034061302E+18</v>
      </c>
      <c r="AC64" s="4">
        <f t="shared" si="3"/>
        <v>0.16645149239657345</v>
      </c>
      <c r="AD64" s="4">
        <f t="shared" si="4"/>
        <v>0.8347579106607329</v>
      </c>
      <c r="AI64">
        <v>610.02700000000004</v>
      </c>
      <c r="AJ64">
        <v>21.151</v>
      </c>
      <c r="AQ64">
        <v>610.02700000000004</v>
      </c>
      <c r="AR64" s="4">
        <v>3.9131000000000002E-4</v>
      </c>
    </row>
    <row r="65" spans="3:44" ht="15" x14ac:dyDescent="0.25">
      <c r="C65" s="2"/>
      <c r="D65" s="2">
        <f t="shared" si="14"/>
        <v>754.69299999999998</v>
      </c>
      <c r="E65">
        <v>615.03700000000003</v>
      </c>
      <c r="F65">
        <v>754.69299999999998</v>
      </c>
      <c r="G65" s="2">
        <f t="shared" si="15"/>
        <v>7.5469300000000007E-7</v>
      </c>
      <c r="H65" s="2"/>
      <c r="I65" s="1"/>
      <c r="J65" s="1"/>
      <c r="K65" s="1"/>
      <c r="L65" s="1"/>
      <c r="M65" s="1"/>
      <c r="N65" s="1"/>
      <c r="P65" s="1">
        <v>615.03700000000003</v>
      </c>
      <c r="Q65" s="4">
        <v>3.2322E-19</v>
      </c>
      <c r="R65" s="4">
        <v>3.8999999999999999E-4</v>
      </c>
      <c r="S65" s="48">
        <f t="shared" si="16"/>
        <v>7.5469300000000007E-7</v>
      </c>
      <c r="T65" s="4">
        <f t="shared" si="0"/>
        <v>4709284320000.001</v>
      </c>
      <c r="U65" s="22">
        <v>3.9228999999999998</v>
      </c>
      <c r="V65" s="9">
        <f t="shared" si="8"/>
        <v>1.0058717948717949E-5</v>
      </c>
      <c r="W65" s="4">
        <f t="shared" si="9"/>
        <v>31120345117003.738</v>
      </c>
      <c r="X65" s="4">
        <f t="shared" si="10"/>
        <v>33949467400367.715</v>
      </c>
      <c r="Y65" s="5">
        <f t="shared" si="1"/>
        <v>0.13871452722551381</v>
      </c>
      <c r="Z65">
        <f t="shared" si="11"/>
        <v>13.87145272255138</v>
      </c>
      <c r="AA65" s="4">
        <f t="shared" si="12"/>
        <v>2.4289233134441974</v>
      </c>
      <c r="AB65" s="4">
        <f t="shared" si="2"/>
        <v>7.5147680014980424E+18</v>
      </c>
      <c r="AC65" s="4">
        <f t="shared" si="3"/>
        <v>0.16678519848595524</v>
      </c>
      <c r="AD65" s="4">
        <f t="shared" si="4"/>
        <v>0.82320315079407924</v>
      </c>
      <c r="AI65">
        <v>615.03700000000003</v>
      </c>
      <c r="AJ65">
        <v>21.571999999999999</v>
      </c>
      <c r="AQ65">
        <v>615.03700000000003</v>
      </c>
      <c r="AR65" s="4">
        <v>3.8999999999999999E-4</v>
      </c>
    </row>
    <row r="66" spans="3:44" ht="15" x14ac:dyDescent="0.25">
      <c r="C66" s="2"/>
      <c r="D66" s="2">
        <f t="shared" si="14"/>
        <v>755.82799999999997</v>
      </c>
      <c r="E66">
        <v>619.96900000000005</v>
      </c>
      <c r="F66">
        <v>755.82799999999997</v>
      </c>
      <c r="G66" s="2">
        <f t="shared" si="15"/>
        <v>7.5582800000000006E-7</v>
      </c>
      <c r="H66" s="2"/>
      <c r="I66" s="1"/>
      <c r="J66" s="1"/>
      <c r="K66" s="1"/>
      <c r="L66" s="1"/>
      <c r="M66" s="1"/>
      <c r="N66" s="1"/>
      <c r="P66" s="1">
        <v>619.96900000000005</v>
      </c>
      <c r="Q66" s="4">
        <v>3.2061300000000001E-19</v>
      </c>
      <c r="R66" s="4">
        <v>3.8922000000000002E-4</v>
      </c>
      <c r="S66" s="48">
        <f t="shared" si="16"/>
        <v>7.5582800000000006E-7</v>
      </c>
      <c r="T66" s="4">
        <f t="shared" si="0"/>
        <v>4716366720000.001</v>
      </c>
      <c r="U66" s="22">
        <v>4.0112899999999998</v>
      </c>
      <c r="V66" s="9">
        <f t="shared" si="8"/>
        <v>1.0305970916191357E-5</v>
      </c>
      <c r="W66" s="4">
        <f t="shared" si="9"/>
        <v>32144582147920.879</v>
      </c>
      <c r="X66" s="4">
        <f t="shared" si="10"/>
        <v>35066816888640.961</v>
      </c>
      <c r="Y66" s="5">
        <f t="shared" si="1"/>
        <v>0.13449657364047071</v>
      </c>
      <c r="Z66">
        <f t="shared" si="11"/>
        <v>13.449657364047072</v>
      </c>
      <c r="AA66" s="4">
        <f t="shared" si="12"/>
        <v>2.4886285860322377</v>
      </c>
      <c r="AB66" s="4">
        <f t="shared" ref="AB66:AB129" si="17">AA66/Q66</f>
        <v>7.762095067986132E+18</v>
      </c>
      <c r="AC66" s="4">
        <f t="shared" ref="AC66:AC129" si="18">1.6*10^(-19)*Y66*AB66</f>
        <v>0.16703603054651703</v>
      </c>
      <c r="AD66" s="4">
        <f t="shared" ref="AD66:AD129" si="19">(AC67+AC66)*(P67-P66)/2</f>
        <v>0.83616350722889099</v>
      </c>
      <c r="AI66">
        <v>619.96900000000005</v>
      </c>
      <c r="AJ66">
        <v>21.975000000000001</v>
      </c>
      <c r="AQ66">
        <v>619.96900000000005</v>
      </c>
      <c r="AR66" s="4">
        <v>3.8922000000000002E-4</v>
      </c>
    </row>
    <row r="67" spans="3:44" ht="15" x14ac:dyDescent="0.25">
      <c r="C67" s="2"/>
      <c r="D67" s="2">
        <f t="shared" si="14"/>
        <v>755.49199999999996</v>
      </c>
      <c r="E67">
        <v>624.976</v>
      </c>
      <c r="F67">
        <v>755.49199999999996</v>
      </c>
      <c r="G67" s="2">
        <f t="shared" si="15"/>
        <v>7.55492E-7</v>
      </c>
      <c r="H67" s="2"/>
      <c r="I67" s="1"/>
      <c r="J67" s="1"/>
      <c r="K67" s="1"/>
      <c r="L67" s="1"/>
      <c r="M67" s="1"/>
      <c r="N67" s="1"/>
      <c r="P67" s="1">
        <v>624.976</v>
      </c>
      <c r="Q67" s="4">
        <v>3.1804799999999998E-19</v>
      </c>
      <c r="R67" s="4">
        <v>3.88E-4</v>
      </c>
      <c r="S67" s="48">
        <f t="shared" si="16"/>
        <v>7.55492E-7</v>
      </c>
      <c r="T67" s="4">
        <f t="shared" si="0"/>
        <v>4714270080000</v>
      </c>
      <c r="U67" s="22">
        <v>4.0923499999999997</v>
      </c>
      <c r="V67" s="9">
        <f t="shared" ref="V67:V130" si="20">(U67*0.000000001)/R67</f>
        <v>1.0547293814432991E-5</v>
      </c>
      <c r="W67" s="4">
        <f t="shared" ref="W67:W130" si="21">V67/Q67</f>
        <v>33162584938226.277</v>
      </c>
      <c r="X67" s="4">
        <f t="shared" ref="X67:X130" si="22">W67-W67*N$18</f>
        <v>36177365387155.937</v>
      </c>
      <c r="Y67" s="5">
        <f t="shared" si="1"/>
        <v>0.1303099335606597</v>
      </c>
      <c r="Z67">
        <f t="shared" ref="Z67:Z130" si="23">100*Y67</f>
        <v>13.03099335606597</v>
      </c>
      <c r="AA67" s="4">
        <f t="shared" ref="AA67:AA130" si="24">V67/((2.035*10^-3)^2)</f>
        <v>2.5469018984558889</v>
      </c>
      <c r="AB67" s="4">
        <f t="shared" si="17"/>
        <v>8.007916724695295E+18</v>
      </c>
      <c r="AC67" s="4">
        <f t="shared" si="18"/>
        <v>0.16696177541669432</v>
      </c>
      <c r="AD67" s="4">
        <f t="shared" si="19"/>
        <v>0.83508234425127748</v>
      </c>
      <c r="AI67">
        <v>624.976</v>
      </c>
      <c r="AJ67">
        <v>22.346</v>
      </c>
      <c r="AQ67">
        <v>624.976</v>
      </c>
      <c r="AR67" s="4">
        <v>3.88E-4</v>
      </c>
    </row>
    <row r="68" spans="3:44" ht="15" x14ac:dyDescent="0.25">
      <c r="C68" s="2"/>
      <c r="D68" s="2">
        <f t="shared" si="14"/>
        <v>754.47699999999998</v>
      </c>
      <c r="E68">
        <v>629.98099999999999</v>
      </c>
      <c r="F68">
        <v>754.47699999999998</v>
      </c>
      <c r="G68" s="2">
        <f t="shared" si="15"/>
        <v>7.5447700000000004E-7</v>
      </c>
      <c r="H68" s="2"/>
      <c r="I68" s="1"/>
      <c r="J68" s="1"/>
      <c r="K68" s="1"/>
      <c r="L68" s="1"/>
      <c r="M68" s="1"/>
      <c r="N68" s="1"/>
      <c r="P68" s="1">
        <v>629.98099999999999</v>
      </c>
      <c r="Q68" s="4">
        <v>3.1552400000000001E-19</v>
      </c>
      <c r="R68" s="4">
        <v>3.8745000000000001E-4</v>
      </c>
      <c r="S68" s="48">
        <f t="shared" si="16"/>
        <v>7.5447700000000004E-7</v>
      </c>
      <c r="T68" s="4">
        <f t="shared" si="0"/>
        <v>4707936480000</v>
      </c>
      <c r="U68" s="22">
        <v>4.1700699999999999</v>
      </c>
      <c r="V68" s="9">
        <f t="shared" si="20"/>
        <v>1.0762859723835333E-5</v>
      </c>
      <c r="W68" s="4">
        <f t="shared" si="21"/>
        <v>34111065160923.836</v>
      </c>
      <c r="X68" s="4">
        <f t="shared" si="22"/>
        <v>37212071084644.187</v>
      </c>
      <c r="Y68" s="5">
        <f t="shared" si="1"/>
        <v>0.1265163787656732</v>
      </c>
      <c r="Z68">
        <f t="shared" si="23"/>
        <v>12.651637876567321</v>
      </c>
      <c r="AA68" s="4">
        <f t="shared" si="24"/>
        <v>2.5989555563475375</v>
      </c>
      <c r="AB68" s="4">
        <f t="shared" si="17"/>
        <v>8.2369504581189939E+18</v>
      </c>
      <c r="AC68" s="4">
        <f t="shared" si="18"/>
        <v>0.16673746304535492</v>
      </c>
      <c r="AD68" s="4">
        <f t="shared" si="19"/>
        <v>0.83402029202470596</v>
      </c>
      <c r="AI68">
        <v>629.98099999999999</v>
      </c>
      <c r="AJ68">
        <v>22.731999999999999</v>
      </c>
      <c r="AQ68">
        <v>629.98099999999999</v>
      </c>
      <c r="AR68" s="4">
        <v>3.8745000000000001E-4</v>
      </c>
    </row>
    <row r="69" spans="3:44" ht="15" x14ac:dyDescent="0.25">
      <c r="C69" s="2"/>
      <c r="D69" s="2">
        <f t="shared" si="14"/>
        <v>753.87300000000005</v>
      </c>
      <c r="E69">
        <v>634.98500000000001</v>
      </c>
      <c r="F69">
        <v>753.87300000000005</v>
      </c>
      <c r="G69" s="2">
        <f t="shared" si="15"/>
        <v>7.538730000000001E-7</v>
      </c>
      <c r="H69" s="2"/>
      <c r="I69" s="1"/>
      <c r="J69" s="1"/>
      <c r="K69" s="1"/>
      <c r="L69" s="1"/>
      <c r="M69" s="1"/>
      <c r="N69" s="1"/>
      <c r="P69" s="1">
        <v>634.98500000000001</v>
      </c>
      <c r="Q69" s="4">
        <v>3.1303900000000002E-19</v>
      </c>
      <c r="R69" s="4">
        <v>3.8640000000000001E-4</v>
      </c>
      <c r="S69" s="48">
        <f t="shared" si="16"/>
        <v>7.538730000000001E-7</v>
      </c>
      <c r="T69" s="4">
        <f t="shared" si="0"/>
        <v>4704167520000.001</v>
      </c>
      <c r="U69" s="22">
        <v>4.2505199999999999</v>
      </c>
      <c r="V69" s="9">
        <f t="shared" si="20"/>
        <v>1.1000310559006212E-5</v>
      </c>
      <c r="W69" s="4">
        <f t="shared" si="21"/>
        <v>35140383655091.574</v>
      </c>
      <c r="X69" s="4">
        <f t="shared" si="22"/>
        <v>38334963987372.625</v>
      </c>
      <c r="Y69" s="5">
        <f t="shared" si="1"/>
        <v>0.12271219353563326</v>
      </c>
      <c r="Z69">
        <f t="shared" si="23"/>
        <v>12.271219353563326</v>
      </c>
      <c r="AA69" s="4">
        <f t="shared" si="24"/>
        <v>2.6562938644981156</v>
      </c>
      <c r="AB69" s="4">
        <f t="shared" si="17"/>
        <v>8.4855045681148846E+18</v>
      </c>
      <c r="AC69" s="4">
        <f t="shared" si="18"/>
        <v>0.16660398060960224</v>
      </c>
      <c r="AD69" s="4">
        <f t="shared" si="19"/>
        <v>0.83344651976358874</v>
      </c>
      <c r="AI69">
        <v>634.98500000000001</v>
      </c>
      <c r="AJ69">
        <v>23.158000000000001</v>
      </c>
      <c r="AQ69">
        <v>634.98500000000001</v>
      </c>
      <c r="AR69" s="4">
        <v>3.8640000000000001E-4</v>
      </c>
    </row>
    <row r="70" spans="3:44" ht="15" x14ac:dyDescent="0.25">
      <c r="C70" s="2"/>
      <c r="D70" s="2">
        <f t="shared" si="14"/>
        <v>754.04200000000003</v>
      </c>
      <c r="E70">
        <v>639.98699999999997</v>
      </c>
      <c r="F70">
        <v>754.04200000000003</v>
      </c>
      <c r="G70" s="2">
        <f t="shared" si="15"/>
        <v>7.540420000000001E-7</v>
      </c>
      <c r="H70" s="2"/>
      <c r="I70" s="1"/>
      <c r="J70" s="1"/>
      <c r="K70" s="1"/>
      <c r="L70" s="1"/>
      <c r="M70" s="1"/>
      <c r="N70" s="1"/>
      <c r="P70" s="1">
        <v>639.98699999999997</v>
      </c>
      <c r="Q70" s="4">
        <v>3.10594E-19</v>
      </c>
      <c r="R70" s="4">
        <v>3.8613999999999999E-4</v>
      </c>
      <c r="S70" s="48">
        <f t="shared" si="16"/>
        <v>7.540420000000001E-7</v>
      </c>
      <c r="T70" s="4">
        <f t="shared" si="0"/>
        <v>4705222080000.001</v>
      </c>
      <c r="U70" s="22">
        <v>4.3474399999999997</v>
      </c>
      <c r="V70" s="9">
        <f t="shared" si="20"/>
        <v>1.1258714455896825E-5</v>
      </c>
      <c r="W70" s="4">
        <f t="shared" si="21"/>
        <v>36248976013370.586</v>
      </c>
      <c r="X70" s="4">
        <f t="shared" si="22"/>
        <v>39544337469131.547</v>
      </c>
      <c r="Y70" s="5">
        <f t="shared" si="1"/>
        <v>0.11898598841548209</v>
      </c>
      <c r="Z70">
        <f t="shared" si="23"/>
        <v>11.898598841548209</v>
      </c>
      <c r="AA70" s="4">
        <f t="shared" si="24"/>
        <v>2.7186918015555355</v>
      </c>
      <c r="AB70" s="4">
        <f t="shared" si="17"/>
        <v>8.7532012902874348E+18</v>
      </c>
      <c r="AC70" s="4">
        <f t="shared" si="18"/>
        <v>0.16664132917192381</v>
      </c>
      <c r="AD70" s="4">
        <f t="shared" si="19"/>
        <v>0.83268971601090547</v>
      </c>
      <c r="AI70">
        <v>639.98699999999997</v>
      </c>
      <c r="AJ70">
        <v>23.611999999999998</v>
      </c>
      <c r="AQ70">
        <v>639.98699999999997</v>
      </c>
      <c r="AR70" s="4">
        <v>3.8613999999999999E-4</v>
      </c>
    </row>
    <row r="71" spans="3:44" ht="15" x14ac:dyDescent="0.25">
      <c r="C71" s="2"/>
      <c r="D71" s="2">
        <f t="shared" si="14"/>
        <v>752.80499999999995</v>
      </c>
      <c r="E71">
        <v>644.98800000000006</v>
      </c>
      <c r="F71">
        <v>752.80499999999995</v>
      </c>
      <c r="G71" s="2">
        <f t="shared" si="15"/>
        <v>7.5280500000000005E-7</v>
      </c>
      <c r="H71" s="2"/>
      <c r="I71" s="1"/>
      <c r="J71" s="1"/>
      <c r="K71" s="1"/>
      <c r="L71" s="1"/>
      <c r="M71" s="1"/>
      <c r="N71" s="1"/>
      <c r="P71" s="1">
        <v>644.98800000000006</v>
      </c>
      <c r="Q71" s="4">
        <v>3.0818600000000002E-19</v>
      </c>
      <c r="R71" s="4">
        <v>3.8549999999999999E-4</v>
      </c>
      <c r="S71" s="48">
        <f t="shared" si="16"/>
        <v>7.5280500000000005E-7</v>
      </c>
      <c r="T71" s="4">
        <f t="shared" si="0"/>
        <v>4697503200000</v>
      </c>
      <c r="U71" s="22">
        <v>4.4379099999999996</v>
      </c>
      <c r="V71" s="9">
        <f t="shared" si="20"/>
        <v>1.1512088197146563E-5</v>
      </c>
      <c r="W71" s="4">
        <f t="shared" si="21"/>
        <v>37354351583610.422</v>
      </c>
      <c r="X71" s="4">
        <f t="shared" si="22"/>
        <v>40750201727575.008</v>
      </c>
      <c r="Y71" s="5">
        <f t="shared" si="1"/>
        <v>0.11527558149046598</v>
      </c>
      <c r="Z71">
        <f t="shared" si="23"/>
        <v>11.527558149046598</v>
      </c>
      <c r="AA71" s="4">
        <f t="shared" si="24"/>
        <v>2.7798750845816298</v>
      </c>
      <c r="AB71" s="4">
        <f t="shared" si="17"/>
        <v>9.0201212403601388E+18</v>
      </c>
      <c r="AC71" s="4">
        <f t="shared" si="18"/>
        <v>0.16636795537552293</v>
      </c>
      <c r="AD71" s="4">
        <f t="shared" si="19"/>
        <v>0.83158834193610309</v>
      </c>
      <c r="AI71">
        <v>644.98800000000006</v>
      </c>
      <c r="AJ71">
        <v>24.103999999999999</v>
      </c>
      <c r="AQ71">
        <v>644.98800000000006</v>
      </c>
      <c r="AR71" s="4">
        <v>3.8549999999999999E-4</v>
      </c>
    </row>
    <row r="72" spans="3:44" ht="15" x14ac:dyDescent="0.25">
      <c r="C72" s="2"/>
      <c r="D72" s="2">
        <f t="shared" si="14"/>
        <v>752.65099999999995</v>
      </c>
      <c r="E72">
        <v>649.98699999999997</v>
      </c>
      <c r="F72">
        <v>752.65099999999995</v>
      </c>
      <c r="G72" s="2">
        <f t="shared" si="15"/>
        <v>7.5265100000000003E-7</v>
      </c>
      <c r="H72" s="2"/>
      <c r="I72" s="1"/>
      <c r="J72" s="1"/>
      <c r="K72" s="1"/>
      <c r="L72" s="1"/>
      <c r="M72" s="1"/>
      <c r="N72" s="1"/>
      <c r="P72" s="1">
        <v>649.98699999999997</v>
      </c>
      <c r="Q72" s="4">
        <v>3.0581499999999999E-19</v>
      </c>
      <c r="R72" s="4">
        <v>3.8539999999999999E-4</v>
      </c>
      <c r="S72" s="48">
        <f t="shared" si="16"/>
        <v>7.5265100000000003E-7</v>
      </c>
      <c r="T72" s="4">
        <f t="shared" si="0"/>
        <v>4696542240000.001</v>
      </c>
      <c r="U72" s="22">
        <v>4.5250199999999996</v>
      </c>
      <c r="V72" s="9">
        <f t="shared" si="20"/>
        <v>1.1741100155682408E-5</v>
      </c>
      <c r="W72" s="4">
        <f t="shared" si="21"/>
        <v>38392819697145.031</v>
      </c>
      <c r="X72" s="4">
        <f t="shared" si="22"/>
        <v>41883076033249.125</v>
      </c>
      <c r="Y72" s="5">
        <f t="shared" si="1"/>
        <v>0.11213460626128853</v>
      </c>
      <c r="Z72">
        <f t="shared" si="23"/>
        <v>11.213460626128853</v>
      </c>
      <c r="AA72" s="4">
        <f t="shared" si="24"/>
        <v>2.835175619697651</v>
      </c>
      <c r="AB72" s="4">
        <f t="shared" si="17"/>
        <v>9.2708847495958385E+18</v>
      </c>
      <c r="AC72" s="4">
        <f t="shared" si="18"/>
        <v>0.16633392177435424</v>
      </c>
      <c r="AD72" s="4">
        <f t="shared" si="19"/>
        <v>0.83126017514683037</v>
      </c>
      <c r="AI72">
        <v>649.98699999999997</v>
      </c>
      <c r="AJ72">
        <v>24.629000000000001</v>
      </c>
      <c r="AQ72">
        <v>649.98699999999997</v>
      </c>
      <c r="AR72" s="4">
        <v>3.8539999999999999E-4</v>
      </c>
    </row>
    <row r="73" spans="3:44" ht="15" x14ac:dyDescent="0.25">
      <c r="C73" s="2"/>
      <c r="D73" s="2">
        <f t="shared" si="14"/>
        <v>752.51199999999994</v>
      </c>
      <c r="E73">
        <v>654.98500000000001</v>
      </c>
      <c r="F73">
        <v>752.51199999999994</v>
      </c>
      <c r="G73" s="2">
        <f t="shared" si="15"/>
        <v>7.5251200000000001E-7</v>
      </c>
      <c r="H73" s="2"/>
      <c r="I73" s="1"/>
      <c r="J73" s="1"/>
      <c r="K73" s="1"/>
      <c r="L73" s="1"/>
      <c r="M73" s="1"/>
      <c r="N73" s="1"/>
      <c r="P73" s="1">
        <v>654.98500000000001</v>
      </c>
      <c r="Q73" s="4">
        <v>3.03481E-19</v>
      </c>
      <c r="R73" s="4">
        <v>3.86E-4</v>
      </c>
      <c r="S73" s="48">
        <f t="shared" si="16"/>
        <v>7.5251200000000001E-7</v>
      </c>
      <c r="T73" s="4">
        <f t="shared" si="0"/>
        <v>4695674880000</v>
      </c>
      <c r="U73" s="22">
        <v>4.6382399999999997</v>
      </c>
      <c r="V73" s="9">
        <f t="shared" si="20"/>
        <v>1.2016165803108808E-5</v>
      </c>
      <c r="W73" s="4">
        <f t="shared" si="21"/>
        <v>39594458312411.016</v>
      </c>
      <c r="X73" s="4">
        <f t="shared" si="22"/>
        <v>43193954522630.195</v>
      </c>
      <c r="Y73" s="5">
        <f t="shared" si="1"/>
        <v>0.10871139102440458</v>
      </c>
      <c r="Z73">
        <f t="shared" si="23"/>
        <v>10.871139102440457</v>
      </c>
      <c r="AA73" s="4">
        <f t="shared" si="24"/>
        <v>2.901596943684249</v>
      </c>
      <c r="AB73" s="4">
        <f t="shared" si="17"/>
        <v>9.5610497648427704E+18</v>
      </c>
      <c r="AC73" s="4">
        <f t="shared" si="18"/>
        <v>0.16630320313433822</v>
      </c>
      <c r="AD73" s="4">
        <f t="shared" si="19"/>
        <v>0.83021815180503011</v>
      </c>
      <c r="AI73">
        <v>654.98500000000001</v>
      </c>
      <c r="AJ73">
        <v>25.189</v>
      </c>
      <c r="AQ73">
        <v>654.98500000000001</v>
      </c>
      <c r="AR73" s="4">
        <v>3.86E-4</v>
      </c>
    </row>
    <row r="74" spans="3:44" ht="15" x14ac:dyDescent="0.25">
      <c r="C74" s="2"/>
      <c r="D74" s="2">
        <f t="shared" si="14"/>
        <v>751.36599999999999</v>
      </c>
      <c r="E74">
        <v>659.98099999999999</v>
      </c>
      <c r="F74">
        <v>751.36599999999999</v>
      </c>
      <c r="G74" s="2">
        <f t="shared" si="15"/>
        <v>7.5136600000000003E-7</v>
      </c>
      <c r="H74" s="2"/>
      <c r="I74" s="1"/>
      <c r="J74" s="1"/>
      <c r="K74" s="1"/>
      <c r="L74" s="1"/>
      <c r="M74" s="1"/>
      <c r="N74" s="1"/>
      <c r="P74" s="1">
        <v>659.98099999999999</v>
      </c>
      <c r="Q74" s="4">
        <v>3.0118200000000001E-19</v>
      </c>
      <c r="R74" s="4">
        <v>3.8568000000000001E-4</v>
      </c>
      <c r="S74" s="48">
        <f t="shared" si="16"/>
        <v>7.5136600000000003E-7</v>
      </c>
      <c r="T74" s="4">
        <f t="shared" si="0"/>
        <v>4688523840000</v>
      </c>
      <c r="U74" s="22">
        <v>4.7362099999999998</v>
      </c>
      <c r="V74" s="9">
        <f t="shared" si="20"/>
        <v>1.2280154532254718E-5</v>
      </c>
      <c r="W74" s="4">
        <f t="shared" si="21"/>
        <v>40773202024871.07</v>
      </c>
      <c r="X74" s="4">
        <f t="shared" si="22"/>
        <v>44479856754404.805</v>
      </c>
      <c r="Y74" s="5">
        <f t="shared" si="1"/>
        <v>0.10540779989215454</v>
      </c>
      <c r="Z74">
        <f t="shared" si="23"/>
        <v>10.540779989215455</v>
      </c>
      <c r="AA74" s="4">
        <f t="shared" si="24"/>
        <v>2.9653434749994783</v>
      </c>
      <c r="AB74" s="4">
        <f t="shared" si="17"/>
        <v>9.8456862461882778E+18</v>
      </c>
      <c r="AC74" s="4">
        <f t="shared" si="18"/>
        <v>0.16604994010226437</v>
      </c>
      <c r="AD74" s="4">
        <f t="shared" si="19"/>
        <v>0.8278699617238906</v>
      </c>
      <c r="AI74">
        <v>659.98099999999999</v>
      </c>
      <c r="AJ74">
        <v>25.798999999999999</v>
      </c>
      <c r="AQ74">
        <v>659.98099999999999</v>
      </c>
      <c r="AR74" s="4">
        <v>3.8568000000000001E-4</v>
      </c>
    </row>
    <row r="75" spans="3:44" ht="15" x14ac:dyDescent="0.25">
      <c r="C75" s="2"/>
      <c r="D75" s="2">
        <f t="shared" si="14"/>
        <v>748.85900000000004</v>
      </c>
      <c r="E75">
        <v>664.97500000000002</v>
      </c>
      <c r="F75">
        <v>748.85900000000004</v>
      </c>
      <c r="G75" s="2">
        <f t="shared" si="15"/>
        <v>7.4885900000000008E-7</v>
      </c>
      <c r="H75" s="2"/>
      <c r="I75" s="1"/>
      <c r="J75" s="1"/>
      <c r="K75" s="1"/>
      <c r="L75" s="1"/>
      <c r="M75" s="1"/>
      <c r="N75" s="1"/>
      <c r="P75" s="1">
        <v>664.97500000000002</v>
      </c>
      <c r="Q75" s="4">
        <v>2.9891699999999999E-19</v>
      </c>
      <c r="R75" s="4">
        <v>3.8699999999999997E-4</v>
      </c>
      <c r="S75" s="48">
        <f t="shared" si="16"/>
        <v>7.4885900000000008E-7</v>
      </c>
      <c r="T75" s="4">
        <f t="shared" si="0"/>
        <v>4672880160000.001</v>
      </c>
      <c r="U75" s="22">
        <v>4.8407</v>
      </c>
      <c r="V75" s="9">
        <f t="shared" si="20"/>
        <v>1.2508268733850131E-5</v>
      </c>
      <c r="W75" s="4">
        <f t="shared" si="21"/>
        <v>41845290611942.883</v>
      </c>
      <c r="X75" s="4">
        <f t="shared" si="22"/>
        <v>45649407940301.328</v>
      </c>
      <c r="Y75" s="5">
        <f t="shared" si="1"/>
        <v>0.10236452937376597</v>
      </c>
      <c r="Z75">
        <f t="shared" si="23"/>
        <v>10.236452937376598</v>
      </c>
      <c r="AA75" s="4">
        <f t="shared" si="24"/>
        <v>3.0204272247584054</v>
      </c>
      <c r="AB75" s="4">
        <f t="shared" si="17"/>
        <v>1.0104568240543046E+19</v>
      </c>
      <c r="AC75" s="4">
        <f t="shared" si="18"/>
        <v>0.16549589959492661</v>
      </c>
      <c r="AD75" s="4">
        <f t="shared" si="19"/>
        <v>0.82437179979546105</v>
      </c>
      <c r="AI75">
        <v>664.97500000000002</v>
      </c>
      <c r="AJ75">
        <v>26.393000000000001</v>
      </c>
      <c r="AQ75">
        <v>664.97500000000002</v>
      </c>
      <c r="AR75" s="4">
        <v>3.8699999999999997E-4</v>
      </c>
    </row>
    <row r="76" spans="3:44" ht="15" x14ac:dyDescent="0.25">
      <c r="C76" s="2"/>
      <c r="D76" s="2">
        <f t="shared" si="14"/>
        <v>745.32600000000002</v>
      </c>
      <c r="E76">
        <v>669.96799999999996</v>
      </c>
      <c r="F76">
        <v>745.32600000000002</v>
      </c>
      <c r="G76" s="2">
        <f t="shared" si="15"/>
        <v>7.4532600000000007E-7</v>
      </c>
      <c r="H76" s="2"/>
      <c r="I76" s="1"/>
      <c r="J76" s="1"/>
      <c r="K76" s="1"/>
      <c r="L76" s="1"/>
      <c r="M76" s="1"/>
      <c r="N76" s="1"/>
      <c r="P76" s="1">
        <v>669.96799999999996</v>
      </c>
      <c r="Q76" s="4">
        <v>2.9668700000000002E-19</v>
      </c>
      <c r="R76" s="4">
        <v>3.8727E-4</v>
      </c>
      <c r="S76" s="48">
        <f t="shared" si="16"/>
        <v>7.4532600000000007E-7</v>
      </c>
      <c r="T76" s="4">
        <f t="shared" ref="T76:T139" si="25">S76*6.24*10^18</f>
        <v>4650834240000.001</v>
      </c>
      <c r="U76" s="22">
        <v>4.92882</v>
      </c>
      <c r="V76" s="9">
        <f t="shared" si="20"/>
        <v>1.2727089627391743E-5</v>
      </c>
      <c r="W76" s="4">
        <f t="shared" si="21"/>
        <v>42897361958534.555</v>
      </c>
      <c r="X76" s="4">
        <f t="shared" si="22"/>
        <v>46797122136583.148</v>
      </c>
      <c r="Y76" s="5">
        <f t="shared" ref="Y76:Y139" si="26">T76/X76</f>
        <v>9.9382911334290391E-2</v>
      </c>
      <c r="Z76">
        <f t="shared" si="23"/>
        <v>9.9382911334290398</v>
      </c>
      <c r="AA76" s="4">
        <f t="shared" si="24"/>
        <v>3.0732668781318906</v>
      </c>
      <c r="AB76" s="4">
        <f t="shared" si="17"/>
        <v>1.0358616582903499E+19</v>
      </c>
      <c r="AC76" s="4">
        <f t="shared" si="18"/>
        <v>0.16471511574473738</v>
      </c>
      <c r="AD76" s="4">
        <f t="shared" si="19"/>
        <v>0.8325113180614927</v>
      </c>
      <c r="AI76">
        <v>669.96799999999996</v>
      </c>
      <c r="AJ76">
        <v>27.004000000000001</v>
      </c>
      <c r="AQ76">
        <v>669.96799999999996</v>
      </c>
      <c r="AR76" s="4">
        <v>3.8727E-4</v>
      </c>
    </row>
    <row r="77" spans="3:44" ht="15" x14ac:dyDescent="0.25">
      <c r="C77" s="2"/>
      <c r="D77" s="2">
        <f t="shared" si="14"/>
        <v>741.57500000000005</v>
      </c>
      <c r="E77">
        <v>675.03499999999997</v>
      </c>
      <c r="F77">
        <v>741.57500000000005</v>
      </c>
      <c r="G77" s="2">
        <f t="shared" si="15"/>
        <v>7.4157500000000007E-7</v>
      </c>
      <c r="H77" s="2"/>
      <c r="I77" s="1"/>
      <c r="J77" s="1"/>
      <c r="K77" s="1"/>
      <c r="L77" s="1"/>
      <c r="M77" s="1"/>
      <c r="N77" s="1"/>
      <c r="P77" s="1">
        <v>675.03499999999997</v>
      </c>
      <c r="Q77" s="4">
        <v>2.9448899999999998E-19</v>
      </c>
      <c r="R77" s="4">
        <v>3.8900000000000002E-4</v>
      </c>
      <c r="S77" s="48">
        <f t="shared" si="16"/>
        <v>7.4157500000000007E-7</v>
      </c>
      <c r="T77" s="4">
        <f t="shared" si="25"/>
        <v>4627428000000.001</v>
      </c>
      <c r="U77" s="22">
        <v>5.0437700000000003</v>
      </c>
      <c r="V77" s="9">
        <f t="shared" si="20"/>
        <v>1.2965989717223651E-5</v>
      </c>
      <c r="W77" s="4">
        <f t="shared" si="21"/>
        <v>44028774308118.984</v>
      </c>
      <c r="X77" s="4">
        <f t="shared" si="22"/>
        <v>48031390154311.617</v>
      </c>
      <c r="Y77" s="5">
        <f t="shared" si="26"/>
        <v>9.6341746202501119E-2</v>
      </c>
      <c r="Z77">
        <f t="shared" si="23"/>
        <v>9.6341746202501124</v>
      </c>
      <c r="AA77" s="4">
        <f t="shared" si="24"/>
        <v>3.1309551442444321</v>
      </c>
      <c r="AB77" s="4">
        <f t="shared" si="17"/>
        <v>1.0631823749764616E+19</v>
      </c>
      <c r="AC77" s="4">
        <f t="shared" si="18"/>
        <v>0.16388615445912744</v>
      </c>
      <c r="AD77" s="4">
        <f t="shared" si="19"/>
        <v>0.81433084489541296</v>
      </c>
      <c r="AI77">
        <v>675.03499999999997</v>
      </c>
      <c r="AJ77">
        <v>27.577000000000002</v>
      </c>
      <c r="AQ77">
        <v>675.03499999999997</v>
      </c>
      <c r="AR77" s="4">
        <v>3.8900000000000002E-4</v>
      </c>
    </row>
    <row r="78" spans="3:44" ht="15" x14ac:dyDescent="0.25">
      <c r="C78" s="2"/>
      <c r="D78" s="2">
        <f t="shared" si="14"/>
        <v>735.298</v>
      </c>
      <c r="E78">
        <v>680.02499999999998</v>
      </c>
      <c r="F78">
        <v>735.298</v>
      </c>
      <c r="G78" s="2">
        <f t="shared" si="15"/>
        <v>7.3529800000000002E-7</v>
      </c>
      <c r="H78" s="2"/>
      <c r="I78" s="1"/>
      <c r="J78" s="1"/>
      <c r="K78" s="1"/>
      <c r="L78" s="1"/>
      <c r="M78" s="1"/>
      <c r="N78" s="1"/>
      <c r="P78" s="1">
        <v>680.02499999999998</v>
      </c>
      <c r="Q78" s="4">
        <v>2.9232400000000001E-19</v>
      </c>
      <c r="R78" s="4">
        <v>3.8957999999999999E-4</v>
      </c>
      <c r="S78" s="48">
        <f t="shared" si="16"/>
        <v>7.3529800000000002E-7</v>
      </c>
      <c r="T78" s="4">
        <f t="shared" si="25"/>
        <v>4588259520000</v>
      </c>
      <c r="U78" s="22">
        <v>5.1312199999999999</v>
      </c>
      <c r="V78" s="9">
        <f t="shared" si="20"/>
        <v>1.3171158683710664E-5</v>
      </c>
      <c r="W78" s="4">
        <f t="shared" si="21"/>
        <v>45056713385526.547</v>
      </c>
      <c r="X78" s="4">
        <f t="shared" si="22"/>
        <v>49152778238756.234</v>
      </c>
      <c r="Y78" s="5">
        <f t="shared" si="26"/>
        <v>9.3346900916014261E-2</v>
      </c>
      <c r="Z78">
        <f t="shared" si="23"/>
        <v>9.3346900916014253</v>
      </c>
      <c r="AA78" s="4">
        <f t="shared" si="24"/>
        <v>3.1804982061372322</v>
      </c>
      <c r="AB78" s="4">
        <f t="shared" si="17"/>
        <v>1.0880044765866752E+19</v>
      </c>
      <c r="AC78" s="4">
        <f t="shared" si="18"/>
        <v>0.16249895371538614</v>
      </c>
      <c r="AD78" s="4">
        <f t="shared" si="19"/>
        <v>0.80658850052301867</v>
      </c>
      <c r="AI78">
        <v>680.02499999999998</v>
      </c>
      <c r="AJ78">
        <v>28.117000000000001</v>
      </c>
      <c r="AQ78">
        <v>680.02499999999998</v>
      </c>
      <c r="AR78" s="4">
        <v>3.8957999999999999E-4</v>
      </c>
    </row>
    <row r="79" spans="3:44" ht="15" x14ac:dyDescent="0.25">
      <c r="C79" s="2"/>
      <c r="D79" s="2">
        <f t="shared" si="14"/>
        <v>728.12</v>
      </c>
      <c r="E79">
        <v>685.01300000000003</v>
      </c>
      <c r="F79">
        <v>728.12</v>
      </c>
      <c r="G79" s="2">
        <f t="shared" si="15"/>
        <v>7.2812000000000009E-7</v>
      </c>
      <c r="H79" s="2"/>
      <c r="I79" s="1"/>
      <c r="J79" s="1"/>
      <c r="K79" s="1"/>
      <c r="L79" s="1"/>
      <c r="M79" s="1"/>
      <c r="N79" s="1"/>
      <c r="P79" s="1">
        <v>685.01300000000003</v>
      </c>
      <c r="Q79" s="4">
        <v>2.9019000000000002E-19</v>
      </c>
      <c r="R79" s="4">
        <v>3.9110000000000002E-4</v>
      </c>
      <c r="S79" s="48">
        <f t="shared" si="16"/>
        <v>7.2812000000000009E-7</v>
      </c>
      <c r="T79" s="4">
        <f t="shared" si="25"/>
        <v>4543468800000.001</v>
      </c>
      <c r="U79" s="22">
        <v>5.2145099999999998</v>
      </c>
      <c r="V79" s="9">
        <f t="shared" si="20"/>
        <v>1.3332932753771413E-5</v>
      </c>
      <c r="W79" s="4">
        <f t="shared" si="21"/>
        <v>45945527942973.266</v>
      </c>
      <c r="X79" s="4">
        <f t="shared" si="22"/>
        <v>50122394119607.203</v>
      </c>
      <c r="Y79" s="5">
        <f t="shared" si="26"/>
        <v>9.0647481625835927E-2</v>
      </c>
      <c r="Z79">
        <f t="shared" si="23"/>
        <v>9.0647481625835926</v>
      </c>
      <c r="AA79" s="4">
        <f t="shared" si="24"/>
        <v>3.2195625095886866</v>
      </c>
      <c r="AB79" s="4">
        <f t="shared" si="17"/>
        <v>1.1094670766010843E+19</v>
      </c>
      <c r="AC79" s="4">
        <f t="shared" si="18"/>
        <v>0.16091263430506675</v>
      </c>
      <c r="AD79" s="4">
        <f t="shared" si="19"/>
        <v>0.79795594587475394</v>
      </c>
      <c r="AI79">
        <v>685.01300000000003</v>
      </c>
      <c r="AJ79">
        <v>28.690999999999999</v>
      </c>
      <c r="AQ79">
        <v>685.01300000000003</v>
      </c>
      <c r="AR79" s="4">
        <v>3.9110000000000002E-4</v>
      </c>
    </row>
    <row r="80" spans="3:44" ht="15" x14ac:dyDescent="0.25">
      <c r="C80" s="2"/>
      <c r="D80" s="2">
        <f t="shared" si="14"/>
        <v>719.92600000000004</v>
      </c>
      <c r="E80">
        <v>690</v>
      </c>
      <c r="F80">
        <v>719.92600000000004</v>
      </c>
      <c r="G80" s="2">
        <f t="shared" si="15"/>
        <v>7.1992600000000006E-7</v>
      </c>
      <c r="H80" s="2"/>
      <c r="I80" s="1"/>
      <c r="J80" s="1"/>
      <c r="K80" s="1"/>
      <c r="L80" s="1"/>
      <c r="M80" s="1"/>
      <c r="N80" s="1"/>
      <c r="P80" s="1">
        <v>690</v>
      </c>
      <c r="Q80" s="4">
        <v>2.8808700000000002E-19</v>
      </c>
      <c r="R80" s="4">
        <v>3.9336999999999998E-4</v>
      </c>
      <c r="S80" s="48">
        <f t="shared" si="16"/>
        <v>7.1992600000000006E-7</v>
      </c>
      <c r="T80" s="4">
        <f t="shared" si="25"/>
        <v>4492338240000.001</v>
      </c>
      <c r="U80" s="22">
        <v>5.3059099999999999</v>
      </c>
      <c r="V80" s="9">
        <f t="shared" si="20"/>
        <v>1.3488344306886647E-5</v>
      </c>
      <c r="W80" s="4">
        <f t="shared" si="21"/>
        <v>46820385185331.672</v>
      </c>
      <c r="X80" s="4">
        <f t="shared" si="22"/>
        <v>51076783838543.641</v>
      </c>
      <c r="Y80" s="5">
        <f t="shared" si="26"/>
        <v>8.795264506474243E-2</v>
      </c>
      <c r="Z80">
        <f t="shared" si="23"/>
        <v>8.7952645064742434</v>
      </c>
      <c r="AA80" s="4">
        <f t="shared" si="24"/>
        <v>3.2570904278049713</v>
      </c>
      <c r="AB80" s="4">
        <f t="shared" si="17"/>
        <v>1.1305926431268925E+19</v>
      </c>
      <c r="AC80" s="4">
        <f t="shared" si="18"/>
        <v>0.15910178152599777</v>
      </c>
      <c r="AD80" s="4">
        <f t="shared" si="19"/>
        <v>0.78768012078358685</v>
      </c>
      <c r="AI80">
        <v>690</v>
      </c>
      <c r="AJ80">
        <v>29.196999999999999</v>
      </c>
      <c r="AQ80">
        <v>690</v>
      </c>
      <c r="AR80" s="4">
        <v>3.9336999999999998E-4</v>
      </c>
    </row>
    <row r="81" spans="3:44" ht="15" x14ac:dyDescent="0.25">
      <c r="C81" s="2"/>
      <c r="D81" s="2">
        <f t="shared" si="14"/>
        <v>710.04600000000005</v>
      </c>
      <c r="E81">
        <v>694.98500000000001</v>
      </c>
      <c r="F81">
        <v>710.04600000000005</v>
      </c>
      <c r="G81" s="2">
        <f t="shared" si="15"/>
        <v>7.1004600000000008E-7</v>
      </c>
      <c r="H81" s="2"/>
      <c r="I81" s="1"/>
      <c r="J81" s="1"/>
      <c r="K81" s="1"/>
      <c r="L81" s="1"/>
      <c r="M81" s="1"/>
      <c r="N81" s="1"/>
      <c r="P81" s="1">
        <v>694.98500000000001</v>
      </c>
      <c r="Q81" s="4">
        <v>2.8601400000000001E-19</v>
      </c>
      <c r="R81" s="4">
        <v>3.9350000000000002E-4</v>
      </c>
      <c r="S81" s="48">
        <f t="shared" si="16"/>
        <v>7.1004600000000008E-7</v>
      </c>
      <c r="T81" s="4">
        <f t="shared" si="25"/>
        <v>4430687040000.001</v>
      </c>
      <c r="U81" s="22">
        <v>5.3725300000000002</v>
      </c>
      <c r="V81" s="9">
        <f t="shared" si="20"/>
        <v>1.3653189326556544E-5</v>
      </c>
      <c r="W81" s="4">
        <f t="shared" si="21"/>
        <v>47736087487173.859</v>
      </c>
      <c r="X81" s="4">
        <f t="shared" si="22"/>
        <v>52075731804189.664</v>
      </c>
      <c r="Y81" s="5">
        <f t="shared" si="26"/>
        <v>8.5081608774310827E-2</v>
      </c>
      <c r="Z81">
        <f t="shared" si="23"/>
        <v>8.5081608774310826</v>
      </c>
      <c r="AA81" s="4">
        <f t="shared" si="24"/>
        <v>3.2968962871026184</v>
      </c>
      <c r="AB81" s="4">
        <f t="shared" si="17"/>
        <v>1.152704513451306E+19</v>
      </c>
      <c r="AC81" s="4">
        <f t="shared" si="18"/>
        <v>0.15691832711335413</v>
      </c>
      <c r="AD81" s="4">
        <f t="shared" si="19"/>
        <v>0.77604565775893986</v>
      </c>
      <c r="AI81">
        <v>694.98500000000001</v>
      </c>
      <c r="AJ81">
        <v>29.74</v>
      </c>
      <c r="AQ81">
        <v>694.98500000000001</v>
      </c>
      <c r="AR81" s="4">
        <v>3.9350000000000002E-4</v>
      </c>
    </row>
    <row r="82" spans="3:44" ht="15" x14ac:dyDescent="0.25">
      <c r="C82" s="2"/>
      <c r="D82" s="2">
        <f t="shared" si="14"/>
        <v>699.37</v>
      </c>
      <c r="E82">
        <v>699.96799999999996</v>
      </c>
      <c r="F82">
        <v>699.37</v>
      </c>
      <c r="G82" s="2">
        <f t="shared" si="15"/>
        <v>6.9937000000000005E-7</v>
      </c>
      <c r="H82" s="2">
        <f>J82*$M$22</f>
        <v>711.16899999999998</v>
      </c>
      <c r="I82">
        <v>699.96799999999996</v>
      </c>
      <c r="J82">
        <v>711.16899999999998</v>
      </c>
      <c r="K82" s="2">
        <f t="shared" ref="K82:K86" si="27">H82*10^(-9)</f>
        <v>7.1116900000000006E-7</v>
      </c>
      <c r="L82" s="1"/>
      <c r="M82" s="1"/>
      <c r="N82" s="1"/>
      <c r="P82" s="1">
        <v>699.96799999999996</v>
      </c>
      <c r="Q82" s="4">
        <v>2.8397099999999999E-19</v>
      </c>
      <c r="R82" s="4">
        <v>3.9837999999999999E-4</v>
      </c>
      <c r="S82" s="48">
        <f t="shared" si="16"/>
        <v>6.9937000000000005E-7</v>
      </c>
      <c r="T82" s="4">
        <f t="shared" si="25"/>
        <v>4364068800000.0005</v>
      </c>
      <c r="U82" s="22">
        <v>5.47403</v>
      </c>
      <c r="V82" s="9">
        <f t="shared" si="20"/>
        <v>1.3740724935990764E-5</v>
      </c>
      <c r="W82" s="4">
        <f t="shared" si="21"/>
        <v>48387775286880.578</v>
      </c>
      <c r="X82" s="4">
        <f t="shared" si="22"/>
        <v>52786663949324.266</v>
      </c>
      <c r="Y82" s="5">
        <f t="shared" si="26"/>
        <v>8.2673699633482256E-2</v>
      </c>
      <c r="Z82">
        <f t="shared" si="23"/>
        <v>8.2673699633482265</v>
      </c>
      <c r="AA82" s="4">
        <f t="shared" si="24"/>
        <v>3.3180338996289165</v>
      </c>
      <c r="AB82" s="4">
        <f t="shared" si="17"/>
        <v>1.1684411082923667E+19</v>
      </c>
      <c r="AC82" s="4">
        <f t="shared" si="18"/>
        <v>0.15455895876220199</v>
      </c>
      <c r="AD82" s="4">
        <f t="shared" si="19"/>
        <v>0.7741593104965826</v>
      </c>
      <c r="AI82">
        <v>699.96799999999996</v>
      </c>
      <c r="AJ82">
        <v>30.193000000000001</v>
      </c>
      <c r="AK82">
        <v>699.96799999999996</v>
      </c>
      <c r="AL82">
        <v>30.792999999999999</v>
      </c>
      <c r="AQ82">
        <v>699.96799999999996</v>
      </c>
      <c r="AR82" s="4">
        <v>3.9837999999999999E-4</v>
      </c>
    </row>
    <row r="83" spans="3:44" ht="15" x14ac:dyDescent="0.25">
      <c r="D83" s="2">
        <f t="shared" si="14"/>
        <v>686.04600000000005</v>
      </c>
      <c r="E83">
        <v>705.02499999999998</v>
      </c>
      <c r="F83">
        <v>686.04600000000005</v>
      </c>
      <c r="G83" s="2">
        <f t="shared" si="15"/>
        <v>6.8604600000000008E-7</v>
      </c>
      <c r="H83" s="2">
        <f t="shared" ref="H83:H146" si="28">J83*$M$22</f>
        <v>691.92600000000004</v>
      </c>
      <c r="I83">
        <v>705.02499999999998</v>
      </c>
      <c r="J83">
        <v>691.92600000000004</v>
      </c>
      <c r="K83" s="2">
        <f t="shared" si="27"/>
        <v>6.9192600000000008E-7</v>
      </c>
      <c r="L83" s="1"/>
      <c r="M83" s="1"/>
      <c r="N83" s="1"/>
      <c r="P83" s="1">
        <v>705.02499999999998</v>
      </c>
      <c r="Q83" s="4">
        <v>2.8195700000000002E-19</v>
      </c>
      <c r="R83" s="4">
        <v>4.0200000000000001E-4</v>
      </c>
      <c r="S83" s="48">
        <f t="shared" si="16"/>
        <v>6.8604600000000008E-7</v>
      </c>
      <c r="T83" s="4">
        <f t="shared" si="25"/>
        <v>4280927040000.0005</v>
      </c>
      <c r="U83" s="22">
        <v>5.5538800000000004</v>
      </c>
      <c r="V83" s="9">
        <f t="shared" si="20"/>
        <v>1.3815621890547265E-5</v>
      </c>
      <c r="W83" s="4">
        <f t="shared" si="21"/>
        <v>48999038472346.008</v>
      </c>
      <c r="X83" s="4">
        <f t="shared" si="22"/>
        <v>53453496515286.555</v>
      </c>
      <c r="Y83" s="5">
        <f t="shared" si="26"/>
        <v>8.0086941343037246E-2</v>
      </c>
      <c r="Z83">
        <f t="shared" si="23"/>
        <v>8.0086941343037239</v>
      </c>
      <c r="AA83" s="4">
        <f t="shared" si="24"/>
        <v>3.3361196000089977</v>
      </c>
      <c r="AB83" s="4">
        <f t="shared" si="17"/>
        <v>1.1832015520128946E+19</v>
      </c>
      <c r="AC83" s="4">
        <f t="shared" si="18"/>
        <v>0.15161438926887574</v>
      </c>
      <c r="AD83" s="4">
        <f t="shared" si="19"/>
        <v>0.74722728298028018</v>
      </c>
      <c r="AI83">
        <v>705.02499999999998</v>
      </c>
      <c r="AJ83">
        <v>30.591999999999999</v>
      </c>
      <c r="AK83">
        <v>705.02499999999998</v>
      </c>
      <c r="AL83">
        <v>31.184000000000001</v>
      </c>
      <c r="AQ83">
        <v>705.02499999999998</v>
      </c>
      <c r="AR83" s="4">
        <v>4.0200000000000001E-4</v>
      </c>
    </row>
    <row r="84" spans="3:44" ht="15" x14ac:dyDescent="0.25">
      <c r="D84" s="2">
        <f t="shared" si="14"/>
        <v>671.84900000000005</v>
      </c>
      <c r="E84">
        <v>710.005</v>
      </c>
      <c r="F84">
        <v>671.84900000000005</v>
      </c>
      <c r="G84" s="2">
        <f t="shared" si="15"/>
        <v>6.7184900000000005E-7</v>
      </c>
      <c r="H84" s="2">
        <f t="shared" si="28"/>
        <v>675.13099999999997</v>
      </c>
      <c r="I84">
        <v>710.005</v>
      </c>
      <c r="J84">
        <v>675.13099999999997</v>
      </c>
      <c r="K84" s="2">
        <f t="shared" si="27"/>
        <v>6.7513100000000001E-7</v>
      </c>
      <c r="L84" s="1"/>
      <c r="M84" s="1"/>
      <c r="N84" s="1"/>
      <c r="P84" s="1">
        <v>710.005</v>
      </c>
      <c r="Q84" s="4">
        <v>2.79972E-19</v>
      </c>
      <c r="R84" s="4">
        <v>4.0622E-4</v>
      </c>
      <c r="S84" s="48">
        <f t="shared" si="16"/>
        <v>6.7184900000000005E-7</v>
      </c>
      <c r="T84" s="4">
        <f t="shared" si="25"/>
        <v>4192337760000.0005</v>
      </c>
      <c r="U84" s="22">
        <v>5.6237599999999999</v>
      </c>
      <c r="V84" s="9">
        <f t="shared" si="20"/>
        <v>1.3844123873762986E-5</v>
      </c>
      <c r="W84" s="4">
        <f t="shared" si="21"/>
        <v>49448244373590.883</v>
      </c>
      <c r="X84" s="4">
        <f t="shared" si="22"/>
        <v>53943539316644.602</v>
      </c>
      <c r="Y84" s="5">
        <f t="shared" si="26"/>
        <v>7.7717143018578863E-2</v>
      </c>
      <c r="Z84">
        <f t="shared" si="23"/>
        <v>7.7717143018578865</v>
      </c>
      <c r="AA84" s="4">
        <f t="shared" si="24"/>
        <v>3.3430021005289454</v>
      </c>
      <c r="AB84" s="4">
        <f t="shared" si="17"/>
        <v>1.1940487264901296E+19</v>
      </c>
      <c r="AC84" s="4">
        <f t="shared" si="18"/>
        <v>0.14847688903645659</v>
      </c>
      <c r="AD84" s="4">
        <f t="shared" si="19"/>
        <v>0.73115302850495323</v>
      </c>
      <c r="AI84">
        <v>710.005</v>
      </c>
      <c r="AJ84">
        <v>30.896000000000001</v>
      </c>
      <c r="AK84">
        <v>710.005</v>
      </c>
      <c r="AL84">
        <v>31.536999999999999</v>
      </c>
      <c r="AQ84">
        <v>710.005</v>
      </c>
      <c r="AR84" s="4">
        <v>4.0622E-4</v>
      </c>
    </row>
    <row r="85" spans="3:44" ht="15" x14ac:dyDescent="0.25">
      <c r="D85" s="2">
        <f t="shared" si="14"/>
        <v>657.10199999999998</v>
      </c>
      <c r="E85">
        <v>714.98400000000004</v>
      </c>
      <c r="F85">
        <v>657.10199999999998</v>
      </c>
      <c r="G85" s="2">
        <f t="shared" si="15"/>
        <v>6.5710199999999998E-7</v>
      </c>
      <c r="H85" s="2">
        <f t="shared" si="28"/>
        <v>658.61599999999999</v>
      </c>
      <c r="I85">
        <v>714.98400000000004</v>
      </c>
      <c r="J85">
        <v>658.61599999999999</v>
      </c>
      <c r="K85" s="2">
        <f t="shared" si="27"/>
        <v>6.5861600000000005E-7</v>
      </c>
      <c r="L85" s="1"/>
      <c r="M85" s="1"/>
      <c r="N85" s="1"/>
      <c r="P85" s="1">
        <v>714.98400000000004</v>
      </c>
      <c r="Q85" s="4">
        <v>2.7801399999999999E-19</v>
      </c>
      <c r="R85" s="4">
        <v>4.1100000000000002E-4</v>
      </c>
      <c r="S85" s="48">
        <f t="shared" si="16"/>
        <v>6.5710199999999998E-7</v>
      </c>
      <c r="T85" s="4">
        <f t="shared" si="25"/>
        <v>4100316480000</v>
      </c>
      <c r="U85" s="22">
        <v>5.69855</v>
      </c>
      <c r="V85" s="9">
        <f t="shared" si="20"/>
        <v>1.3865085158150853E-5</v>
      </c>
      <c r="W85" s="4">
        <f t="shared" si="21"/>
        <v>49871895509401.875</v>
      </c>
      <c r="X85" s="4">
        <f t="shared" si="22"/>
        <v>54405704192074.773</v>
      </c>
      <c r="Y85" s="5">
        <f t="shared" si="26"/>
        <v>7.5365562138928976E-2</v>
      </c>
      <c r="Z85">
        <f t="shared" si="23"/>
        <v>7.5365562138928972</v>
      </c>
      <c r="AA85" s="4">
        <f t="shared" si="24"/>
        <v>3.3480637149999937</v>
      </c>
      <c r="AB85" s="4">
        <f t="shared" si="17"/>
        <v>1.2042788186925816E+19</v>
      </c>
      <c r="AC85" s="4">
        <f t="shared" si="18"/>
        <v>0.14521784022843481</v>
      </c>
      <c r="AD85" s="4">
        <f t="shared" si="19"/>
        <v>0.72513575068940817</v>
      </c>
      <c r="AI85">
        <v>714.98400000000004</v>
      </c>
      <c r="AJ85">
        <v>31.187000000000001</v>
      </c>
      <c r="AK85">
        <v>714.98400000000004</v>
      </c>
      <c r="AL85">
        <v>31.844999999999999</v>
      </c>
      <c r="AQ85">
        <v>714.98400000000004</v>
      </c>
      <c r="AR85" s="4">
        <v>4.1100000000000002E-4</v>
      </c>
    </row>
    <row r="86" spans="3:44" ht="15" x14ac:dyDescent="0.25">
      <c r="D86" s="2">
        <f t="shared" si="14"/>
        <v>641.86699999999996</v>
      </c>
      <c r="E86">
        <v>720.03599999999994</v>
      </c>
      <c r="F86">
        <v>641.86699999999996</v>
      </c>
      <c r="G86" s="2">
        <f t="shared" si="15"/>
        <v>6.4186699999999999E-7</v>
      </c>
      <c r="H86" s="2">
        <f t="shared" si="28"/>
        <v>641.59400000000005</v>
      </c>
      <c r="I86">
        <v>720.03599999999994</v>
      </c>
      <c r="J86">
        <v>641.59400000000005</v>
      </c>
      <c r="K86" s="2">
        <f t="shared" si="27"/>
        <v>6.4159400000000007E-7</v>
      </c>
      <c r="L86" s="1"/>
      <c r="M86" s="1"/>
      <c r="N86" s="1"/>
      <c r="P86" s="1">
        <v>720.03599999999994</v>
      </c>
      <c r="Q86" s="4">
        <v>2.7608299999999999E-19</v>
      </c>
      <c r="R86" s="4">
        <v>4.1613000000000002E-4</v>
      </c>
      <c r="S86" s="48">
        <f t="shared" si="16"/>
        <v>6.4186699999999999E-7</v>
      </c>
      <c r="T86" s="4">
        <f t="shared" si="25"/>
        <v>4005250080000</v>
      </c>
      <c r="U86" s="22">
        <v>5.7630800000000004</v>
      </c>
      <c r="V86" s="9">
        <f t="shared" si="20"/>
        <v>1.3849229807992696E-5</v>
      </c>
      <c r="W86" s="4">
        <f t="shared" si="21"/>
        <v>50163283534273.016</v>
      </c>
      <c r="X86" s="4">
        <f t="shared" si="22"/>
        <v>54723582037388.742</v>
      </c>
      <c r="Y86" s="5">
        <f t="shared" si="26"/>
        <v>7.3190568505977854E-2</v>
      </c>
      <c r="Z86">
        <f t="shared" si="23"/>
        <v>7.3190568505977858</v>
      </c>
      <c r="AA86" s="4">
        <f t="shared" si="24"/>
        <v>3.3442350531527971</v>
      </c>
      <c r="AB86" s="4">
        <f t="shared" si="17"/>
        <v>1.211315094791348E+19</v>
      </c>
      <c r="AC86" s="4">
        <f t="shared" si="18"/>
        <v>0.14185094468424195</v>
      </c>
      <c r="AD86" s="4">
        <f t="shared" si="19"/>
        <v>0.69735088853177818</v>
      </c>
      <c r="AI86">
        <v>720.03599999999994</v>
      </c>
      <c r="AJ86">
        <v>31.504999999999999</v>
      </c>
      <c r="AK86">
        <v>720.03599999999994</v>
      </c>
      <c r="AL86">
        <v>32.143999999999998</v>
      </c>
      <c r="AQ86">
        <v>720.03599999999994</v>
      </c>
      <c r="AR86" s="4">
        <v>4.1613000000000002E-4</v>
      </c>
    </row>
    <row r="87" spans="3:44" ht="15" x14ac:dyDescent="0.25">
      <c r="D87" s="2">
        <f t="shared" si="14"/>
        <v>626.66399999999999</v>
      </c>
      <c r="E87">
        <v>725.01099999999997</v>
      </c>
      <c r="F87">
        <v>626.66399999999999</v>
      </c>
      <c r="G87" s="2">
        <f t="shared" si="15"/>
        <v>6.2666400000000003E-7</v>
      </c>
      <c r="H87" s="2">
        <f t="shared" si="28"/>
        <v>626.43499999999995</v>
      </c>
      <c r="I87">
        <v>725.01099999999997</v>
      </c>
      <c r="J87">
        <v>626.43499999999995</v>
      </c>
      <c r="K87" s="2">
        <f>H87*10^(-9)</f>
        <v>6.2643499999999996E-7</v>
      </c>
      <c r="L87" s="1"/>
      <c r="M87" s="1"/>
      <c r="N87" s="1"/>
      <c r="P87" s="1">
        <v>725.01099999999997</v>
      </c>
      <c r="Q87" s="4">
        <v>2.74179E-19</v>
      </c>
      <c r="R87" s="4">
        <v>4.2099999999999999E-4</v>
      </c>
      <c r="S87" s="48">
        <f t="shared" si="16"/>
        <v>6.2666400000000003E-7</v>
      </c>
      <c r="T87" s="4">
        <f t="shared" si="25"/>
        <v>3910383360000.0005</v>
      </c>
      <c r="U87" s="22">
        <v>5.8201700000000001</v>
      </c>
      <c r="V87" s="9">
        <f t="shared" si="20"/>
        <v>1.3824631828978624E-5</v>
      </c>
      <c r="W87" s="4">
        <f t="shared" si="21"/>
        <v>50421920821720.937</v>
      </c>
      <c r="X87" s="4">
        <f t="shared" si="22"/>
        <v>55005731805513.75</v>
      </c>
      <c r="Y87" s="5">
        <f t="shared" si="26"/>
        <v>7.1090470604520256E-2</v>
      </c>
      <c r="Z87">
        <f t="shared" si="23"/>
        <v>7.1090470604520259</v>
      </c>
      <c r="AA87" s="4">
        <f t="shared" si="24"/>
        <v>3.3382952698727117</v>
      </c>
      <c r="AB87" s="4">
        <f t="shared" si="17"/>
        <v>1.2175605242825716E+19</v>
      </c>
      <c r="AC87" s="4">
        <f t="shared" si="18"/>
        <v>0.13849112105717509</v>
      </c>
      <c r="AD87" s="4">
        <f t="shared" si="19"/>
        <v>0.68066492361193587</v>
      </c>
      <c r="AI87">
        <v>725.01099999999997</v>
      </c>
      <c r="AJ87">
        <v>31.806000000000001</v>
      </c>
      <c r="AK87">
        <v>725.01099999999997</v>
      </c>
      <c r="AL87">
        <v>32.478000000000002</v>
      </c>
      <c r="AQ87">
        <v>725.01099999999997</v>
      </c>
      <c r="AR87" s="4">
        <v>4.2099999999999999E-4</v>
      </c>
    </row>
    <row r="88" spans="3:44" ht="15" x14ac:dyDescent="0.25">
      <c r="E88" s="1"/>
      <c r="F88" s="1"/>
      <c r="G88" s="2"/>
      <c r="H88" s="2">
        <f t="shared" si="28"/>
        <v>612.01199999999994</v>
      </c>
      <c r="I88">
        <v>729.98400000000004</v>
      </c>
      <c r="J88">
        <v>612.01199999999994</v>
      </c>
      <c r="K88" s="2">
        <f t="shared" ref="K88:K151" si="29">H88*10^(-9)</f>
        <v>6.1201199999999994E-7</v>
      </c>
      <c r="L88" s="1"/>
      <c r="M88" s="1"/>
      <c r="N88" s="1"/>
      <c r="P88" s="1">
        <v>729.98400000000004</v>
      </c>
      <c r="Q88" s="4">
        <v>2.7230099999999998E-19</v>
      </c>
      <c r="R88" s="4">
        <v>4.2974000000000002E-4</v>
      </c>
      <c r="S88" s="24">
        <f>K88</f>
        <v>6.1201199999999994E-7</v>
      </c>
      <c r="T88" s="4">
        <f t="shared" si="25"/>
        <v>3818954880000</v>
      </c>
      <c r="U88" s="45">
        <v>5.9284400000000002</v>
      </c>
      <c r="V88" s="9">
        <f t="shared" si="20"/>
        <v>1.379541117885233E-5</v>
      </c>
      <c r="W88" s="4">
        <f t="shared" si="21"/>
        <v>50662359590498.5</v>
      </c>
      <c r="X88" s="4">
        <f t="shared" si="22"/>
        <v>55268028644180.18</v>
      </c>
      <c r="Y88" s="5">
        <f t="shared" si="26"/>
        <v>6.9098807641335011E-2</v>
      </c>
      <c r="Z88">
        <f t="shared" si="23"/>
        <v>6.9098807641335007</v>
      </c>
      <c r="AA88" s="4">
        <f t="shared" si="24"/>
        <v>3.3312392296608677</v>
      </c>
      <c r="AB88" s="4">
        <f t="shared" si="17"/>
        <v>1.2233665060579535E+19</v>
      </c>
      <c r="AC88" s="4">
        <f t="shared" si="18"/>
        <v>0.13525306700312101</v>
      </c>
      <c r="AD88" s="4">
        <f t="shared" si="19"/>
        <v>0.6754085482775628</v>
      </c>
      <c r="AK88">
        <v>729.98400000000004</v>
      </c>
      <c r="AL88">
        <v>32.859000000000002</v>
      </c>
      <c r="AQ88">
        <v>729.98400000000004</v>
      </c>
      <c r="AR88" s="4">
        <v>4.2974000000000002E-4</v>
      </c>
    </row>
    <row r="89" spans="3:44" ht="15" x14ac:dyDescent="0.25">
      <c r="E89" s="1"/>
      <c r="F89" s="1"/>
      <c r="G89" s="2"/>
      <c r="H89" s="2">
        <f t="shared" si="28"/>
        <v>599.077</v>
      </c>
      <c r="I89">
        <v>735.03099999999995</v>
      </c>
      <c r="J89">
        <v>599.077</v>
      </c>
      <c r="K89" s="2">
        <f t="shared" si="29"/>
        <v>5.9907700000000001E-7</v>
      </c>
      <c r="L89" s="1"/>
      <c r="M89" s="1"/>
      <c r="N89" s="1"/>
      <c r="P89" s="1">
        <v>735.03099999999995</v>
      </c>
      <c r="Q89" s="4">
        <v>2.7044899999999998E-19</v>
      </c>
      <c r="R89" s="4">
        <v>4.4000000000000002E-4</v>
      </c>
      <c r="S89" s="24">
        <f t="shared" ref="S89:S92" si="30">K89</f>
        <v>5.9907700000000001E-7</v>
      </c>
      <c r="T89" s="4">
        <f t="shared" si="25"/>
        <v>3738240480000.0005</v>
      </c>
      <c r="U89" s="45">
        <v>6.0568</v>
      </c>
      <c r="V89" s="9">
        <f t="shared" si="20"/>
        <v>1.3765454545454545E-5</v>
      </c>
      <c r="W89" s="4">
        <f t="shared" si="21"/>
        <v>50898522625169.797</v>
      </c>
      <c r="X89" s="4">
        <f t="shared" si="22"/>
        <v>55525661045639.781</v>
      </c>
      <c r="Y89" s="5">
        <f t="shared" si="26"/>
        <v>6.7324556062958396E-2</v>
      </c>
      <c r="Z89">
        <f t="shared" si="23"/>
        <v>6.7324556062958401</v>
      </c>
      <c r="AA89" s="4">
        <f t="shared" si="24"/>
        <v>3.3240054682985205</v>
      </c>
      <c r="AB89" s="4">
        <f t="shared" si="17"/>
        <v>1.2290692397821848E+19</v>
      </c>
      <c r="AC89" s="4">
        <f t="shared" si="18"/>
        <v>0.13239446550235737</v>
      </c>
      <c r="AD89" s="4">
        <f t="shared" si="19"/>
        <v>0.65176685473617768</v>
      </c>
      <c r="AK89">
        <v>735.03099999999995</v>
      </c>
      <c r="AL89">
        <v>33.439</v>
      </c>
      <c r="AQ89">
        <v>735.03099999999995</v>
      </c>
      <c r="AR89" s="4">
        <v>4.4000000000000002E-4</v>
      </c>
    </row>
    <row r="90" spans="3:44" ht="15" x14ac:dyDescent="0.25">
      <c r="E90" s="1"/>
      <c r="F90" s="1"/>
      <c r="G90" s="2"/>
      <c r="H90" s="2">
        <f t="shared" si="28"/>
        <v>587.96500000000003</v>
      </c>
      <c r="I90">
        <v>740</v>
      </c>
      <c r="J90">
        <v>587.96500000000003</v>
      </c>
      <c r="K90" s="2">
        <f t="shared" si="29"/>
        <v>5.8796500000000012E-7</v>
      </c>
      <c r="L90" s="1"/>
      <c r="M90" s="1"/>
      <c r="N90" s="1"/>
      <c r="P90" s="1">
        <v>740</v>
      </c>
      <c r="Q90" s="4">
        <v>2.6862200000000001E-19</v>
      </c>
      <c r="R90" s="4">
        <v>4.4853999999999998E-4</v>
      </c>
      <c r="S90" s="24">
        <f t="shared" si="30"/>
        <v>5.8796500000000012E-7</v>
      </c>
      <c r="T90" s="4">
        <f t="shared" si="25"/>
        <v>3668901600000.001</v>
      </c>
      <c r="U90" s="45">
        <v>6.1789100000000001</v>
      </c>
      <c r="V90" s="9">
        <f t="shared" si="20"/>
        <v>1.3775605297186428E-5</v>
      </c>
      <c r="W90" s="4">
        <f t="shared" si="21"/>
        <v>51282490999197.492</v>
      </c>
      <c r="X90" s="4">
        <f t="shared" si="22"/>
        <v>55944535635488.172</v>
      </c>
      <c r="Y90" s="5">
        <f t="shared" si="26"/>
        <v>6.5581053776280693E-2</v>
      </c>
      <c r="Z90">
        <f t="shared" si="23"/>
        <v>6.5581053776280696</v>
      </c>
      <c r="AA90" s="4">
        <f t="shared" si="24"/>
        <v>3.3264566154184871</v>
      </c>
      <c r="AB90" s="4">
        <f t="shared" si="17"/>
        <v>1.2383410947050082E+19</v>
      </c>
      <c r="AC90" s="4">
        <f t="shared" si="18"/>
        <v>0.12993874228036392</v>
      </c>
      <c r="AD90" s="4">
        <f t="shared" si="19"/>
        <v>0.64038809654398865</v>
      </c>
      <c r="AK90">
        <v>740</v>
      </c>
      <c r="AL90">
        <v>34.136000000000003</v>
      </c>
      <c r="AQ90">
        <v>740</v>
      </c>
      <c r="AR90" s="4">
        <v>4.4853999999999998E-4</v>
      </c>
    </row>
    <row r="91" spans="3:44" ht="15" x14ac:dyDescent="0.25">
      <c r="E91" s="1"/>
      <c r="F91" s="1"/>
      <c r="G91" s="2"/>
      <c r="H91" s="2">
        <f t="shared" si="28"/>
        <v>578.58799999999997</v>
      </c>
      <c r="I91">
        <v>744.96799999999996</v>
      </c>
      <c r="J91">
        <v>578.58799999999997</v>
      </c>
      <c r="K91" s="2">
        <f t="shared" si="29"/>
        <v>5.7858800000000005E-7</v>
      </c>
      <c r="L91" s="1"/>
      <c r="M91" s="1"/>
      <c r="N91" s="1"/>
      <c r="P91" s="1">
        <v>744.96799999999996</v>
      </c>
      <c r="Q91" s="4">
        <v>2.6681900000000001E-19</v>
      </c>
      <c r="R91" s="4">
        <v>4.6099999999999998E-4</v>
      </c>
      <c r="S91" s="24">
        <f t="shared" si="30"/>
        <v>5.7858800000000005E-7</v>
      </c>
      <c r="T91" s="4">
        <f t="shared" si="25"/>
        <v>3610389120000.0005</v>
      </c>
      <c r="U91" s="45">
        <v>6.3491099999999996</v>
      </c>
      <c r="V91" s="9">
        <f t="shared" si="20"/>
        <v>1.3772472885032538E-5</v>
      </c>
      <c r="W91" s="4">
        <f t="shared" si="21"/>
        <v>51617286943705.422</v>
      </c>
      <c r="X91" s="4">
        <f t="shared" si="22"/>
        <v>56309767574951.367</v>
      </c>
      <c r="Y91" s="5">
        <f t="shared" si="26"/>
        <v>6.4116569389038522E-2</v>
      </c>
      <c r="Z91">
        <f t="shared" si="23"/>
        <v>6.4116569389038522</v>
      </c>
      <c r="AA91" s="4">
        <f t="shared" si="24"/>
        <v>3.3257002179385409</v>
      </c>
      <c r="AB91" s="4">
        <f t="shared" si="17"/>
        <v>1.2464255611251599E+19</v>
      </c>
      <c r="AC91" s="4">
        <f t="shared" si="18"/>
        <v>0.12786644956504417</v>
      </c>
      <c r="AD91" s="4">
        <f t="shared" si="19"/>
        <v>0.64005446581473247</v>
      </c>
      <c r="AK91">
        <v>744.96799999999996</v>
      </c>
      <c r="AL91">
        <v>35.017000000000003</v>
      </c>
      <c r="AQ91">
        <v>744.96799999999996</v>
      </c>
      <c r="AR91" s="4">
        <v>4.6099999999999998E-4</v>
      </c>
    </row>
    <row r="92" spans="3:44" ht="15" x14ac:dyDescent="0.25">
      <c r="E92" s="1"/>
      <c r="F92" s="1"/>
      <c r="G92" s="2"/>
      <c r="H92" s="2">
        <f t="shared" si="28"/>
        <v>570.245</v>
      </c>
      <c r="I92">
        <v>750.01</v>
      </c>
      <c r="J92">
        <v>570.245</v>
      </c>
      <c r="K92" s="2">
        <f t="shared" si="29"/>
        <v>5.7024500000000003E-7</v>
      </c>
      <c r="L92" s="1"/>
      <c r="M92" s="1"/>
      <c r="N92" s="1"/>
      <c r="P92" s="1">
        <v>750.01</v>
      </c>
      <c r="Q92" s="4">
        <v>2.6504000000000001E-19</v>
      </c>
      <c r="R92" s="4">
        <v>4.7311E-4</v>
      </c>
      <c r="S92" s="24">
        <f t="shared" si="30"/>
        <v>5.7024500000000003E-7</v>
      </c>
      <c r="T92" s="4">
        <f t="shared" si="25"/>
        <v>3558328800000</v>
      </c>
      <c r="U92" s="45">
        <v>6.5184600000000001</v>
      </c>
      <c r="V92" s="9">
        <f t="shared" si="20"/>
        <v>1.3777895204075162E-5</v>
      </c>
      <c r="W92" s="4">
        <f t="shared" si="21"/>
        <v>51984210700555.242</v>
      </c>
      <c r="X92" s="4">
        <f t="shared" si="22"/>
        <v>56710048036969.359</v>
      </c>
      <c r="Y92" s="5">
        <f t="shared" si="26"/>
        <v>6.2746002219577046E-2</v>
      </c>
      <c r="Z92">
        <f t="shared" si="23"/>
        <v>6.2746002219577051</v>
      </c>
      <c r="AA92" s="4">
        <f t="shared" si="24"/>
        <v>3.3270095694088484</v>
      </c>
      <c r="AB92" s="4">
        <f t="shared" si="17"/>
        <v>1.2552858321041535E+19</v>
      </c>
      <c r="AC92" s="4">
        <f t="shared" si="18"/>
        <v>0.12602266817185734</v>
      </c>
      <c r="AD92" s="4">
        <f t="shared" si="19"/>
        <v>0.62179560696673764</v>
      </c>
      <c r="AK92">
        <v>750.01</v>
      </c>
      <c r="AL92">
        <v>36.070999999999998</v>
      </c>
      <c r="AQ92">
        <v>750.01</v>
      </c>
      <c r="AR92" s="4">
        <v>4.7311E-4</v>
      </c>
    </row>
    <row r="93" spans="3:44" ht="15" x14ac:dyDescent="0.25">
      <c r="C93" s="2"/>
      <c r="D93" s="2"/>
      <c r="E93" s="1"/>
      <c r="F93" s="1"/>
      <c r="G93" s="2"/>
      <c r="H93" s="2">
        <f t="shared" si="28"/>
        <v>563.35199999999998</v>
      </c>
      <c r="I93">
        <v>754.97400000000005</v>
      </c>
      <c r="J93">
        <v>563.35199999999998</v>
      </c>
      <c r="K93" s="2">
        <f t="shared" si="29"/>
        <v>5.6335200000000003E-7</v>
      </c>
      <c r="L93" s="1"/>
      <c r="M93" s="1"/>
      <c r="N93" s="1"/>
      <c r="P93" s="1">
        <v>754.97400000000005</v>
      </c>
      <c r="Q93" s="4">
        <v>2.6328499999999998E-19</v>
      </c>
      <c r="R93" s="4">
        <v>4.8999999999999998E-4</v>
      </c>
      <c r="S93" s="24">
        <f>K93</f>
        <v>5.6335200000000003E-7</v>
      </c>
      <c r="T93" s="4">
        <f t="shared" si="25"/>
        <v>3515316480000</v>
      </c>
      <c r="U93" s="45">
        <v>6.7603</v>
      </c>
      <c r="V93" s="9">
        <f t="shared" si="20"/>
        <v>1.3796530612244899E-5</v>
      </c>
      <c r="W93" s="4">
        <f t="shared" si="21"/>
        <v>52401506398939.93</v>
      </c>
      <c r="X93" s="4">
        <f t="shared" si="22"/>
        <v>57165279707934.469</v>
      </c>
      <c r="Y93" s="5">
        <f t="shared" si="26"/>
        <v>6.1493908504607182E-2</v>
      </c>
      <c r="Z93">
        <f t="shared" si="23"/>
        <v>6.1493908504607182</v>
      </c>
      <c r="AA93" s="4">
        <f t="shared" si="24"/>
        <v>3.3315095442157561</v>
      </c>
      <c r="AB93" s="4">
        <f t="shared" si="17"/>
        <v>1.2653624567353842E+19</v>
      </c>
      <c r="AC93" s="4">
        <f t="shared" si="18"/>
        <v>0.12449933302344109</v>
      </c>
      <c r="AD93" s="4">
        <f t="shared" si="19"/>
        <v>0.62353120172971677</v>
      </c>
      <c r="AK93">
        <v>754.97400000000005</v>
      </c>
      <c r="AL93">
        <v>37.265999999999998</v>
      </c>
      <c r="AQ93">
        <v>754.97400000000005</v>
      </c>
      <c r="AR93" s="4">
        <v>4.8999999999999998E-4</v>
      </c>
    </row>
    <row r="94" spans="3:44" ht="15" x14ac:dyDescent="0.25">
      <c r="C94" s="2"/>
      <c r="D94" s="2"/>
      <c r="E94" s="1"/>
      <c r="F94" s="1"/>
      <c r="G94" s="2"/>
      <c r="H94" s="2">
        <f t="shared" si="28"/>
        <v>556.71199999999999</v>
      </c>
      <c r="I94">
        <v>760.01199999999994</v>
      </c>
      <c r="J94">
        <v>556.71199999999999</v>
      </c>
      <c r="K94" s="2">
        <f t="shared" si="29"/>
        <v>5.5671200000000002E-7</v>
      </c>
      <c r="L94" s="1"/>
      <c r="M94" s="1"/>
      <c r="N94" s="1"/>
      <c r="P94" s="1">
        <v>760.01199999999994</v>
      </c>
      <c r="Q94" s="4">
        <v>2.61553E-19</v>
      </c>
      <c r="R94" s="4">
        <v>5.0518999999999998E-4</v>
      </c>
      <c r="S94" s="24">
        <f t="shared" ref="S94:S102" si="31">K94</f>
        <v>5.5671200000000002E-7</v>
      </c>
      <c r="T94" s="4">
        <f t="shared" si="25"/>
        <v>3473882880000</v>
      </c>
      <c r="U94" s="45">
        <v>6.9630000000000001</v>
      </c>
      <c r="V94" s="9">
        <f t="shared" si="20"/>
        <v>1.3782933153862905E-5</v>
      </c>
      <c r="W94" s="4">
        <f t="shared" si="21"/>
        <v>52696520987573.859</v>
      </c>
      <c r="X94" s="4">
        <f t="shared" si="22"/>
        <v>57487113804626.031</v>
      </c>
      <c r="Y94" s="5">
        <f t="shared" si="26"/>
        <v>6.0428897018664628E-2</v>
      </c>
      <c r="Z94">
        <f t="shared" si="23"/>
        <v>6.0428897018664625</v>
      </c>
      <c r="AA94" s="4">
        <f t="shared" si="24"/>
        <v>3.3282261055274467</v>
      </c>
      <c r="AB94" s="4">
        <f t="shared" si="17"/>
        <v>1.2724863050805942E+19</v>
      </c>
      <c r="AC94" s="4">
        <f t="shared" si="18"/>
        <v>0.12303191021980206</v>
      </c>
      <c r="AD94" s="4">
        <f t="shared" si="19"/>
        <v>0.60697298082688234</v>
      </c>
      <c r="AK94">
        <v>760.01199999999994</v>
      </c>
      <c r="AL94">
        <v>38.625999999999998</v>
      </c>
      <c r="AQ94">
        <v>760.01199999999994</v>
      </c>
      <c r="AR94" s="4">
        <v>5.0518999999999998E-4</v>
      </c>
    </row>
    <row r="95" spans="3:44" ht="15" x14ac:dyDescent="0.25">
      <c r="C95" s="2"/>
      <c r="D95" s="2"/>
      <c r="E95" s="1"/>
      <c r="F95" s="1"/>
      <c r="G95" s="2"/>
      <c r="H95" s="2">
        <f t="shared" si="28"/>
        <v>550.53099999999995</v>
      </c>
      <c r="I95">
        <v>764.97299999999996</v>
      </c>
      <c r="J95">
        <v>550.53099999999995</v>
      </c>
      <c r="K95" s="2">
        <f t="shared" si="29"/>
        <v>5.5053099999999997E-7</v>
      </c>
      <c r="L95" s="1"/>
      <c r="M95" s="1"/>
      <c r="N95" s="1"/>
      <c r="P95" s="1">
        <v>764.97299999999996</v>
      </c>
      <c r="Q95" s="4">
        <v>2.5984300000000001E-19</v>
      </c>
      <c r="R95" s="4">
        <v>5.2899999999999996E-4</v>
      </c>
      <c r="S95" s="24">
        <f t="shared" si="31"/>
        <v>5.5053099999999997E-7</v>
      </c>
      <c r="T95" s="4">
        <f t="shared" si="25"/>
        <v>3435313440000</v>
      </c>
      <c r="U95" s="45">
        <v>7.2785399999999996</v>
      </c>
      <c r="V95" s="9">
        <f t="shared" si="20"/>
        <v>1.375905482041588E-5</v>
      </c>
      <c r="W95" s="4">
        <f t="shared" si="21"/>
        <v>52951416125952.516</v>
      </c>
      <c r="X95" s="4">
        <f t="shared" si="22"/>
        <v>57765181228311.836</v>
      </c>
      <c r="Y95" s="5">
        <f t="shared" si="26"/>
        <v>5.9470313551380084E-2</v>
      </c>
      <c r="Z95">
        <f t="shared" si="23"/>
        <v>5.9470313551380087</v>
      </c>
      <c r="AA95" s="4">
        <f t="shared" si="24"/>
        <v>3.3224600982597843</v>
      </c>
      <c r="AB95" s="4">
        <f t="shared" si="17"/>
        <v>1.2786413712356248E+19</v>
      </c>
      <c r="AC95" s="4">
        <f t="shared" si="18"/>
        <v>0.1216659252274387</v>
      </c>
      <c r="AD95" s="4">
        <f t="shared" si="19"/>
        <v>0.60893908329211655</v>
      </c>
      <c r="AK95">
        <v>764.97299999999996</v>
      </c>
      <c r="AL95">
        <v>40.107999999999997</v>
      </c>
      <c r="AQ95">
        <v>764.97299999999996</v>
      </c>
      <c r="AR95" s="4">
        <v>5.2899999999999996E-4</v>
      </c>
    </row>
    <row r="96" spans="3:44" ht="15" x14ac:dyDescent="0.25">
      <c r="C96" s="2"/>
      <c r="D96" s="2"/>
      <c r="E96" s="1"/>
      <c r="F96" s="1"/>
      <c r="G96" s="2"/>
      <c r="H96" s="2">
        <f t="shared" si="28"/>
        <v>544.19000000000005</v>
      </c>
      <c r="I96">
        <v>770.00699999999995</v>
      </c>
      <c r="J96">
        <v>544.19000000000005</v>
      </c>
      <c r="K96" s="2">
        <f t="shared" si="29"/>
        <v>5.4419000000000006E-7</v>
      </c>
      <c r="L96" s="1"/>
      <c r="M96" s="1"/>
      <c r="N96" s="1"/>
      <c r="P96" s="1">
        <v>770.00699999999995</v>
      </c>
      <c r="Q96" s="4">
        <v>2.5815600000000001E-19</v>
      </c>
      <c r="R96" s="4">
        <v>5.4662999999999999E-4</v>
      </c>
      <c r="S96" s="24">
        <f t="shared" si="31"/>
        <v>5.4419000000000006E-7</v>
      </c>
      <c r="T96" s="4">
        <f t="shared" si="25"/>
        <v>3395745600000.0005</v>
      </c>
      <c r="U96" s="45">
        <v>7.4898999999999996</v>
      </c>
      <c r="V96" s="9">
        <f t="shared" si="20"/>
        <v>1.3701955618974444E-5</v>
      </c>
      <c r="W96" s="4">
        <f t="shared" si="21"/>
        <v>53076262488473.805</v>
      </c>
      <c r="X96" s="4">
        <f t="shared" si="22"/>
        <v>57901377260153.242</v>
      </c>
      <c r="Y96" s="5">
        <f t="shared" si="26"/>
        <v>5.8647060928149905E-2</v>
      </c>
      <c r="Z96">
        <f t="shared" si="23"/>
        <v>5.8647060928149903</v>
      </c>
      <c r="AA96" s="4">
        <f t="shared" si="24"/>
        <v>3.3086721003989013</v>
      </c>
      <c r="AB96" s="4">
        <f t="shared" si="17"/>
        <v>1.281656091820024E+19</v>
      </c>
      <c r="AC96" s="4">
        <f t="shared" si="18"/>
        <v>0.12026458064944551</v>
      </c>
      <c r="AD96" s="4">
        <f t="shared" si="19"/>
        <v>0.59412871477363649</v>
      </c>
      <c r="AK96">
        <v>770.00699999999995</v>
      </c>
      <c r="AL96">
        <v>41.685000000000002</v>
      </c>
      <c r="AQ96">
        <v>770.00699999999995</v>
      </c>
      <c r="AR96" s="4">
        <v>5.4662999999999999E-4</v>
      </c>
    </row>
    <row r="97" spans="3:44" ht="15" x14ac:dyDescent="0.25">
      <c r="C97" s="2"/>
      <c r="D97" s="2"/>
      <c r="E97" s="1"/>
      <c r="F97" s="1"/>
      <c r="G97" s="2"/>
      <c r="H97" s="2">
        <f t="shared" si="28"/>
        <v>540.49699999999996</v>
      </c>
      <c r="I97">
        <v>774.96400000000006</v>
      </c>
      <c r="J97">
        <v>540.49699999999996</v>
      </c>
      <c r="K97" s="2">
        <f t="shared" si="29"/>
        <v>5.4049699999999997E-7</v>
      </c>
      <c r="L97" s="1"/>
      <c r="M97" s="1"/>
      <c r="N97" s="1"/>
      <c r="P97" s="1">
        <v>774.96400000000006</v>
      </c>
      <c r="Q97" s="4">
        <v>2.5649000000000001E-19</v>
      </c>
      <c r="R97" s="4">
        <v>5.7200000000000003E-4</v>
      </c>
      <c r="S97" s="24">
        <f t="shared" si="31"/>
        <v>5.4049699999999997E-7</v>
      </c>
      <c r="T97" s="4">
        <f t="shared" si="25"/>
        <v>3372701280000</v>
      </c>
      <c r="U97" s="45">
        <v>7.8132700000000002</v>
      </c>
      <c r="V97" s="9">
        <f t="shared" si="20"/>
        <v>1.3659562937062937E-5</v>
      </c>
      <c r="W97" s="4">
        <f t="shared" si="21"/>
        <v>53255732921606.836</v>
      </c>
      <c r="X97" s="4">
        <f t="shared" si="22"/>
        <v>58097163187207.461</v>
      </c>
      <c r="Y97" s="5">
        <f t="shared" si="26"/>
        <v>5.8052770479207191E-2</v>
      </c>
      <c r="Z97">
        <f t="shared" si="23"/>
        <v>5.8052770479207192</v>
      </c>
      <c r="AA97" s="4">
        <f t="shared" si="24"/>
        <v>3.2984353511492213</v>
      </c>
      <c r="AB97" s="4">
        <f t="shared" si="17"/>
        <v>1.2859898441066791E+19</v>
      </c>
      <c r="AC97" s="4">
        <f t="shared" si="18"/>
        <v>0.11944843721362637</v>
      </c>
      <c r="AD97" s="4">
        <f t="shared" si="19"/>
        <v>0.59658648785709212</v>
      </c>
      <c r="AK97">
        <v>774.96400000000006</v>
      </c>
      <c r="AL97">
        <v>43.432000000000002</v>
      </c>
      <c r="AQ97">
        <v>774.96400000000006</v>
      </c>
      <c r="AR97" s="4">
        <v>5.7200000000000003E-4</v>
      </c>
    </row>
    <row r="98" spans="3:44" ht="15" x14ac:dyDescent="0.25">
      <c r="C98" s="2"/>
      <c r="D98" s="2"/>
      <c r="E98" s="1"/>
      <c r="F98" s="1"/>
      <c r="G98" s="2"/>
      <c r="H98" s="2">
        <f t="shared" si="28"/>
        <v>532.87</v>
      </c>
      <c r="I98">
        <v>779.99400000000003</v>
      </c>
      <c r="J98">
        <v>532.87</v>
      </c>
      <c r="K98" s="2">
        <f t="shared" si="29"/>
        <v>5.3287000000000003E-7</v>
      </c>
      <c r="L98" s="1"/>
      <c r="M98" s="1"/>
      <c r="N98" s="1"/>
      <c r="P98" s="1">
        <v>779.99400000000003</v>
      </c>
      <c r="Q98" s="4">
        <v>2.5484600000000001E-19</v>
      </c>
      <c r="R98" s="4">
        <v>6.0313000000000001E-4</v>
      </c>
      <c r="S98" s="24">
        <f t="shared" si="31"/>
        <v>5.3287000000000003E-7</v>
      </c>
      <c r="T98" s="4">
        <f t="shared" si="25"/>
        <v>3325108800000.0005</v>
      </c>
      <c r="U98" s="45">
        <v>8.1368899999999993</v>
      </c>
      <c r="V98" s="9">
        <f t="shared" si="20"/>
        <v>1.3491104736955549E-5</v>
      </c>
      <c r="W98" s="4">
        <f t="shared" si="21"/>
        <v>52938263645321.281</v>
      </c>
      <c r="X98" s="4">
        <f t="shared" si="22"/>
        <v>57750833067623.219</v>
      </c>
      <c r="Y98" s="5">
        <f t="shared" si="26"/>
        <v>5.7576810989141428E-2</v>
      </c>
      <c r="Z98">
        <f t="shared" si="23"/>
        <v>5.7576810989141425</v>
      </c>
      <c r="AA98" s="4">
        <f t="shared" si="24"/>
        <v>3.2577570011181582</v>
      </c>
      <c r="AB98" s="4">
        <f t="shared" si="17"/>
        <v>1.2783237724422429E+19</v>
      </c>
      <c r="AC98" s="4">
        <f t="shared" si="18"/>
        <v>0.11776288996613322</v>
      </c>
      <c r="AD98" s="4">
        <f t="shared" si="19"/>
        <v>0.58935105806228794</v>
      </c>
      <c r="AK98">
        <v>779.99400000000003</v>
      </c>
      <c r="AL98">
        <v>45.396000000000001</v>
      </c>
      <c r="AQ98">
        <v>779.99400000000003</v>
      </c>
      <c r="AR98" s="4">
        <v>6.0313000000000001E-4</v>
      </c>
    </row>
    <row r="99" spans="3:44" ht="15" x14ac:dyDescent="0.25">
      <c r="C99" s="2"/>
      <c r="D99" s="2"/>
      <c r="E99" s="1"/>
      <c r="F99" s="1"/>
      <c r="G99" s="2"/>
      <c r="H99" s="2">
        <f t="shared" si="28"/>
        <v>527.69000000000005</v>
      </c>
      <c r="I99">
        <v>785.02300000000002</v>
      </c>
      <c r="J99">
        <v>527.69000000000005</v>
      </c>
      <c r="K99" s="2">
        <f t="shared" si="29"/>
        <v>5.2769000000000009E-7</v>
      </c>
      <c r="L99" s="1"/>
      <c r="M99" s="1"/>
      <c r="N99" s="1"/>
      <c r="P99" s="1">
        <v>785.02300000000002</v>
      </c>
      <c r="Q99" s="4">
        <v>2.5322300000000002E-19</v>
      </c>
      <c r="R99" s="4">
        <v>6.4099999999999997E-4</v>
      </c>
      <c r="S99" s="24">
        <f t="shared" si="31"/>
        <v>5.2769000000000009E-7</v>
      </c>
      <c r="T99" s="4">
        <f t="shared" si="25"/>
        <v>3292785600000.001</v>
      </c>
      <c r="U99" s="45">
        <v>8.5628399999999996</v>
      </c>
      <c r="V99" s="9">
        <f t="shared" si="20"/>
        <v>1.3358564742589705E-5</v>
      </c>
      <c r="W99" s="4">
        <f t="shared" si="21"/>
        <v>52754152437139.219</v>
      </c>
      <c r="X99" s="4">
        <f t="shared" si="22"/>
        <v>57549984476879.148</v>
      </c>
      <c r="Y99" s="5">
        <f t="shared" si="26"/>
        <v>5.7216098838790926E-2</v>
      </c>
      <c r="Z99">
        <f t="shared" si="23"/>
        <v>5.7216098838790925</v>
      </c>
      <c r="AA99" s="4">
        <f t="shared" si="24"/>
        <v>3.2257519798102496</v>
      </c>
      <c r="AB99" s="4">
        <f t="shared" si="17"/>
        <v>1.2738779572986061E+19</v>
      </c>
      <c r="AC99" s="4">
        <f t="shared" si="18"/>
        <v>0.11661812338136662</v>
      </c>
      <c r="AD99" s="4">
        <f t="shared" si="19"/>
        <v>0.5753364728197089</v>
      </c>
      <c r="AK99">
        <v>785.02300000000002</v>
      </c>
      <c r="AL99">
        <v>47.451999999999998</v>
      </c>
      <c r="AQ99">
        <v>785.02300000000002</v>
      </c>
      <c r="AR99" s="4">
        <v>6.4099999999999997E-4</v>
      </c>
    </row>
    <row r="100" spans="3:44" ht="15" x14ac:dyDescent="0.25">
      <c r="C100" s="2"/>
      <c r="D100" s="2"/>
      <c r="E100" s="1"/>
      <c r="F100" s="1"/>
      <c r="G100" s="2"/>
      <c r="H100" s="2">
        <f t="shared" si="28"/>
        <v>523.74900000000002</v>
      </c>
      <c r="I100">
        <v>789.97500000000002</v>
      </c>
      <c r="J100">
        <v>523.74900000000002</v>
      </c>
      <c r="K100" s="2">
        <f t="shared" si="29"/>
        <v>5.2374900000000004E-7</v>
      </c>
      <c r="L100" s="1"/>
      <c r="M100" s="1"/>
      <c r="N100" s="1"/>
      <c r="P100" s="1">
        <v>789.97500000000002</v>
      </c>
      <c r="Q100" s="4">
        <v>2.5161999999999998E-19</v>
      </c>
      <c r="R100" s="4">
        <v>6.7562999999999998E-4</v>
      </c>
      <c r="S100" s="24">
        <f t="shared" si="31"/>
        <v>5.2374900000000004E-7</v>
      </c>
      <c r="T100" s="4">
        <f t="shared" si="25"/>
        <v>3268193760000.0005</v>
      </c>
      <c r="U100" s="45">
        <v>8.9396699999999996</v>
      </c>
      <c r="V100" s="9">
        <f t="shared" si="20"/>
        <v>1.3231606056569424E-5</v>
      </c>
      <c r="W100" s="4">
        <f t="shared" si="21"/>
        <v>52585669090570.805</v>
      </c>
      <c r="X100" s="4">
        <f t="shared" si="22"/>
        <v>57366184462440.875</v>
      </c>
      <c r="Y100" s="5">
        <f t="shared" si="26"/>
        <v>5.6970736168443822E-2</v>
      </c>
      <c r="Z100">
        <f t="shared" si="23"/>
        <v>5.6970736168443823</v>
      </c>
      <c r="AA100" s="4">
        <f t="shared" si="24"/>
        <v>3.1950947018260107</v>
      </c>
      <c r="AB100" s="4">
        <f t="shared" si="17"/>
        <v>1.269809515072733E+19</v>
      </c>
      <c r="AC100" s="4">
        <f t="shared" si="18"/>
        <v>0.11574717258782123</v>
      </c>
      <c r="AD100" s="4">
        <f t="shared" si="19"/>
        <v>0.5797412155176308</v>
      </c>
      <c r="AK100">
        <v>789.97500000000002</v>
      </c>
      <c r="AL100">
        <v>49.81</v>
      </c>
      <c r="AQ100">
        <v>789.97500000000002</v>
      </c>
      <c r="AR100" s="4">
        <v>6.7562999999999998E-4</v>
      </c>
    </row>
    <row r="101" spans="3:44" ht="15" x14ac:dyDescent="0.25">
      <c r="C101" s="2"/>
      <c r="D101" s="2"/>
      <c r="E101" s="1"/>
      <c r="F101" s="1"/>
      <c r="G101" s="2"/>
      <c r="H101" s="2">
        <f t="shared" si="28"/>
        <v>520.55600000000004</v>
      </c>
      <c r="I101">
        <v>794.99900000000002</v>
      </c>
      <c r="J101">
        <v>520.55600000000004</v>
      </c>
      <c r="K101" s="2">
        <f t="shared" si="29"/>
        <v>5.205560000000001E-7</v>
      </c>
      <c r="L101" s="1"/>
      <c r="M101" s="1"/>
      <c r="N101" s="1"/>
      <c r="P101" s="1">
        <v>794.99900000000002</v>
      </c>
      <c r="Q101" s="4">
        <v>2.50038E-19</v>
      </c>
      <c r="R101" s="4">
        <v>7.1400000000000001E-4</v>
      </c>
      <c r="S101" s="24">
        <f t="shared" si="31"/>
        <v>5.205560000000001E-7</v>
      </c>
      <c r="T101" s="4">
        <f t="shared" si="25"/>
        <v>3248269440000.001</v>
      </c>
      <c r="U101" s="45">
        <v>9.3390000000000004</v>
      </c>
      <c r="V101" s="9">
        <f t="shared" si="20"/>
        <v>1.3079831932773111E-5</v>
      </c>
      <c r="W101" s="4">
        <f t="shared" si="21"/>
        <v>52311376401879.359</v>
      </c>
      <c r="X101" s="4">
        <f t="shared" si="22"/>
        <v>57066956074777.484</v>
      </c>
      <c r="Y101" s="5">
        <f t="shared" si="26"/>
        <v>5.692032067986319E-2</v>
      </c>
      <c r="Z101">
        <f t="shared" si="23"/>
        <v>5.692032067986319</v>
      </c>
      <c r="AA101" s="4">
        <f t="shared" si="24"/>
        <v>3.1584451298282774</v>
      </c>
      <c r="AB101" s="4">
        <f t="shared" si="17"/>
        <v>1.2631860476520677E+19</v>
      </c>
      <c r="AC101" s="4">
        <f t="shared" si="18"/>
        <v>0.11504152785709543</v>
      </c>
      <c r="AD101" s="4">
        <f t="shared" si="19"/>
        <v>0.57696331829311653</v>
      </c>
      <c r="AK101">
        <v>794.99900000000002</v>
      </c>
      <c r="AL101">
        <v>52.301000000000002</v>
      </c>
      <c r="AQ101">
        <v>794.99900000000002</v>
      </c>
      <c r="AR101" s="4">
        <v>7.1400000000000001E-4</v>
      </c>
    </row>
    <row r="102" spans="3:44" ht="15" x14ac:dyDescent="0.25">
      <c r="C102" s="2"/>
      <c r="D102" s="2"/>
      <c r="E102" s="1"/>
      <c r="F102" s="1"/>
      <c r="G102" s="2"/>
      <c r="H102" s="2">
        <f t="shared" si="28"/>
        <v>518.952</v>
      </c>
      <c r="I102">
        <v>800.02200000000005</v>
      </c>
      <c r="J102">
        <v>518.952</v>
      </c>
      <c r="K102" s="2">
        <f t="shared" si="29"/>
        <v>5.1895200000000008E-7</v>
      </c>
      <c r="L102" s="1"/>
      <c r="M102" s="1"/>
      <c r="N102" s="1"/>
      <c r="P102" s="1">
        <v>800.02200000000005</v>
      </c>
      <c r="Q102" s="4">
        <v>2.4847499999999999E-19</v>
      </c>
      <c r="R102" s="4">
        <v>7.6409000000000004E-4</v>
      </c>
      <c r="S102" s="24">
        <f t="shared" si="31"/>
        <v>5.1895200000000008E-7</v>
      </c>
      <c r="T102" s="4">
        <f t="shared" si="25"/>
        <v>3238260480000.0005</v>
      </c>
      <c r="U102" s="45">
        <v>9.8938900000000007</v>
      </c>
      <c r="V102" s="9">
        <f t="shared" si="20"/>
        <v>1.2948592443298567E-5</v>
      </c>
      <c r="W102" s="4">
        <f t="shared" si="21"/>
        <v>52112254525801.656</v>
      </c>
      <c r="X102" s="4">
        <f t="shared" si="22"/>
        <v>56849732209965.445</v>
      </c>
      <c r="Y102" s="5">
        <f t="shared" si="26"/>
        <v>5.6961754332280762E-2</v>
      </c>
      <c r="Z102">
        <f t="shared" si="23"/>
        <v>5.6961754332280758</v>
      </c>
      <c r="AA102" s="4">
        <f t="shared" si="24"/>
        <v>3.1267541472145473</v>
      </c>
      <c r="AB102" s="4">
        <f t="shared" si="17"/>
        <v>1.2583777632415926E+19</v>
      </c>
      <c r="AC102" s="4">
        <f t="shared" si="18"/>
        <v>0.11468704801115612</v>
      </c>
      <c r="AD102" s="4">
        <f t="shared" si="19"/>
        <v>0.56737221279287131</v>
      </c>
      <c r="AK102">
        <v>800.02200000000005</v>
      </c>
      <c r="AL102">
        <v>55.042999999999999</v>
      </c>
      <c r="AQ102">
        <v>800.02200000000005</v>
      </c>
      <c r="AR102" s="4">
        <v>7.6409000000000004E-4</v>
      </c>
    </row>
    <row r="103" spans="3:44" ht="15" x14ac:dyDescent="0.25">
      <c r="C103" s="2"/>
      <c r="D103" s="2"/>
      <c r="E103" s="1"/>
      <c r="F103" s="1"/>
      <c r="G103" s="2"/>
      <c r="H103" s="2">
        <f t="shared" si="28"/>
        <v>519.19000000000005</v>
      </c>
      <c r="I103">
        <v>804.96799999999996</v>
      </c>
      <c r="J103">
        <v>519.19000000000005</v>
      </c>
      <c r="K103" s="2">
        <f t="shared" si="29"/>
        <v>5.1919000000000009E-7</v>
      </c>
      <c r="L103" s="1"/>
      <c r="M103" s="1"/>
      <c r="N103" s="1"/>
      <c r="P103" s="1">
        <v>804.96799999999996</v>
      </c>
      <c r="Q103" s="4">
        <v>2.4693199999999999E-19</v>
      </c>
      <c r="R103" s="4">
        <v>8.12E-4</v>
      </c>
      <c r="S103" s="24">
        <f>K103</f>
        <v>5.1919000000000009E-7</v>
      </c>
      <c r="T103" s="4">
        <f t="shared" si="25"/>
        <v>3239745600000.001</v>
      </c>
      <c r="U103" s="45">
        <v>10.429069999999999</v>
      </c>
      <c r="V103" s="9">
        <f t="shared" si="20"/>
        <v>1.2843682266009851E-5</v>
      </c>
      <c r="W103" s="4">
        <f t="shared" si="21"/>
        <v>52013033005077.719</v>
      </c>
      <c r="X103" s="4">
        <f t="shared" si="22"/>
        <v>56741490550993.875</v>
      </c>
      <c r="Y103" s="5">
        <f t="shared" si="26"/>
        <v>5.7096589612647283E-2</v>
      </c>
      <c r="Z103">
        <f t="shared" si="23"/>
        <v>5.7096589612647284</v>
      </c>
      <c r="AA103" s="4">
        <f t="shared" si="24"/>
        <v>3.1014210205941111</v>
      </c>
      <c r="AB103" s="4">
        <f t="shared" si="17"/>
        <v>1.2559818170970595E+19</v>
      </c>
      <c r="AC103" s="4">
        <f t="shared" si="18"/>
        <v>0.11473964539478053</v>
      </c>
      <c r="AD103" s="4">
        <f t="shared" si="19"/>
        <v>0.57672736212072573</v>
      </c>
      <c r="AK103">
        <v>804.96799999999996</v>
      </c>
      <c r="AL103">
        <v>57.966000000000001</v>
      </c>
      <c r="AQ103">
        <v>804.96799999999996</v>
      </c>
      <c r="AR103" s="4">
        <v>8.12E-4</v>
      </c>
    </row>
    <row r="104" spans="3:44" ht="15" x14ac:dyDescent="0.25">
      <c r="C104" s="2"/>
      <c r="D104" s="2"/>
      <c r="E104" s="1"/>
      <c r="F104" s="1"/>
      <c r="G104" s="1"/>
      <c r="H104" s="2">
        <f t="shared" si="28"/>
        <v>520.721</v>
      </c>
      <c r="I104">
        <v>809.98699999999997</v>
      </c>
      <c r="J104">
        <v>520.721</v>
      </c>
      <c r="K104" s="2">
        <f t="shared" si="29"/>
        <v>5.2072099999999999E-7</v>
      </c>
      <c r="L104" s="1"/>
      <c r="M104" s="1"/>
      <c r="N104" s="1"/>
      <c r="P104" s="1">
        <v>809.98699999999997</v>
      </c>
      <c r="Q104" s="4">
        <v>2.4540700000000001E-19</v>
      </c>
      <c r="R104" s="4">
        <v>8.6138999999999996E-4</v>
      </c>
      <c r="S104" s="24">
        <f t="shared" ref="S104:S141" si="32">K104</f>
        <v>5.2072099999999999E-7</v>
      </c>
      <c r="T104" s="4">
        <f t="shared" si="25"/>
        <v>3249299040000.0005</v>
      </c>
      <c r="U104" s="45">
        <v>10.977600000000001</v>
      </c>
      <c r="V104" s="9">
        <f t="shared" si="20"/>
        <v>1.274405321631317E-5</v>
      </c>
      <c r="W104" s="4">
        <f t="shared" si="21"/>
        <v>51930275893976.82</v>
      </c>
      <c r="X104" s="4">
        <f t="shared" si="22"/>
        <v>56651210066156.531</v>
      </c>
      <c r="Y104" s="5">
        <f t="shared" si="26"/>
        <v>5.735621597853801E-2</v>
      </c>
      <c r="Z104">
        <f t="shared" si="23"/>
        <v>5.7356215978538012</v>
      </c>
      <c r="AA104" s="4">
        <f t="shared" si="24"/>
        <v>3.077363151317102</v>
      </c>
      <c r="AB104" s="4">
        <f t="shared" si="17"/>
        <v>1.2539834443667466E+19</v>
      </c>
      <c r="AC104" s="4">
        <f t="shared" si="18"/>
        <v>0.1150779924297762</v>
      </c>
      <c r="AD104" s="4">
        <f t="shared" si="19"/>
        <v>0.57921951101986136</v>
      </c>
      <c r="AK104">
        <v>809.98699999999997</v>
      </c>
      <c r="AL104">
        <v>61.067999999999998</v>
      </c>
      <c r="AQ104">
        <v>809.98699999999997</v>
      </c>
      <c r="AR104" s="4">
        <v>8.6138999999999996E-4</v>
      </c>
    </row>
    <row r="105" spans="3:44" ht="15" x14ac:dyDescent="0.25">
      <c r="C105" s="2"/>
      <c r="D105" s="2"/>
      <c r="E105" s="1"/>
      <c r="F105" s="1"/>
      <c r="G105" s="1"/>
      <c r="H105" s="2">
        <f t="shared" si="28"/>
        <v>524.1</v>
      </c>
      <c r="I105">
        <v>815.00400000000002</v>
      </c>
      <c r="J105">
        <v>524.1</v>
      </c>
      <c r="K105" s="2">
        <f t="shared" si="29"/>
        <v>5.2410000000000009E-7</v>
      </c>
      <c r="L105" s="1"/>
      <c r="M105" s="1"/>
      <c r="N105" s="1"/>
      <c r="P105" s="1">
        <v>815.00400000000002</v>
      </c>
      <c r="Q105" s="4">
        <v>2.4390199999999999E-19</v>
      </c>
      <c r="R105" s="4">
        <v>9.2000000000000003E-4</v>
      </c>
      <c r="S105" s="24">
        <f t="shared" si="32"/>
        <v>5.2410000000000009E-7</v>
      </c>
      <c r="T105" s="4">
        <f t="shared" si="25"/>
        <v>3270384000000.001</v>
      </c>
      <c r="U105" s="45">
        <v>11.671290000000001</v>
      </c>
      <c r="V105" s="9">
        <f t="shared" si="20"/>
        <v>1.2686184782608697E-5</v>
      </c>
      <c r="W105" s="4">
        <f t="shared" si="21"/>
        <v>52013451232907.875</v>
      </c>
      <c r="X105" s="4">
        <f t="shared" si="22"/>
        <v>56741946799535.859</v>
      </c>
      <c r="Y105" s="5">
        <f t="shared" si="26"/>
        <v>5.763609083688951E-2</v>
      </c>
      <c r="Z105">
        <f t="shared" si="23"/>
        <v>5.7636090836889506</v>
      </c>
      <c r="AA105" s="4">
        <f t="shared" si="24"/>
        <v>3.0633894035240039</v>
      </c>
      <c r="AB105" s="4">
        <f t="shared" si="17"/>
        <v>1.2559919162302908E+19</v>
      </c>
      <c r="AC105" s="4">
        <f t="shared" si="18"/>
        <v>0.11582474267879675</v>
      </c>
      <c r="AD105" s="4">
        <f t="shared" si="19"/>
        <v>0.58383853788963258</v>
      </c>
      <c r="AK105">
        <v>815.00400000000002</v>
      </c>
      <c r="AL105">
        <v>64.430000000000007</v>
      </c>
      <c r="AQ105">
        <v>815.00400000000002</v>
      </c>
      <c r="AR105" s="4">
        <v>9.2000000000000003E-4</v>
      </c>
    </row>
    <row r="106" spans="3:44" ht="15" x14ac:dyDescent="0.25">
      <c r="C106" s="2"/>
      <c r="D106" s="2"/>
      <c r="E106" s="1"/>
      <c r="F106" s="1"/>
      <c r="G106" s="1"/>
      <c r="H106" s="2">
        <f t="shared" si="28"/>
        <v>529.47299999999996</v>
      </c>
      <c r="I106">
        <v>820.01900000000001</v>
      </c>
      <c r="J106">
        <v>529.47299999999996</v>
      </c>
      <c r="K106" s="2">
        <f t="shared" si="29"/>
        <v>5.2947299999999997E-7</v>
      </c>
      <c r="L106" s="1"/>
      <c r="M106" s="1"/>
      <c r="N106" s="1"/>
      <c r="P106" s="1">
        <v>820.01900000000001</v>
      </c>
      <c r="Q106" s="4">
        <v>2.42415E-19</v>
      </c>
      <c r="R106" s="4">
        <v>9.7079999999999996E-4</v>
      </c>
      <c r="S106" s="24">
        <f t="shared" si="32"/>
        <v>5.2947299999999997E-7</v>
      </c>
      <c r="T106" s="4">
        <f t="shared" si="25"/>
        <v>3303911520000</v>
      </c>
      <c r="U106" s="45">
        <v>12.290010000000001</v>
      </c>
      <c r="V106" s="9">
        <f t="shared" si="20"/>
        <v>1.265967243510507E-5</v>
      </c>
      <c r="W106" s="4">
        <f t="shared" si="21"/>
        <v>52223139802013.367</v>
      </c>
      <c r="X106" s="4">
        <f t="shared" si="22"/>
        <v>56970697965832.766</v>
      </c>
      <c r="Y106" s="5">
        <f t="shared" si="26"/>
        <v>5.7993172595172809E-2</v>
      </c>
      <c r="Z106">
        <f t="shared" si="23"/>
        <v>5.7993172595172808</v>
      </c>
      <c r="AA106" s="4">
        <f t="shared" si="24"/>
        <v>3.0569873491793049</v>
      </c>
      <c r="AB106" s="4">
        <f t="shared" si="17"/>
        <v>1.2610553592720355E+19</v>
      </c>
      <c r="AC106" s="4">
        <f t="shared" si="18"/>
        <v>0.11701216176372932</v>
      </c>
      <c r="AD106" s="4">
        <f t="shared" si="19"/>
        <v>0.59111366832220325</v>
      </c>
      <c r="AK106">
        <v>820.01900000000001</v>
      </c>
      <c r="AL106">
        <v>68.096000000000004</v>
      </c>
      <c r="AQ106">
        <v>820.01900000000001</v>
      </c>
      <c r="AR106" s="4">
        <v>9.7079999999999996E-4</v>
      </c>
    </row>
    <row r="107" spans="3:44" ht="15" x14ac:dyDescent="0.25">
      <c r="C107" s="2"/>
      <c r="D107" s="2"/>
      <c r="E107" s="1"/>
      <c r="F107" s="1"/>
      <c r="G107" s="1"/>
      <c r="H107" s="2">
        <f t="shared" si="28"/>
        <v>537.654</v>
      </c>
      <c r="I107">
        <v>825.03200000000004</v>
      </c>
      <c r="J107">
        <v>537.654</v>
      </c>
      <c r="K107" s="2">
        <f t="shared" si="29"/>
        <v>5.3765400000000006E-7</v>
      </c>
      <c r="L107" s="1"/>
      <c r="M107" s="1"/>
      <c r="N107" s="1"/>
      <c r="P107" s="1">
        <v>825.03200000000004</v>
      </c>
      <c r="Q107" s="4">
        <v>2.4094499999999999E-19</v>
      </c>
      <c r="R107" s="4">
        <v>9.8999999999999999E-4</v>
      </c>
      <c r="S107" s="24">
        <f t="shared" si="32"/>
        <v>5.3765400000000006E-7</v>
      </c>
      <c r="T107" s="4">
        <f t="shared" si="25"/>
        <v>3354960960000.0005</v>
      </c>
      <c r="U107" s="45">
        <v>12.556990000000001</v>
      </c>
      <c r="V107" s="9">
        <f t="shared" si="20"/>
        <v>1.2683828282828284E-5</v>
      </c>
      <c r="W107" s="4">
        <f t="shared" si="21"/>
        <v>52642006610754.672</v>
      </c>
      <c r="X107" s="4">
        <f t="shared" si="22"/>
        <v>57427643575368.734</v>
      </c>
      <c r="Y107" s="5">
        <f t="shared" si="26"/>
        <v>5.8420662091017352E-2</v>
      </c>
      <c r="Z107">
        <f t="shared" si="23"/>
        <v>5.842066209101735</v>
      </c>
      <c r="AA107" s="4">
        <f t="shared" si="24"/>
        <v>3.0628203690522202</v>
      </c>
      <c r="AB107" s="4">
        <f t="shared" si="17"/>
        <v>1.2711699222030838E+19</v>
      </c>
      <c r="AC107" s="4">
        <f t="shared" si="18"/>
        <v>0.11882014157646588</v>
      </c>
      <c r="AD107" s="4">
        <f t="shared" si="19"/>
        <v>0.59151355219655077</v>
      </c>
      <c r="AK107">
        <v>825.03200000000004</v>
      </c>
      <c r="AL107">
        <v>72.034999999999997</v>
      </c>
      <c r="AQ107">
        <v>825.03200000000004</v>
      </c>
      <c r="AR107" s="4">
        <v>9.8999999999999999E-4</v>
      </c>
    </row>
    <row r="108" spans="3:44" ht="15" x14ac:dyDescent="0.25">
      <c r="C108" s="2"/>
      <c r="D108" s="2"/>
      <c r="E108" s="1"/>
      <c r="F108" s="1"/>
      <c r="G108" s="1"/>
      <c r="H108" s="2">
        <f t="shared" si="28"/>
        <v>546.85299999999995</v>
      </c>
      <c r="I108">
        <v>829.96799999999996</v>
      </c>
      <c r="J108">
        <v>546.85299999999995</v>
      </c>
      <c r="K108" s="2">
        <f t="shared" si="29"/>
        <v>5.4685299999999998E-7</v>
      </c>
      <c r="L108" s="1"/>
      <c r="M108" s="1"/>
      <c r="N108" s="1"/>
      <c r="P108" s="1">
        <v>829.96799999999996</v>
      </c>
      <c r="Q108" s="4">
        <v>2.39494E-19</v>
      </c>
      <c r="R108">
        <v>1.09E-3</v>
      </c>
      <c r="S108" s="24">
        <f t="shared" si="32"/>
        <v>5.4685299999999998E-7</v>
      </c>
      <c r="T108" s="4">
        <f t="shared" si="25"/>
        <v>3412362720000</v>
      </c>
      <c r="U108" s="45">
        <v>13.870419999999999</v>
      </c>
      <c r="V108" s="9">
        <f t="shared" si="20"/>
        <v>1.2725155963302753E-5</v>
      </c>
      <c r="W108" s="4">
        <f t="shared" si="21"/>
        <v>53133506322925.641</v>
      </c>
      <c r="X108" s="4">
        <f t="shared" si="22"/>
        <v>57963825079555.242</v>
      </c>
      <c r="Y108" s="5">
        <f t="shared" si="26"/>
        <v>5.8870557892211885E-2</v>
      </c>
      <c r="Z108">
        <f t="shared" si="23"/>
        <v>5.8870557892211881</v>
      </c>
      <c r="AA108" s="4">
        <f t="shared" si="24"/>
        <v>3.0727999476731522</v>
      </c>
      <c r="AB108" s="4">
        <f t="shared" si="17"/>
        <v>1.2830383841236742E+19</v>
      </c>
      <c r="AC108" s="4">
        <f t="shared" si="18"/>
        <v>0.12085309675277242</v>
      </c>
      <c r="AD108" s="4">
        <f t="shared" si="19"/>
        <v>0.61222637579016048</v>
      </c>
      <c r="AK108">
        <v>829.96799999999996</v>
      </c>
      <c r="AL108">
        <v>76.015000000000001</v>
      </c>
      <c r="AQ108">
        <v>829.96799999999996</v>
      </c>
      <c r="AR108">
        <v>1.09E-3</v>
      </c>
    </row>
    <row r="109" spans="3:44" ht="15" x14ac:dyDescent="0.25">
      <c r="C109" s="2"/>
      <c r="D109" s="2"/>
      <c r="E109" s="1"/>
      <c r="F109" s="1"/>
      <c r="G109" s="1"/>
      <c r="H109" s="2">
        <f t="shared" si="28"/>
        <v>559.27099999999996</v>
      </c>
      <c r="I109">
        <v>834.97699999999998</v>
      </c>
      <c r="J109">
        <v>559.27099999999996</v>
      </c>
      <c r="K109" s="2">
        <f t="shared" si="29"/>
        <v>5.5927100000000003E-7</v>
      </c>
      <c r="L109" s="1"/>
      <c r="M109" s="1"/>
      <c r="N109" s="1"/>
      <c r="P109" s="1">
        <v>834.97699999999998</v>
      </c>
      <c r="Q109" s="4">
        <v>2.3805999999999999E-19</v>
      </c>
      <c r="R109">
        <v>1.1299999999999999E-3</v>
      </c>
      <c r="S109" s="24">
        <f t="shared" si="32"/>
        <v>5.5927100000000003E-7</v>
      </c>
      <c r="T109" s="4">
        <f t="shared" si="25"/>
        <v>3489851040000.0005</v>
      </c>
      <c r="U109" s="45">
        <v>14.502079999999999</v>
      </c>
      <c r="V109" s="9">
        <f t="shared" si="20"/>
        <v>1.283369911504425E-5</v>
      </c>
      <c r="W109" s="4">
        <f t="shared" si="21"/>
        <v>53909514891389.781</v>
      </c>
      <c r="X109" s="4">
        <f t="shared" si="22"/>
        <v>58810379881516.125</v>
      </c>
      <c r="Y109" s="5">
        <f t="shared" si="26"/>
        <v>5.9340732826941779E-2</v>
      </c>
      <c r="Z109">
        <f t="shared" si="23"/>
        <v>5.934073282694178</v>
      </c>
      <c r="AA109" s="4">
        <f t="shared" si="24"/>
        <v>3.0990103447758202</v>
      </c>
      <c r="AB109" s="4">
        <f t="shared" si="17"/>
        <v>1.3017770078029994E+19</v>
      </c>
      <c r="AC109" s="4">
        <f t="shared" si="18"/>
        <v>0.12359744259246959</v>
      </c>
      <c r="AD109" s="4">
        <f t="shared" si="19"/>
        <v>0.62686646779308819</v>
      </c>
      <c r="AK109">
        <v>834.97699999999998</v>
      </c>
      <c r="AL109">
        <v>80.379000000000005</v>
      </c>
      <c r="AQ109">
        <v>834.97699999999998</v>
      </c>
      <c r="AR109">
        <v>1.1299999999999999E-3</v>
      </c>
    </row>
    <row r="110" spans="3:44" ht="15" x14ac:dyDescent="0.25">
      <c r="C110" s="2"/>
      <c r="D110" s="2"/>
      <c r="E110" s="1"/>
      <c r="F110" s="1"/>
      <c r="G110" s="1"/>
      <c r="H110" s="2">
        <f t="shared" si="28"/>
        <v>573.75599999999997</v>
      </c>
      <c r="I110">
        <v>839.98400000000004</v>
      </c>
      <c r="J110">
        <v>573.75599999999997</v>
      </c>
      <c r="K110" s="2">
        <f t="shared" si="29"/>
        <v>5.7375599999999997E-7</v>
      </c>
      <c r="L110" s="1"/>
      <c r="M110" s="1"/>
      <c r="N110" s="1"/>
      <c r="P110" s="1">
        <v>839.98400000000004</v>
      </c>
      <c r="Q110" s="4">
        <v>2.3664300000000001E-19</v>
      </c>
      <c r="R110">
        <v>1.1999999999999999E-3</v>
      </c>
      <c r="S110" s="24">
        <f t="shared" si="32"/>
        <v>5.7375599999999997E-7</v>
      </c>
      <c r="T110" s="4">
        <f t="shared" si="25"/>
        <v>3580237440000</v>
      </c>
      <c r="U110" s="45">
        <v>15.58159</v>
      </c>
      <c r="V110" s="9">
        <f t="shared" si="20"/>
        <v>1.2984658333333336E-5</v>
      </c>
      <c r="W110" s="4">
        <f t="shared" si="21"/>
        <v>54870240545181.289</v>
      </c>
      <c r="X110" s="4">
        <f t="shared" si="22"/>
        <v>59858444231106.859</v>
      </c>
      <c r="Y110" s="5">
        <f t="shared" si="26"/>
        <v>5.9811735603703592E-2</v>
      </c>
      <c r="Z110">
        <f t="shared" si="23"/>
        <v>5.9811735603703591</v>
      </c>
      <c r="AA110" s="4">
        <f t="shared" si="24"/>
        <v>3.1354631379201403</v>
      </c>
      <c r="AB110" s="4">
        <f t="shared" si="17"/>
        <v>1.3249760770105772E+19</v>
      </c>
      <c r="AC110" s="4">
        <f t="shared" si="18"/>
        <v>0.1267985900790225</v>
      </c>
      <c r="AD110" s="4">
        <f t="shared" si="19"/>
        <v>0.64398945940102215</v>
      </c>
      <c r="AK110">
        <v>839.98400000000004</v>
      </c>
      <c r="AL110">
        <v>84.742999999999995</v>
      </c>
      <c r="AQ110">
        <v>839.98400000000004</v>
      </c>
      <c r="AR110">
        <v>1.1999999999999999E-3</v>
      </c>
    </row>
    <row r="111" spans="3:44" ht="15" x14ac:dyDescent="0.25">
      <c r="C111" s="2"/>
      <c r="D111" s="2"/>
      <c r="E111" s="1"/>
      <c r="F111" s="1"/>
      <c r="G111" s="1"/>
      <c r="H111" s="2">
        <f t="shared" si="28"/>
        <v>590.68499999999995</v>
      </c>
      <c r="I111">
        <v>844.98900000000003</v>
      </c>
      <c r="J111">
        <v>590.68499999999995</v>
      </c>
      <c r="K111" s="2">
        <f t="shared" si="29"/>
        <v>5.9068500000000002E-7</v>
      </c>
      <c r="L111" s="1"/>
      <c r="M111" s="1"/>
      <c r="N111" s="1"/>
      <c r="P111" s="1">
        <v>844.98900000000003</v>
      </c>
      <c r="Q111" s="4">
        <v>2.3524300000000001E-19</v>
      </c>
      <c r="R111">
        <v>1.2800000000000001E-3</v>
      </c>
      <c r="S111" s="24">
        <f t="shared" si="32"/>
        <v>5.9068500000000002E-7</v>
      </c>
      <c r="T111" s="4">
        <f t="shared" si="25"/>
        <v>3685874400000.0005</v>
      </c>
      <c r="U111" s="45">
        <v>16.879349999999999</v>
      </c>
      <c r="V111" s="9">
        <f t="shared" si="20"/>
        <v>1.31869921875E-5</v>
      </c>
      <c r="W111" s="4">
        <f t="shared" si="21"/>
        <v>56056895157347.93</v>
      </c>
      <c r="X111" s="4">
        <f t="shared" si="22"/>
        <v>61152976535288.648</v>
      </c>
      <c r="Y111" s="5">
        <f t="shared" si="26"/>
        <v>6.027301709301177E-2</v>
      </c>
      <c r="Z111">
        <f t="shared" si="23"/>
        <v>6.0273017093011774</v>
      </c>
      <c r="AA111" s="4">
        <f t="shared" si="24"/>
        <v>3.1843215926446877</v>
      </c>
      <c r="AB111" s="4">
        <f t="shared" si="17"/>
        <v>1.3536307531551152E+19</v>
      </c>
      <c r="AC111" s="4">
        <f t="shared" si="18"/>
        <v>0.13053985523607148</v>
      </c>
      <c r="AD111" s="4">
        <f t="shared" si="19"/>
        <v>0.66260467160049841</v>
      </c>
      <c r="AK111">
        <v>844.98900000000003</v>
      </c>
      <c r="AL111">
        <v>89.432000000000002</v>
      </c>
      <c r="AQ111">
        <v>844.98900000000003</v>
      </c>
      <c r="AR111">
        <v>1.2800000000000001E-3</v>
      </c>
    </row>
    <row r="112" spans="3:44" ht="15" x14ac:dyDescent="0.25">
      <c r="C112" s="2"/>
      <c r="D112" s="2"/>
      <c r="E112" s="1"/>
      <c r="F112" s="1"/>
      <c r="G112" s="2"/>
      <c r="H112" s="2">
        <f t="shared" si="28"/>
        <v>608.13400000000001</v>
      </c>
      <c r="I112">
        <v>849.99099999999999</v>
      </c>
      <c r="J112">
        <v>608.13400000000001</v>
      </c>
      <c r="K112" s="2">
        <f t="shared" si="29"/>
        <v>6.0813400000000004E-7</v>
      </c>
      <c r="L112" s="1"/>
      <c r="M112" s="1"/>
      <c r="N112" s="1"/>
      <c r="P112" s="1">
        <v>849.99099999999999</v>
      </c>
      <c r="Q112" s="4">
        <v>2.33859E-19</v>
      </c>
      <c r="R112">
        <v>1.2999999999999999E-3</v>
      </c>
      <c r="S112" s="24">
        <f t="shared" si="32"/>
        <v>6.0813400000000004E-7</v>
      </c>
      <c r="T112" s="4">
        <f t="shared" si="25"/>
        <v>3794756160000.0005</v>
      </c>
      <c r="U112" s="45">
        <v>17.419509999999999</v>
      </c>
      <c r="V112" s="9">
        <f t="shared" si="20"/>
        <v>1.3399623076923076E-5</v>
      </c>
      <c r="W112" s="4">
        <f t="shared" si="21"/>
        <v>57297872123472.164</v>
      </c>
      <c r="X112" s="4">
        <f t="shared" si="22"/>
        <v>62506769589242.359</v>
      </c>
      <c r="Y112" s="5">
        <f t="shared" si="26"/>
        <v>6.0709522903469509E-2</v>
      </c>
      <c r="Z112">
        <f t="shared" si="23"/>
        <v>6.0709522903469511</v>
      </c>
      <c r="AA112" s="4">
        <f t="shared" si="24"/>
        <v>3.2356665182217998</v>
      </c>
      <c r="AB112" s="4">
        <f t="shared" si="17"/>
        <v>1.3835971753158099E+19</v>
      </c>
      <c r="AC112" s="4">
        <f t="shared" si="18"/>
        <v>0.13439603904641742</v>
      </c>
      <c r="AD112" s="4">
        <f t="shared" si="19"/>
        <v>0.68332692692157171</v>
      </c>
      <c r="AK112">
        <v>849.99099999999999</v>
      </c>
      <c r="AL112">
        <v>93.981999999999999</v>
      </c>
      <c r="AQ112">
        <v>849.99099999999999</v>
      </c>
      <c r="AR112">
        <v>1.2999999999999999E-3</v>
      </c>
    </row>
    <row r="113" spans="3:44" ht="15" x14ac:dyDescent="0.25">
      <c r="C113" s="2"/>
      <c r="D113" s="2"/>
      <c r="E113" s="1"/>
      <c r="F113" s="1"/>
      <c r="G113" s="2"/>
      <c r="H113" s="2">
        <f t="shared" si="28"/>
        <v>628.42399999999998</v>
      </c>
      <c r="I113">
        <v>854.99199999999996</v>
      </c>
      <c r="J113">
        <v>628.42399999999998</v>
      </c>
      <c r="K113" s="2">
        <f t="shared" si="29"/>
        <v>6.2842400000000002E-7</v>
      </c>
      <c r="L113" s="1"/>
      <c r="M113" s="1"/>
      <c r="N113" s="1"/>
      <c r="P113" s="1">
        <v>854.99199999999996</v>
      </c>
      <c r="Q113" s="4">
        <v>2.3249099999999998E-19</v>
      </c>
      <c r="R113">
        <v>1.34E-3</v>
      </c>
      <c r="S113" s="24">
        <f t="shared" si="32"/>
        <v>6.2842400000000002E-7</v>
      </c>
      <c r="T113" s="4">
        <f t="shared" si="25"/>
        <v>3921365760000.0005</v>
      </c>
      <c r="U113" s="45">
        <v>18.333850000000002</v>
      </c>
      <c r="V113" s="9">
        <f t="shared" si="20"/>
        <v>1.36819776119403E-5</v>
      </c>
      <c r="W113" s="4">
        <f t="shared" si="21"/>
        <v>58849493580139.883</v>
      </c>
      <c r="X113" s="4">
        <f t="shared" si="22"/>
        <v>64199447541970.781</v>
      </c>
      <c r="Y113" s="5">
        <f t="shared" si="26"/>
        <v>6.108098916951557E-2</v>
      </c>
      <c r="Z113">
        <f t="shared" si="23"/>
        <v>6.1080989169515574</v>
      </c>
      <c r="AA113" s="4">
        <f t="shared" si="24"/>
        <v>3.3038479222791075</v>
      </c>
      <c r="AB113" s="4">
        <f t="shared" si="17"/>
        <v>1.4210648680074101E+19</v>
      </c>
      <c r="AC113" s="4">
        <f t="shared" si="18"/>
        <v>0.1388800764991035</v>
      </c>
      <c r="AD113" s="4">
        <f t="shared" si="19"/>
        <v>0.70594053675383828</v>
      </c>
      <c r="AK113">
        <v>854.99199999999996</v>
      </c>
      <c r="AL113">
        <v>98.707999999999998</v>
      </c>
      <c r="AQ113">
        <v>854.99199999999996</v>
      </c>
      <c r="AR113">
        <v>1.34E-3</v>
      </c>
    </row>
    <row r="114" spans="3:44" ht="15" x14ac:dyDescent="0.25">
      <c r="C114" s="2"/>
      <c r="D114" s="2"/>
      <c r="E114" s="1"/>
      <c r="F114" s="1"/>
      <c r="G114" s="2"/>
      <c r="H114" s="2">
        <f t="shared" si="28"/>
        <v>649.56700000000001</v>
      </c>
      <c r="I114">
        <v>859.99099999999999</v>
      </c>
      <c r="J114">
        <v>649.56700000000001</v>
      </c>
      <c r="K114" s="2">
        <f t="shared" si="29"/>
        <v>6.4956700000000004E-7</v>
      </c>
      <c r="L114" s="1"/>
      <c r="M114" s="1"/>
      <c r="N114" s="1"/>
      <c r="P114" s="1">
        <v>859.99099999999999</v>
      </c>
      <c r="Q114" s="4">
        <v>2.3113999999999999E-19</v>
      </c>
      <c r="R114">
        <v>1.3699999999999999E-3</v>
      </c>
      <c r="S114" s="24">
        <f t="shared" si="32"/>
        <v>6.4956700000000004E-7</v>
      </c>
      <c r="T114" s="4">
        <f t="shared" si="25"/>
        <v>4053298080000.0005</v>
      </c>
      <c r="U114" s="45">
        <v>19.15851</v>
      </c>
      <c r="V114" s="9">
        <f t="shared" si="20"/>
        <v>1.3984313868613141E-5</v>
      </c>
      <c r="W114" s="4">
        <f t="shared" si="21"/>
        <v>60501487707074.25</v>
      </c>
      <c r="X114" s="4">
        <f t="shared" si="22"/>
        <v>66001622953171.906</v>
      </c>
      <c r="Y114" s="5">
        <f t="shared" si="26"/>
        <v>6.1412097137002401E-2</v>
      </c>
      <c r="Z114">
        <f t="shared" si="23"/>
        <v>6.1412097137002402</v>
      </c>
      <c r="AA114" s="4">
        <f t="shared" si="24"/>
        <v>3.37685440144236</v>
      </c>
      <c r="AB114" s="4">
        <f t="shared" si="17"/>
        <v>1.4609563041630009E+19</v>
      </c>
      <c r="AC114" s="4">
        <f t="shared" si="18"/>
        <v>0.1435526247426788</v>
      </c>
      <c r="AD114" s="4">
        <f t="shared" si="19"/>
        <v>0.72955597160395502</v>
      </c>
      <c r="AK114">
        <v>859.99099999999999</v>
      </c>
      <c r="AL114">
        <v>103.39400000000001</v>
      </c>
      <c r="AQ114">
        <v>859.99099999999999</v>
      </c>
      <c r="AR114">
        <v>1.3699999999999999E-3</v>
      </c>
    </row>
    <row r="115" spans="3:44" ht="15" x14ac:dyDescent="0.25">
      <c r="C115" s="2"/>
      <c r="D115" s="2"/>
      <c r="E115" s="1"/>
      <c r="F115" s="1"/>
      <c r="G115" s="2"/>
      <c r="H115" s="2">
        <f t="shared" si="28"/>
        <v>671.96900000000005</v>
      </c>
      <c r="I115">
        <v>864.98699999999997</v>
      </c>
      <c r="J115">
        <v>671.96900000000005</v>
      </c>
      <c r="K115" s="2">
        <f t="shared" si="29"/>
        <v>6.7196900000000008E-7</v>
      </c>
      <c r="L115" s="1"/>
      <c r="M115" s="1"/>
      <c r="N115" s="1"/>
      <c r="P115" s="1">
        <v>864.98699999999997</v>
      </c>
      <c r="Q115" s="4">
        <v>2.29803E-19</v>
      </c>
      <c r="R115">
        <v>1.39E-3</v>
      </c>
      <c r="S115" s="24">
        <f t="shared" si="32"/>
        <v>6.7196900000000008E-7</v>
      </c>
      <c r="T115" s="4">
        <f t="shared" si="25"/>
        <v>4193086560000.001</v>
      </c>
      <c r="U115" s="45">
        <v>19.896899999999999</v>
      </c>
      <c r="V115" s="9">
        <f t="shared" si="20"/>
        <v>1.4314316546762591E-5</v>
      </c>
      <c r="W115" s="4">
        <f t="shared" si="21"/>
        <v>62289511219447.055</v>
      </c>
      <c r="X115" s="4">
        <f t="shared" si="22"/>
        <v>67952194057578.609</v>
      </c>
      <c r="Y115" s="5">
        <f t="shared" si="26"/>
        <v>6.1706419022276617E-2</v>
      </c>
      <c r="Z115">
        <f t="shared" si="23"/>
        <v>6.1706419022276613</v>
      </c>
      <c r="AA115" s="4">
        <f t="shared" si="24"/>
        <v>3.4565416143200594</v>
      </c>
      <c r="AB115" s="4">
        <f t="shared" si="17"/>
        <v>1.504132502325931E+19</v>
      </c>
      <c r="AC115" s="4">
        <f t="shared" si="18"/>
        <v>0.14850340872567899</v>
      </c>
      <c r="AD115" s="4">
        <f t="shared" si="19"/>
        <v>0.75429917248157319</v>
      </c>
      <c r="AK115">
        <v>864.98699999999997</v>
      </c>
      <c r="AL115">
        <v>108.146</v>
      </c>
      <c r="AQ115">
        <v>864.98699999999997</v>
      </c>
      <c r="AR115">
        <v>1.39E-3</v>
      </c>
    </row>
    <row r="116" spans="3:44" ht="15" x14ac:dyDescent="0.25">
      <c r="C116" s="2"/>
      <c r="D116" s="2"/>
      <c r="E116" s="1"/>
      <c r="F116" s="1"/>
      <c r="G116" s="2"/>
      <c r="H116" s="2">
        <f t="shared" si="28"/>
        <v>694.66099999999994</v>
      </c>
      <c r="I116">
        <v>869.98199999999997</v>
      </c>
      <c r="J116">
        <v>694.66099999999994</v>
      </c>
      <c r="K116" s="2">
        <f t="shared" si="29"/>
        <v>6.9466099999999998E-7</v>
      </c>
      <c r="L116" s="1"/>
      <c r="M116" s="1"/>
      <c r="N116" s="1"/>
      <c r="P116" s="1">
        <v>869.98199999999997</v>
      </c>
      <c r="Q116" s="4">
        <v>2.28483E-19</v>
      </c>
      <c r="R116">
        <v>1.42E-3</v>
      </c>
      <c r="S116" s="24">
        <f t="shared" si="32"/>
        <v>6.9466099999999998E-7</v>
      </c>
      <c r="T116" s="4">
        <f t="shared" si="25"/>
        <v>4334684640000.0005</v>
      </c>
      <c r="U116" s="45">
        <v>20.808109999999999</v>
      </c>
      <c r="V116" s="9">
        <f t="shared" si="20"/>
        <v>1.4653598591549297E-5</v>
      </c>
      <c r="W116" s="4">
        <f t="shared" si="21"/>
        <v>64134305797583.617</v>
      </c>
      <c r="X116" s="4">
        <f t="shared" si="22"/>
        <v>69964697233727.586</v>
      </c>
      <c r="Y116" s="5">
        <f t="shared" si="26"/>
        <v>6.1955311912797038E-2</v>
      </c>
      <c r="Z116">
        <f t="shared" si="23"/>
        <v>6.195531191279704</v>
      </c>
      <c r="AA116" s="4">
        <f t="shared" si="24"/>
        <v>3.5384695570874061</v>
      </c>
      <c r="AB116" s="4">
        <f t="shared" si="17"/>
        <v>1.5486795766369516E+19</v>
      </c>
      <c r="AC116" s="4">
        <f t="shared" si="18"/>
        <v>0.15351828195763328</v>
      </c>
      <c r="AD116" s="4">
        <f t="shared" si="19"/>
        <v>0.77895044153052506</v>
      </c>
      <c r="AK116">
        <v>869.98199999999997</v>
      </c>
      <c r="AL116">
        <v>112.55500000000001</v>
      </c>
      <c r="AQ116">
        <v>869.98199999999997</v>
      </c>
      <c r="AR116">
        <v>1.42E-3</v>
      </c>
    </row>
    <row r="117" spans="3:44" ht="15" x14ac:dyDescent="0.25">
      <c r="C117" s="2"/>
      <c r="D117" s="2"/>
      <c r="E117" s="1"/>
      <c r="F117" s="1"/>
      <c r="G117" s="2"/>
      <c r="H117" s="2">
        <f t="shared" si="28"/>
        <v>717.48</v>
      </c>
      <c r="I117">
        <v>874.97400000000005</v>
      </c>
      <c r="J117">
        <v>717.48</v>
      </c>
      <c r="K117" s="2">
        <f t="shared" si="29"/>
        <v>7.174800000000001E-7</v>
      </c>
      <c r="L117" s="1"/>
      <c r="M117" s="1"/>
      <c r="N117" s="1"/>
      <c r="P117" s="1">
        <v>874.97400000000005</v>
      </c>
      <c r="Q117" s="4">
        <v>2.2717699999999999E-19</v>
      </c>
      <c r="R117">
        <v>1.4400000000000001E-3</v>
      </c>
      <c r="S117" s="24">
        <f t="shared" si="32"/>
        <v>7.174800000000001E-7</v>
      </c>
      <c r="T117" s="4">
        <f t="shared" si="25"/>
        <v>4477075200000.001</v>
      </c>
      <c r="U117" s="45">
        <v>21.601289999999999</v>
      </c>
      <c r="V117" s="9">
        <f t="shared" si="20"/>
        <v>1.5000895833333331E-5</v>
      </c>
      <c r="W117" s="4">
        <f t="shared" si="21"/>
        <v>66031754241553.203</v>
      </c>
      <c r="X117" s="4">
        <f t="shared" si="22"/>
        <v>72034640990785.312</v>
      </c>
      <c r="Y117" s="5">
        <f t="shared" si="26"/>
        <v>6.2151697272604015E-2</v>
      </c>
      <c r="Z117">
        <f t="shared" si="23"/>
        <v>6.2151697272604016</v>
      </c>
      <c r="AA117" s="4">
        <f t="shared" si="24"/>
        <v>3.6223329650848064</v>
      </c>
      <c r="AB117" s="4">
        <f t="shared" si="17"/>
        <v>1.5944981072400845E+19</v>
      </c>
      <c r="AC117" s="4">
        <f t="shared" si="18"/>
        <v>0.15856122186068133</v>
      </c>
      <c r="AD117" s="4">
        <f t="shared" si="19"/>
        <v>0.80367914133156027</v>
      </c>
      <c r="AK117">
        <v>874.97400000000005</v>
      </c>
      <c r="AL117">
        <v>116.877</v>
      </c>
      <c r="AQ117">
        <v>874.97400000000005</v>
      </c>
      <c r="AR117">
        <v>1.4400000000000001E-3</v>
      </c>
    </row>
    <row r="118" spans="3:44" ht="15" x14ac:dyDescent="0.25">
      <c r="C118" s="2"/>
      <c r="D118" s="2"/>
      <c r="E118" s="1"/>
      <c r="F118" s="1"/>
      <c r="G118" s="2"/>
      <c r="H118" s="2">
        <f t="shared" si="28"/>
        <v>739.78300000000002</v>
      </c>
      <c r="I118">
        <v>879.96500000000003</v>
      </c>
      <c r="J118">
        <v>739.78300000000002</v>
      </c>
      <c r="K118" s="2">
        <f t="shared" si="29"/>
        <v>7.3978300000000005E-7</v>
      </c>
      <c r="L118" s="1"/>
      <c r="M118" s="1"/>
      <c r="N118" s="1"/>
      <c r="P118" s="1">
        <v>879.96500000000003</v>
      </c>
      <c r="Q118" s="4">
        <v>2.2588599999999999E-19</v>
      </c>
      <c r="R118">
        <v>1.4499999999999999E-3</v>
      </c>
      <c r="S118" s="24">
        <f t="shared" si="32"/>
        <v>7.3978300000000005E-7</v>
      </c>
      <c r="T118" s="4">
        <f t="shared" si="25"/>
        <v>4616245920000.001</v>
      </c>
      <c r="U118" s="45">
        <v>22.25403</v>
      </c>
      <c r="V118" s="9">
        <f t="shared" si="20"/>
        <v>1.5347606896551725E-5</v>
      </c>
      <c r="W118" s="4">
        <f t="shared" si="21"/>
        <v>67944037685167.414</v>
      </c>
      <c r="X118" s="4">
        <f t="shared" si="22"/>
        <v>74120768383819</v>
      </c>
      <c r="Y118" s="5">
        <f t="shared" si="26"/>
        <v>6.2280060240278816E-2</v>
      </c>
      <c r="Z118">
        <f t="shared" si="23"/>
        <v>6.2280060240278816</v>
      </c>
      <c r="AA118" s="4">
        <f t="shared" si="24"/>
        <v>3.7060548259396002</v>
      </c>
      <c r="AB118" s="4">
        <f t="shared" si="17"/>
        <v>1.6406748651707501E+19</v>
      </c>
      <c r="AC118" s="4">
        <f t="shared" si="18"/>
        <v>0.16349012710007305</v>
      </c>
      <c r="AD118" s="4">
        <f t="shared" si="19"/>
        <v>0.84014206879713338</v>
      </c>
      <c r="AK118">
        <v>879.96500000000003</v>
      </c>
      <c r="AL118">
        <v>120.88200000000001</v>
      </c>
      <c r="AQ118">
        <v>879.96500000000003</v>
      </c>
      <c r="AR118">
        <v>1.4499999999999999E-3</v>
      </c>
    </row>
    <row r="119" spans="3:44" ht="15" x14ac:dyDescent="0.25">
      <c r="C119" s="2"/>
      <c r="D119" s="2"/>
      <c r="E119" s="1"/>
      <c r="F119" s="1"/>
      <c r="G119" s="2"/>
      <c r="H119" s="2">
        <f t="shared" si="28"/>
        <v>762.22900000000004</v>
      </c>
      <c r="I119">
        <v>885.02700000000004</v>
      </c>
      <c r="J119">
        <v>762.22900000000004</v>
      </c>
      <c r="K119" s="2">
        <f t="shared" si="29"/>
        <v>7.6222900000000004E-7</v>
      </c>
      <c r="L119" s="1"/>
      <c r="M119" s="1"/>
      <c r="N119" s="1"/>
      <c r="P119" s="1">
        <v>885.02700000000004</v>
      </c>
      <c r="Q119" s="4">
        <v>2.2461000000000002E-19</v>
      </c>
      <c r="R119">
        <v>1.4499999999999999E-3</v>
      </c>
      <c r="S119" s="24">
        <f t="shared" si="32"/>
        <v>7.6222900000000004E-7</v>
      </c>
      <c r="T119" s="4">
        <f t="shared" si="25"/>
        <v>4756308960000.001</v>
      </c>
      <c r="U119" s="45">
        <v>22.78471</v>
      </c>
      <c r="V119" s="9">
        <f t="shared" si="20"/>
        <v>1.5713593103448278E-5</v>
      </c>
      <c r="W119" s="4">
        <f t="shared" si="21"/>
        <v>69959454625565.547</v>
      </c>
      <c r="X119" s="4">
        <f t="shared" si="22"/>
        <v>76319405046071.5</v>
      </c>
      <c r="Y119" s="5">
        <f t="shared" si="26"/>
        <v>6.2321095888113576E-2</v>
      </c>
      <c r="Z119">
        <f t="shared" si="23"/>
        <v>6.2321095888113573</v>
      </c>
      <c r="AA119" s="4">
        <f t="shared" si="24"/>
        <v>3.7944311413768328</v>
      </c>
      <c r="AB119" s="4">
        <f t="shared" si="17"/>
        <v>1.6893420334699401E+19</v>
      </c>
      <c r="AC119" s="4">
        <f t="shared" si="18"/>
        <v>0.16845063496912147</v>
      </c>
      <c r="AD119" s="4">
        <f t="shared" si="19"/>
        <v>0.85217160778696943</v>
      </c>
      <c r="AK119">
        <v>885.02700000000004</v>
      </c>
      <c r="AL119">
        <v>124.664</v>
      </c>
      <c r="AQ119">
        <v>885.02700000000004</v>
      </c>
      <c r="AR119">
        <v>1.4499999999999999E-3</v>
      </c>
    </row>
    <row r="120" spans="3:44" ht="15" x14ac:dyDescent="0.25">
      <c r="C120" s="2"/>
      <c r="D120" s="2"/>
      <c r="E120" s="1"/>
      <c r="F120" s="1"/>
      <c r="G120" s="2"/>
      <c r="H120" s="2">
        <f t="shared" si="28"/>
        <v>784.51199999999994</v>
      </c>
      <c r="I120">
        <v>890.01300000000003</v>
      </c>
      <c r="J120">
        <v>784.51199999999994</v>
      </c>
      <c r="K120" s="2">
        <f t="shared" si="29"/>
        <v>7.8451199999999998E-7</v>
      </c>
      <c r="L120" s="1"/>
      <c r="M120" s="1"/>
      <c r="N120" s="1"/>
      <c r="P120" s="1">
        <v>890.01300000000003</v>
      </c>
      <c r="Q120" s="4">
        <v>2.2334800000000001E-19</v>
      </c>
      <c r="R120">
        <v>1.4599999999999999E-3</v>
      </c>
      <c r="S120" s="24">
        <f t="shared" si="32"/>
        <v>7.8451199999999998E-7</v>
      </c>
      <c r="T120" s="4">
        <f t="shared" si="25"/>
        <v>4895354880000</v>
      </c>
      <c r="U120" s="45">
        <v>23.49954</v>
      </c>
      <c r="V120" s="9">
        <f t="shared" si="20"/>
        <v>1.6095575342465755E-5</v>
      </c>
      <c r="W120" s="4">
        <f t="shared" si="21"/>
        <v>72065007712026.766</v>
      </c>
      <c r="X120" s="4">
        <f t="shared" si="22"/>
        <v>78616372049483.75</v>
      </c>
      <c r="Y120" s="5">
        <f t="shared" si="26"/>
        <v>6.2268898352606523E-2</v>
      </c>
      <c r="Z120">
        <f t="shared" si="23"/>
        <v>6.2268898352606525</v>
      </c>
      <c r="AA120" s="4">
        <f t="shared" si="24"/>
        <v>3.8866700897598538</v>
      </c>
      <c r="AB120" s="4">
        <f t="shared" si="17"/>
        <v>1.7401857593351422E+19</v>
      </c>
      <c r="AC120" s="4">
        <f t="shared" si="18"/>
        <v>0.17337512026030941</v>
      </c>
      <c r="AD120" s="4">
        <f t="shared" si="19"/>
        <v>0.87529234247584797</v>
      </c>
      <c r="AK120">
        <v>890.01300000000003</v>
      </c>
      <c r="AL120">
        <v>128.137</v>
      </c>
      <c r="AQ120">
        <v>890.01300000000003</v>
      </c>
      <c r="AR120">
        <v>1.4599999999999999E-3</v>
      </c>
    </row>
    <row r="121" spans="3:44" ht="15" x14ac:dyDescent="0.25">
      <c r="C121" s="2"/>
      <c r="D121" s="2"/>
      <c r="E121" s="1"/>
      <c r="F121" s="1"/>
      <c r="G121" s="2"/>
      <c r="H121" s="2">
        <f t="shared" si="28"/>
        <v>804.83199999999999</v>
      </c>
      <c r="I121">
        <v>894.99699999999996</v>
      </c>
      <c r="J121">
        <v>804.83199999999999</v>
      </c>
      <c r="K121" s="2">
        <f t="shared" si="29"/>
        <v>8.0483200000000004E-7</v>
      </c>
      <c r="L121" s="1"/>
      <c r="M121" s="1"/>
      <c r="N121" s="1"/>
      <c r="P121" s="1">
        <v>894.99699999999996</v>
      </c>
      <c r="Q121" s="4">
        <v>2.22101E-19</v>
      </c>
      <c r="R121">
        <v>1.4499999999999999E-3</v>
      </c>
      <c r="S121" s="24">
        <f t="shared" si="32"/>
        <v>8.0483200000000004E-7</v>
      </c>
      <c r="T121" s="4">
        <f t="shared" si="25"/>
        <v>5022151680000.001</v>
      </c>
      <c r="U121" s="45">
        <v>23.86758</v>
      </c>
      <c r="V121" s="9">
        <f t="shared" si="20"/>
        <v>1.6460400000000003E-5</v>
      </c>
      <c r="W121" s="4">
        <f t="shared" si="21"/>
        <v>74112228220494.297</v>
      </c>
      <c r="X121" s="4">
        <f t="shared" si="22"/>
        <v>80849703513266.5</v>
      </c>
      <c r="Y121" s="5">
        <f t="shared" si="26"/>
        <v>6.2117131687142474E-2</v>
      </c>
      <c r="Z121">
        <f t="shared" si="23"/>
        <v>6.2117131687142475</v>
      </c>
      <c r="AA121" s="4">
        <f t="shared" si="24"/>
        <v>3.974765920711866</v>
      </c>
      <c r="AB121" s="4">
        <f t="shared" si="17"/>
        <v>1.7896209025226658E+19</v>
      </c>
      <c r="AC121" s="4">
        <f t="shared" si="18"/>
        <v>0.17786578763530111</v>
      </c>
      <c r="AD121" s="4">
        <f t="shared" si="19"/>
        <v>0.89739012656246953</v>
      </c>
      <c r="AK121">
        <v>894.99699999999996</v>
      </c>
      <c r="AL121">
        <v>131.155</v>
      </c>
      <c r="AQ121">
        <v>894.99699999999996</v>
      </c>
      <c r="AR121">
        <v>1.4499999999999999E-3</v>
      </c>
    </row>
    <row r="122" spans="3:44" ht="15" x14ac:dyDescent="0.25">
      <c r="C122" s="2"/>
      <c r="D122" s="2"/>
      <c r="E122" s="1"/>
      <c r="F122" s="1"/>
      <c r="G122" s="2"/>
      <c r="H122" s="2">
        <f t="shared" si="28"/>
        <v>825.29100000000005</v>
      </c>
      <c r="I122">
        <v>899.97900000000004</v>
      </c>
      <c r="J122">
        <v>825.29100000000005</v>
      </c>
      <c r="K122" s="2">
        <f t="shared" si="29"/>
        <v>8.2529100000000013E-7</v>
      </c>
      <c r="L122" s="1"/>
      <c r="M122" s="1"/>
      <c r="N122" s="1"/>
      <c r="P122" s="1">
        <v>899.97900000000004</v>
      </c>
      <c r="Q122" s="4">
        <v>2.20867E-19</v>
      </c>
      <c r="R122">
        <v>1.4400000000000001E-3</v>
      </c>
      <c r="S122" s="24">
        <f t="shared" si="32"/>
        <v>8.2529100000000013E-7</v>
      </c>
      <c r="T122" s="4">
        <f t="shared" si="25"/>
        <v>5149815840000.001</v>
      </c>
      <c r="U122" s="45">
        <v>24.27045</v>
      </c>
      <c r="V122" s="9">
        <f t="shared" si="20"/>
        <v>1.6854479166666667E-5</v>
      </c>
      <c r="W122" s="4">
        <f t="shared" si="21"/>
        <v>76310536054126.094</v>
      </c>
      <c r="X122" s="4">
        <f t="shared" si="22"/>
        <v>83247857513592.109</v>
      </c>
      <c r="Y122" s="5">
        <f t="shared" si="26"/>
        <v>6.1861241764200076E-2</v>
      </c>
      <c r="Z122">
        <f t="shared" si="23"/>
        <v>6.1861241764200079</v>
      </c>
      <c r="AA122" s="4">
        <f t="shared" si="24"/>
        <v>4.0699259679603648</v>
      </c>
      <c r="AB122" s="4">
        <f t="shared" si="17"/>
        <v>1.8427044184782539E+19</v>
      </c>
      <c r="AC122" s="4">
        <f t="shared" si="18"/>
        <v>0.18238717365030879</v>
      </c>
      <c r="AD122" s="4">
        <f t="shared" si="19"/>
        <v>0.9318620689118795</v>
      </c>
      <c r="AK122">
        <v>899.97900000000004</v>
      </c>
      <c r="AL122">
        <v>133.91300000000001</v>
      </c>
      <c r="AQ122">
        <v>899.97900000000004</v>
      </c>
      <c r="AR122">
        <v>1.4400000000000001E-3</v>
      </c>
    </row>
    <row r="123" spans="3:44" ht="15" x14ac:dyDescent="0.25">
      <c r="C123" s="2"/>
      <c r="D123" s="2"/>
      <c r="E123" s="1"/>
      <c r="F123" s="1"/>
      <c r="G123" s="2"/>
      <c r="H123" s="2">
        <f t="shared" si="28"/>
        <v>843.66600000000005</v>
      </c>
      <c r="I123">
        <v>905.03200000000004</v>
      </c>
      <c r="J123">
        <v>843.66600000000005</v>
      </c>
      <c r="K123" s="2">
        <f t="shared" si="29"/>
        <v>8.4366600000000008E-7</v>
      </c>
      <c r="L123" s="1"/>
      <c r="M123" s="1"/>
      <c r="N123" s="1"/>
      <c r="P123" s="1">
        <v>905.03200000000004</v>
      </c>
      <c r="Q123" s="4">
        <v>2.19646E-19</v>
      </c>
      <c r="R123">
        <v>1.4300000000000001E-3</v>
      </c>
      <c r="S123" s="24">
        <f t="shared" si="32"/>
        <v>8.4366600000000008E-7</v>
      </c>
      <c r="T123" s="4">
        <f t="shared" si="25"/>
        <v>5264475840000.001</v>
      </c>
      <c r="U123" s="45">
        <v>24.645019999999999</v>
      </c>
      <c r="V123" s="9">
        <f t="shared" si="20"/>
        <v>1.723427972027972E-5</v>
      </c>
      <c r="W123" s="4">
        <f t="shared" si="21"/>
        <v>78463890625277.578</v>
      </c>
      <c r="X123" s="4">
        <f t="shared" si="22"/>
        <v>85596971591211.906</v>
      </c>
      <c r="Y123" s="5">
        <f t="shared" si="26"/>
        <v>6.1503061873984521E-2</v>
      </c>
      <c r="Z123">
        <f t="shared" si="23"/>
        <v>6.1503061873984519</v>
      </c>
      <c r="AA123" s="4">
        <f t="shared" si="24"/>
        <v>4.1616380950756637</v>
      </c>
      <c r="AB123" s="4">
        <f t="shared" si="17"/>
        <v>1.8947024280322261E+19</v>
      </c>
      <c r="AC123" s="4">
        <f t="shared" si="18"/>
        <v>0.18644800106248755</v>
      </c>
      <c r="AD123" s="4">
        <f t="shared" si="19"/>
        <v>0.93728108795324583</v>
      </c>
      <c r="AK123">
        <v>905.03200000000004</v>
      </c>
      <c r="AL123">
        <v>136.053</v>
      </c>
      <c r="AQ123">
        <v>905.03200000000004</v>
      </c>
      <c r="AR123">
        <v>1.4300000000000001E-3</v>
      </c>
    </row>
    <row r="124" spans="3:44" ht="15" x14ac:dyDescent="0.25">
      <c r="C124" s="2"/>
      <c r="D124" s="2"/>
      <c r="E124" s="1"/>
      <c r="F124" s="1"/>
      <c r="G124" s="2"/>
      <c r="H124" s="2">
        <f t="shared" si="28"/>
        <v>860.63</v>
      </c>
      <c r="I124">
        <v>910.00900000000001</v>
      </c>
      <c r="J124">
        <v>860.63</v>
      </c>
      <c r="K124" s="2">
        <f t="shared" si="29"/>
        <v>8.6063000000000005E-7</v>
      </c>
      <c r="L124" s="1"/>
      <c r="M124" s="1"/>
      <c r="N124" s="1"/>
      <c r="P124" s="1">
        <v>910.00900000000001</v>
      </c>
      <c r="Q124" s="4">
        <v>2.1844E-19</v>
      </c>
      <c r="R124">
        <v>1.42E-3</v>
      </c>
      <c r="S124" s="24">
        <f t="shared" si="32"/>
        <v>8.6063000000000005E-7</v>
      </c>
      <c r="T124" s="4">
        <f t="shared" si="25"/>
        <v>5370331200000.001</v>
      </c>
      <c r="U124" s="45">
        <v>25.014710000000001</v>
      </c>
      <c r="V124" s="9">
        <f t="shared" si="20"/>
        <v>1.7615992957746479E-5</v>
      </c>
      <c r="W124" s="4">
        <f t="shared" si="21"/>
        <v>80644538352620.766</v>
      </c>
      <c r="X124" s="4">
        <f t="shared" si="22"/>
        <v>87975860021040.828</v>
      </c>
      <c r="Y124" s="5">
        <f t="shared" si="26"/>
        <v>6.1043236164052286E-2</v>
      </c>
      <c r="Z124">
        <f t="shared" si="23"/>
        <v>6.104323616405229</v>
      </c>
      <c r="AA124" s="4">
        <f t="shared" si="24"/>
        <v>4.2538120864590727</v>
      </c>
      <c r="AB124" s="4">
        <f t="shared" si="17"/>
        <v>1.9473594975549682E+19</v>
      </c>
      <c r="AC124" s="4">
        <f t="shared" si="18"/>
        <v>0.19019700112889301</v>
      </c>
      <c r="AD124" s="4">
        <f t="shared" si="19"/>
        <v>0.95498014986387314</v>
      </c>
      <c r="AK124">
        <v>910.00900000000001</v>
      </c>
      <c r="AL124">
        <v>137.887</v>
      </c>
      <c r="AQ124">
        <v>910.00900000000001</v>
      </c>
      <c r="AR124">
        <v>1.42E-3</v>
      </c>
    </row>
    <row r="125" spans="3:44" ht="15" x14ac:dyDescent="0.25">
      <c r="C125" s="2"/>
      <c r="D125" s="2"/>
      <c r="E125" s="1"/>
      <c r="F125" s="1"/>
      <c r="G125" s="2"/>
      <c r="H125" s="2">
        <f t="shared" si="28"/>
        <v>876.54700000000003</v>
      </c>
      <c r="I125">
        <v>914.98400000000004</v>
      </c>
      <c r="J125">
        <v>876.54700000000003</v>
      </c>
      <c r="K125" s="2">
        <f t="shared" si="29"/>
        <v>8.7654700000000013E-7</v>
      </c>
      <c r="L125" s="1"/>
      <c r="M125" s="1"/>
      <c r="N125" s="1"/>
      <c r="P125" s="1">
        <v>914.98400000000004</v>
      </c>
      <c r="Q125" s="4">
        <v>2.1724600000000002E-19</v>
      </c>
      <c r="R125">
        <v>1.4E-3</v>
      </c>
      <c r="S125" s="24">
        <f t="shared" si="32"/>
        <v>8.7654700000000013E-7</v>
      </c>
      <c r="T125" s="4">
        <f t="shared" si="25"/>
        <v>5469653280000.001</v>
      </c>
      <c r="U125" s="45">
        <v>25.207450000000001</v>
      </c>
      <c r="V125" s="9">
        <f t="shared" si="20"/>
        <v>1.800532142857143E-5</v>
      </c>
      <c r="W125" s="4">
        <f t="shared" si="21"/>
        <v>82879875480199.531</v>
      </c>
      <c r="X125" s="4">
        <f t="shared" si="22"/>
        <v>90414409614763.125</v>
      </c>
      <c r="Y125" s="5">
        <f t="shared" si="26"/>
        <v>6.0495371294299757E-2</v>
      </c>
      <c r="Z125">
        <f t="shared" si="23"/>
        <v>6.049537129429976</v>
      </c>
      <c r="AA125" s="4">
        <f t="shared" si="24"/>
        <v>4.3478249620755758</v>
      </c>
      <c r="AB125" s="4">
        <f t="shared" si="17"/>
        <v>2.0013371763234193E+19</v>
      </c>
      <c r="AC125" s="4">
        <f t="shared" si="18"/>
        <v>0.19371461690683314</v>
      </c>
      <c r="AD125" s="4">
        <f t="shared" si="19"/>
        <v>0.98616009026042506</v>
      </c>
      <c r="AK125">
        <v>914.98400000000004</v>
      </c>
      <c r="AL125">
        <v>139.27099999999999</v>
      </c>
      <c r="AQ125">
        <v>914.98400000000004</v>
      </c>
      <c r="AR125">
        <v>1.4E-3</v>
      </c>
    </row>
    <row r="126" spans="3:44" ht="15" x14ac:dyDescent="0.25">
      <c r="C126" s="2"/>
      <c r="D126" s="2"/>
      <c r="E126" s="1"/>
      <c r="F126" s="1"/>
      <c r="G126" s="2"/>
      <c r="H126" s="2">
        <f t="shared" si="28"/>
        <v>891.75699999999995</v>
      </c>
      <c r="I126">
        <v>920.03099999999995</v>
      </c>
      <c r="J126">
        <v>891.75699999999995</v>
      </c>
      <c r="K126" s="2">
        <f t="shared" si="29"/>
        <v>8.9175699999999996E-7</v>
      </c>
      <c r="L126" s="1"/>
      <c r="M126" s="1"/>
      <c r="N126" s="1"/>
      <c r="P126" s="1">
        <v>920.03099999999995</v>
      </c>
      <c r="Q126" s="4">
        <v>2.1606499999999999E-19</v>
      </c>
      <c r="R126">
        <v>1.3799999999999999E-3</v>
      </c>
      <c r="S126" s="24">
        <f t="shared" si="32"/>
        <v>8.9175699999999996E-7</v>
      </c>
      <c r="T126" s="4">
        <f t="shared" si="25"/>
        <v>5564563680000</v>
      </c>
      <c r="U126" s="45">
        <v>25.41019</v>
      </c>
      <c r="V126" s="9">
        <f t="shared" si="20"/>
        <v>1.8413181159420291E-5</v>
      </c>
      <c r="W126" s="4">
        <f t="shared" si="21"/>
        <v>85220563994262.328</v>
      </c>
      <c r="X126" s="4">
        <f t="shared" si="22"/>
        <v>92967887993740.719</v>
      </c>
      <c r="Y126" s="5">
        <f t="shared" si="26"/>
        <v>5.9854685312143989E-2</v>
      </c>
      <c r="Z126">
        <f t="shared" si="23"/>
        <v>5.9854685312143987</v>
      </c>
      <c r="AA126" s="4">
        <f t="shared" si="24"/>
        <v>4.4463126633834884</v>
      </c>
      <c r="AB126" s="4">
        <f t="shared" si="17"/>
        <v>2.0578588218283799E+19</v>
      </c>
      <c r="AC126" s="4">
        <f t="shared" si="18"/>
        <v>0.19707598751577129</v>
      </c>
      <c r="AD126" s="4">
        <f t="shared" si="19"/>
        <v>0.98671266190849372</v>
      </c>
      <c r="AK126">
        <v>920.03099999999995</v>
      </c>
      <c r="AL126">
        <v>140.23500000000001</v>
      </c>
      <c r="AQ126">
        <v>920.03099999999995</v>
      </c>
      <c r="AR126">
        <v>1.3799999999999999E-3</v>
      </c>
    </row>
    <row r="127" spans="3:44" ht="15" x14ac:dyDescent="0.25">
      <c r="C127" s="2"/>
      <c r="D127" s="2"/>
      <c r="E127" s="1"/>
      <c r="F127" s="1"/>
      <c r="G127" s="2"/>
      <c r="H127" s="2">
        <f t="shared" si="28"/>
        <v>904.58799999999997</v>
      </c>
      <c r="I127">
        <v>925.00199999999995</v>
      </c>
      <c r="J127">
        <v>904.58799999999997</v>
      </c>
      <c r="K127" s="2">
        <f t="shared" si="29"/>
        <v>9.0458799999999997E-7</v>
      </c>
      <c r="L127" s="1"/>
      <c r="M127" s="1"/>
      <c r="N127" s="1"/>
      <c r="P127" s="1">
        <v>925.00199999999995</v>
      </c>
      <c r="Q127" s="4">
        <v>2.14897E-19</v>
      </c>
      <c r="R127">
        <v>1.3500000000000001E-3</v>
      </c>
      <c r="S127" s="24">
        <f t="shared" si="32"/>
        <v>9.0458799999999997E-7</v>
      </c>
      <c r="T127" s="4">
        <f t="shared" si="25"/>
        <v>5644629120000</v>
      </c>
      <c r="U127" s="45">
        <v>25.389679999999998</v>
      </c>
      <c r="V127" s="9">
        <f t="shared" si="20"/>
        <v>1.880717037037037E-5</v>
      </c>
      <c r="W127" s="4">
        <f t="shared" si="21"/>
        <v>87517137839850.578</v>
      </c>
      <c r="X127" s="4">
        <f t="shared" si="22"/>
        <v>95473241279837</v>
      </c>
      <c r="Y127" s="5">
        <f t="shared" si="26"/>
        <v>5.9122630009546873E-2</v>
      </c>
      <c r="Z127">
        <f t="shared" si="23"/>
        <v>5.9122630009546873</v>
      </c>
      <c r="AA127" s="4">
        <f t="shared" si="24"/>
        <v>4.5414509886254342</v>
      </c>
      <c r="AB127" s="4">
        <f t="shared" si="17"/>
        <v>2.1133152108337639E+19</v>
      </c>
      <c r="AC127" s="4">
        <f t="shared" si="18"/>
        <v>0.19991160528587548</v>
      </c>
      <c r="AD127" s="4">
        <f t="shared" si="19"/>
        <v>0.999400855723237</v>
      </c>
      <c r="AK127">
        <v>925.00199999999995</v>
      </c>
      <c r="AL127">
        <v>140.71199999999999</v>
      </c>
      <c r="AQ127">
        <v>925.00199999999995</v>
      </c>
      <c r="AR127">
        <v>1.3500000000000001E-3</v>
      </c>
    </row>
    <row r="128" spans="3:44" ht="15" x14ac:dyDescent="0.25">
      <c r="C128" s="2"/>
      <c r="D128" s="2"/>
      <c r="E128" s="1"/>
      <c r="F128" s="1"/>
      <c r="G128" s="2"/>
      <c r="H128" s="2">
        <f t="shared" si="28"/>
        <v>915.95500000000004</v>
      </c>
      <c r="I128">
        <v>929.97</v>
      </c>
      <c r="J128">
        <v>915.95500000000004</v>
      </c>
      <c r="K128" s="2">
        <f t="shared" si="29"/>
        <v>9.1595500000000013E-7</v>
      </c>
      <c r="L128" s="1"/>
      <c r="M128" s="1"/>
      <c r="N128" s="1"/>
      <c r="P128" s="1">
        <v>929.97</v>
      </c>
      <c r="Q128" s="4">
        <v>2.13742E-19</v>
      </c>
      <c r="R128">
        <v>1.33E-3</v>
      </c>
      <c r="S128" s="24">
        <f t="shared" si="32"/>
        <v>9.1595500000000013E-7</v>
      </c>
      <c r="T128" s="4">
        <f t="shared" si="25"/>
        <v>5715559200000.001</v>
      </c>
      <c r="U128" s="45">
        <v>25.545200000000001</v>
      </c>
      <c r="V128" s="9">
        <f t="shared" si="20"/>
        <v>1.9206917293233083E-5</v>
      </c>
      <c r="W128" s="4">
        <f t="shared" si="21"/>
        <v>89860286201275.75</v>
      </c>
      <c r="X128" s="4">
        <f t="shared" si="22"/>
        <v>98029403128664.453</v>
      </c>
      <c r="Y128" s="5">
        <f t="shared" si="26"/>
        <v>5.8304539429851261E-2</v>
      </c>
      <c r="Z128">
        <f t="shared" si="23"/>
        <v>5.8304539429851259</v>
      </c>
      <c r="AA128" s="4">
        <f t="shared" si="24"/>
        <v>4.6379796541441429</v>
      </c>
      <c r="AB128" s="4">
        <f t="shared" si="17"/>
        <v>2.1698962553658819E+19</v>
      </c>
      <c r="AC128" s="4">
        <f t="shared" si="18"/>
        <v>0.20242368284746667</v>
      </c>
      <c r="AD128" s="4">
        <f t="shared" si="19"/>
        <v>1.0258886391075031</v>
      </c>
      <c r="AK128">
        <v>929.97</v>
      </c>
      <c r="AL128">
        <v>140.886</v>
      </c>
      <c r="AQ128">
        <v>929.97</v>
      </c>
      <c r="AR128">
        <v>1.33E-3</v>
      </c>
    </row>
    <row r="129" spans="3:46" ht="15" x14ac:dyDescent="0.25">
      <c r="C129" s="2"/>
      <c r="D129" s="2"/>
      <c r="E129" s="1"/>
      <c r="F129" s="1"/>
      <c r="G129" s="2"/>
      <c r="H129" s="2">
        <f t="shared" si="28"/>
        <v>926.14200000000005</v>
      </c>
      <c r="I129">
        <v>935.01</v>
      </c>
      <c r="J129">
        <v>926.14200000000005</v>
      </c>
      <c r="K129" s="2">
        <f t="shared" si="29"/>
        <v>9.2614200000000011E-7</v>
      </c>
      <c r="L129" s="1"/>
      <c r="M129" s="1"/>
      <c r="N129" s="1"/>
      <c r="P129" s="1">
        <v>935.01</v>
      </c>
      <c r="Q129" s="4">
        <v>2.1259900000000001E-19</v>
      </c>
      <c r="R129">
        <v>1.2999999999999999E-3</v>
      </c>
      <c r="S129" s="24">
        <f t="shared" si="32"/>
        <v>9.2614200000000011E-7</v>
      </c>
      <c r="T129" s="4">
        <f t="shared" si="25"/>
        <v>5779126080000.001</v>
      </c>
      <c r="U129" s="45">
        <v>25.50433</v>
      </c>
      <c r="V129" s="9">
        <f t="shared" si="20"/>
        <v>1.9618715384615384E-5</v>
      </c>
      <c r="W129" s="4">
        <f t="shared" si="21"/>
        <v>92280374717733.312</v>
      </c>
      <c r="X129" s="4">
        <f t="shared" si="22"/>
        <v>100669499692072.7</v>
      </c>
      <c r="Y129" s="5">
        <f t="shared" si="26"/>
        <v>5.7406921636415788E-2</v>
      </c>
      <c r="Z129">
        <f t="shared" si="23"/>
        <v>5.7406921636415786</v>
      </c>
      <c r="AA129" s="4">
        <f t="shared" si="24"/>
        <v>4.7374183688679992</v>
      </c>
      <c r="AB129" s="4">
        <f t="shared" si="17"/>
        <v>2.2283352080056816E+19</v>
      </c>
      <c r="AC129" s="4">
        <f t="shared" si="18"/>
        <v>0.20467498346503751</v>
      </c>
      <c r="AD129" s="4">
        <f t="shared" si="19"/>
        <v>1.0203701571982131</v>
      </c>
      <c r="AK129">
        <v>935.01</v>
      </c>
      <c r="AL129">
        <v>140.61699999999999</v>
      </c>
      <c r="AQ129">
        <v>935.01</v>
      </c>
      <c r="AR129">
        <v>1.2999999999999999E-3</v>
      </c>
    </row>
    <row r="130" spans="3:46" ht="15" x14ac:dyDescent="0.25">
      <c r="C130" s="2"/>
      <c r="D130" s="2"/>
      <c r="E130" s="1"/>
      <c r="F130" s="1"/>
      <c r="G130" s="2"/>
      <c r="H130" s="2">
        <f t="shared" si="28"/>
        <v>934.47199999999998</v>
      </c>
      <c r="I130">
        <v>939.97299999999996</v>
      </c>
      <c r="J130">
        <v>934.47199999999998</v>
      </c>
      <c r="K130" s="2">
        <f t="shared" si="29"/>
        <v>9.3447200000000008E-7</v>
      </c>
      <c r="L130" s="1"/>
      <c r="M130" s="1"/>
      <c r="N130" s="1"/>
      <c r="P130" s="1">
        <v>939.97299999999996</v>
      </c>
      <c r="Q130" s="4">
        <v>2.1146799999999999E-19</v>
      </c>
      <c r="R130">
        <v>1.2800000000000001E-3</v>
      </c>
      <c r="S130" s="24">
        <f t="shared" si="32"/>
        <v>9.3447200000000008E-7</v>
      </c>
      <c r="T130" s="4">
        <f t="shared" si="25"/>
        <v>5831105280000</v>
      </c>
      <c r="U130" s="45">
        <v>25.634070000000001</v>
      </c>
      <c r="V130" s="9">
        <f t="shared" si="20"/>
        <v>2.0026617187500001E-5</v>
      </c>
      <c r="W130" s="4">
        <f t="shared" si="21"/>
        <v>94702825900372.641</v>
      </c>
      <c r="X130" s="4">
        <f t="shared" si="22"/>
        <v>103312173709497.42</v>
      </c>
      <c r="Y130" s="5">
        <f t="shared" si="26"/>
        <v>5.6441608676209183E-2</v>
      </c>
      <c r="Z130">
        <f t="shared" si="23"/>
        <v>5.6441608676209185</v>
      </c>
      <c r="AA130" s="4">
        <f t="shared" si="24"/>
        <v>4.8359162294973093</v>
      </c>
      <c r="AB130" s="4">
        <f t="shared" ref="AB130:AB193" si="33">AA130/Q130</f>
        <v>2.2868312129954931E+19</v>
      </c>
      <c r="AC130" s="4">
        <f t="shared" ref="AC130:AC193" si="34">1.6*10^(-19)*Y130*AB130</f>
        <v>0.20651589189189185</v>
      </c>
      <c r="AD130" s="4">
        <f t="shared" ref="AD130:AD193" si="35">(AC131+AC130)*(P131-P130)/2</f>
        <v>1.0436655974117921</v>
      </c>
      <c r="AK130">
        <v>939.97299999999996</v>
      </c>
      <c r="AL130">
        <v>140.15600000000001</v>
      </c>
      <c r="AQ130">
        <v>939.97299999999996</v>
      </c>
      <c r="AR130">
        <v>1.2800000000000001E-3</v>
      </c>
    </row>
    <row r="131" spans="3:46" ht="15" x14ac:dyDescent="0.25">
      <c r="C131" s="2"/>
      <c r="D131" s="2"/>
      <c r="E131" s="1"/>
      <c r="F131" s="1"/>
      <c r="G131" s="2"/>
      <c r="H131" s="2">
        <f t="shared" si="28"/>
        <v>941.03399999999999</v>
      </c>
      <c r="I131">
        <v>945.00900000000001</v>
      </c>
      <c r="J131">
        <v>941.03399999999999</v>
      </c>
      <c r="K131" s="2">
        <f t="shared" si="29"/>
        <v>9.4103400000000006E-7</v>
      </c>
      <c r="L131" s="1"/>
      <c r="M131" s="1"/>
      <c r="N131" s="1"/>
      <c r="P131" s="1">
        <v>945.00900000000001</v>
      </c>
      <c r="Q131" s="4">
        <v>2.1034900000000001E-19</v>
      </c>
      <c r="R131">
        <v>1.25E-3</v>
      </c>
      <c r="S131" s="24">
        <f t="shared" si="32"/>
        <v>9.4103400000000006E-7</v>
      </c>
      <c r="T131" s="4">
        <f t="shared" si="25"/>
        <v>5872052160000</v>
      </c>
      <c r="U131" s="45">
        <v>25.539359999999999</v>
      </c>
      <c r="V131" s="9">
        <f t="shared" ref="V131:V194" si="36">(U131*0.000000001)/R131</f>
        <v>2.0431488E-5</v>
      </c>
      <c r="W131" s="4">
        <f t="shared" ref="W131:W194" si="37">V131/Q131</f>
        <v>97131376902195.875</v>
      </c>
      <c r="X131" s="4">
        <f t="shared" ref="X131:X194" si="38">W131-W131*N$18</f>
        <v>105961502075122.78</v>
      </c>
      <c r="Y131" s="5">
        <f t="shared" si="26"/>
        <v>5.5416845222115978E-2</v>
      </c>
      <c r="Z131">
        <f t="shared" ref="Z131:Z194" si="39">100*Y131</f>
        <v>5.5416845222115976</v>
      </c>
      <c r="AA131" s="4">
        <f t="shared" ref="AA131:AA194" si="40">V131/((2.035*10^-3)^2)</f>
        <v>4.9336821834119116</v>
      </c>
      <c r="AB131" s="4">
        <f t="shared" si="33"/>
        <v>2.3454745130292568E+19</v>
      </c>
      <c r="AC131" s="4">
        <f t="shared" si="34"/>
        <v>0.20796607689753629</v>
      </c>
      <c r="AD131" s="4">
        <f t="shared" si="35"/>
        <v>1.0338715303209927</v>
      </c>
      <c r="AK131">
        <v>945.00900000000001</v>
      </c>
      <c r="AL131">
        <v>139.23599999999999</v>
      </c>
      <c r="AQ131">
        <v>945.00900000000001</v>
      </c>
      <c r="AR131">
        <v>1.25E-3</v>
      </c>
    </row>
    <row r="132" spans="3:46" ht="15" x14ac:dyDescent="0.25">
      <c r="C132" s="2"/>
      <c r="D132" s="2"/>
      <c r="E132" s="1"/>
      <c r="F132" s="1"/>
      <c r="G132" s="2"/>
      <c r="H132" s="2">
        <f t="shared" si="28"/>
        <v>945.72</v>
      </c>
      <c r="I132">
        <v>949.96799999999996</v>
      </c>
      <c r="J132">
        <v>945.72</v>
      </c>
      <c r="K132" s="2">
        <f t="shared" si="29"/>
        <v>9.4572000000000013E-7</v>
      </c>
      <c r="L132" s="1"/>
      <c r="M132" s="1"/>
      <c r="N132" s="1"/>
      <c r="P132" s="1">
        <v>949.96799999999996</v>
      </c>
      <c r="Q132" s="4">
        <v>2.0924199999999999E-19</v>
      </c>
      <c r="R132">
        <v>1.23E-3</v>
      </c>
      <c r="S132" s="24">
        <f t="shared" si="32"/>
        <v>9.4572000000000013E-7</v>
      </c>
      <c r="T132" s="4">
        <f t="shared" si="25"/>
        <v>5901292800000.001</v>
      </c>
      <c r="U132" s="45">
        <v>25.619399999999999</v>
      </c>
      <c r="V132" s="9">
        <f t="shared" si="36"/>
        <v>2.082878048780488E-5</v>
      </c>
      <c r="W132" s="4">
        <f t="shared" si="37"/>
        <v>99543975338626.469</v>
      </c>
      <c r="X132" s="4">
        <f t="shared" si="38"/>
        <v>108593427642137.97</v>
      </c>
      <c r="Y132" s="5">
        <f t="shared" si="26"/>
        <v>5.4343001488518235E-2</v>
      </c>
      <c r="Z132">
        <f t="shared" si="39"/>
        <v>5.4343001488518237</v>
      </c>
      <c r="AA132" s="4">
        <f t="shared" si="40"/>
        <v>5.029618165592276</v>
      </c>
      <c r="AB132" s="4">
        <f t="shared" si="33"/>
        <v>2.4037325993788416E+19</v>
      </c>
      <c r="AC132" s="4">
        <f t="shared" si="34"/>
        <v>0.20900167076167073</v>
      </c>
      <c r="AD132" s="4">
        <f t="shared" si="35"/>
        <v>1.0527215457493988</v>
      </c>
      <c r="AK132">
        <v>949.96799999999996</v>
      </c>
      <c r="AL132">
        <v>138.059</v>
      </c>
      <c r="AQ132">
        <v>949.96799999999996</v>
      </c>
      <c r="AR132">
        <v>1.23E-3</v>
      </c>
    </row>
    <row r="133" spans="3:46" ht="15" x14ac:dyDescent="0.25">
      <c r="C133" s="2"/>
      <c r="D133" s="2"/>
      <c r="E133" s="1"/>
      <c r="F133" s="1"/>
      <c r="G133" s="2"/>
      <c r="H133" s="2">
        <f t="shared" si="28"/>
        <v>947.94</v>
      </c>
      <c r="I133">
        <v>954.99900000000002</v>
      </c>
      <c r="J133">
        <v>947.94</v>
      </c>
      <c r="K133" s="2">
        <f t="shared" si="29"/>
        <v>9.4794000000000011E-7</v>
      </c>
      <c r="L133" s="1"/>
      <c r="M133" s="1"/>
      <c r="N133" s="1"/>
      <c r="P133" s="1">
        <v>954.99900000000002</v>
      </c>
      <c r="Q133" s="4">
        <v>2.08147E-19</v>
      </c>
      <c r="R133">
        <v>1.1900000000000001E-3</v>
      </c>
      <c r="S133" s="24">
        <f t="shared" si="32"/>
        <v>9.4794000000000011E-7</v>
      </c>
      <c r="T133" s="4">
        <f t="shared" si="25"/>
        <v>5915145600000.001</v>
      </c>
      <c r="U133" s="45">
        <v>25.228470000000002</v>
      </c>
      <c r="V133" s="9">
        <f t="shared" si="36"/>
        <v>2.1200394957983196E-5</v>
      </c>
      <c r="W133" s="4">
        <f t="shared" si="37"/>
        <v>101852993115361.72</v>
      </c>
      <c r="X133" s="4">
        <f t="shared" si="38"/>
        <v>111112356125849.16</v>
      </c>
      <c r="Y133" s="5">
        <f t="shared" si="26"/>
        <v>5.3235713886764596E-2</v>
      </c>
      <c r="Z133">
        <f t="shared" si="39"/>
        <v>5.3235713886764593</v>
      </c>
      <c r="AA133" s="4">
        <f t="shared" si="40"/>
        <v>5.1193535627702405</v>
      </c>
      <c r="AB133" s="4">
        <f t="shared" si="33"/>
        <v>2.4594894775184081E+19</v>
      </c>
      <c r="AC133" s="4">
        <f t="shared" si="34"/>
        <v>0.20949228501228501</v>
      </c>
      <c r="AD133" s="4">
        <f t="shared" si="35"/>
        <v>1.0538405718818025</v>
      </c>
      <c r="AK133">
        <v>954.99900000000002</v>
      </c>
      <c r="AL133">
        <v>136.67500000000001</v>
      </c>
      <c r="AQ133">
        <v>954.99900000000002</v>
      </c>
      <c r="AR133">
        <v>1.1900000000000001E-3</v>
      </c>
    </row>
    <row r="134" spans="3:46" ht="15" x14ac:dyDescent="0.25">
      <c r="C134" s="2"/>
      <c r="D134" s="2"/>
      <c r="E134" s="1"/>
      <c r="F134" s="1"/>
      <c r="G134" s="2"/>
      <c r="H134" s="2">
        <f t="shared" si="28"/>
        <v>948.86400000000003</v>
      </c>
      <c r="I134">
        <v>960.02700000000004</v>
      </c>
      <c r="J134">
        <v>948.86400000000003</v>
      </c>
      <c r="K134" s="2">
        <f t="shared" si="29"/>
        <v>9.488640000000001E-7</v>
      </c>
      <c r="L134" s="1"/>
      <c r="M134" s="1"/>
      <c r="N134" s="1"/>
      <c r="P134" s="1">
        <v>960.02700000000004</v>
      </c>
      <c r="Q134" s="4">
        <v>2.07063E-19</v>
      </c>
      <c r="R134">
        <v>1.15E-3</v>
      </c>
      <c r="S134" s="24">
        <f t="shared" si="32"/>
        <v>9.488640000000001E-7</v>
      </c>
      <c r="T134" s="4">
        <f t="shared" si="25"/>
        <v>5920911360000.001</v>
      </c>
      <c r="U134" s="45">
        <v>24.804739999999999</v>
      </c>
      <c r="V134" s="9">
        <f t="shared" si="36"/>
        <v>2.1569339130434783E-5</v>
      </c>
      <c r="W134" s="4">
        <f t="shared" si="37"/>
        <v>104168002638978.39</v>
      </c>
      <c r="X134" s="4">
        <f t="shared" si="38"/>
        <v>113637821060703.7</v>
      </c>
      <c r="Y134" s="5">
        <f t="shared" si="26"/>
        <v>5.2103351725101582E-2</v>
      </c>
      <c r="Z134">
        <f t="shared" si="39"/>
        <v>5.2103351725101579</v>
      </c>
      <c r="AA134" s="4">
        <f t="shared" si="40"/>
        <v>5.2084441512921362</v>
      </c>
      <c r="AB134" s="4">
        <f t="shared" si="33"/>
        <v>2.5153910410320224E+19</v>
      </c>
      <c r="AC134" s="4">
        <f t="shared" si="34"/>
        <v>0.20969648661929746</v>
      </c>
      <c r="AD134" s="4">
        <f t="shared" si="35"/>
        <v>1.0377970359359847</v>
      </c>
      <c r="AK134">
        <v>960.02700000000004</v>
      </c>
      <c r="AL134">
        <v>135.11799999999999</v>
      </c>
      <c r="AQ134">
        <v>960.02700000000004</v>
      </c>
      <c r="AR134">
        <v>1.15E-3</v>
      </c>
    </row>
    <row r="135" spans="3:46" ht="15" x14ac:dyDescent="0.25">
      <c r="C135" s="2"/>
      <c r="D135" s="2"/>
      <c r="E135" s="1"/>
      <c r="F135" s="1"/>
      <c r="G135" s="2"/>
      <c r="H135" s="2">
        <f t="shared" si="28"/>
        <v>947.73099999999999</v>
      </c>
      <c r="I135">
        <v>964.97900000000004</v>
      </c>
      <c r="J135">
        <v>947.73099999999999</v>
      </c>
      <c r="K135" s="2">
        <f t="shared" si="29"/>
        <v>9.4773100000000006E-7</v>
      </c>
      <c r="L135" s="1"/>
      <c r="M135" s="1"/>
      <c r="N135" s="1"/>
      <c r="P135" s="1">
        <v>964.97900000000004</v>
      </c>
      <c r="Q135" s="4">
        <v>2.0599E-19</v>
      </c>
      <c r="R135">
        <v>1.1299999999999999E-3</v>
      </c>
      <c r="S135" s="24">
        <f t="shared" si="32"/>
        <v>9.4773100000000006E-7</v>
      </c>
      <c r="T135" s="4">
        <f t="shared" si="25"/>
        <v>5913841440000</v>
      </c>
      <c r="U135" s="45">
        <v>24.76474</v>
      </c>
      <c r="V135" s="9">
        <f t="shared" si="36"/>
        <v>2.191569911504425E-5</v>
      </c>
      <c r="W135" s="4">
        <f t="shared" si="37"/>
        <v>106392053570776.5</v>
      </c>
      <c r="X135" s="4">
        <f t="shared" si="38"/>
        <v>116064058440847.09</v>
      </c>
      <c r="Y135" s="5">
        <f t="shared" si="26"/>
        <v>5.0953253913777564E-2</v>
      </c>
      <c r="Z135">
        <f t="shared" si="39"/>
        <v>5.0953253913777568</v>
      </c>
      <c r="AA135" s="4">
        <f t="shared" si="40"/>
        <v>5.2920812356354086</v>
      </c>
      <c r="AB135" s="4">
        <f t="shared" si="33"/>
        <v>2.5690961870165586E+19</v>
      </c>
      <c r="AC135" s="4">
        <f t="shared" si="34"/>
        <v>0.20944609655355598</v>
      </c>
      <c r="AD135" s="4">
        <f t="shared" si="35"/>
        <v>1.0501789401580264</v>
      </c>
      <c r="AK135">
        <v>964.97900000000004</v>
      </c>
      <c r="AL135">
        <v>133.315</v>
      </c>
      <c r="AQ135">
        <v>964.97900000000004</v>
      </c>
      <c r="AR135">
        <v>1.1299999999999999E-3</v>
      </c>
    </row>
    <row r="136" spans="3:46" ht="15" x14ac:dyDescent="0.25">
      <c r="C136" s="2"/>
      <c r="D136" s="2"/>
      <c r="E136" s="1"/>
      <c r="F136" s="1"/>
      <c r="G136" s="2"/>
      <c r="H136" s="2">
        <f t="shared" si="28"/>
        <v>944.36400000000003</v>
      </c>
      <c r="I136">
        <v>970.00199999999995</v>
      </c>
      <c r="J136">
        <v>944.36400000000003</v>
      </c>
      <c r="K136" s="2">
        <f t="shared" si="29"/>
        <v>9.4436400000000008E-7</v>
      </c>
      <c r="L136" s="1"/>
      <c r="M136" s="1"/>
      <c r="N136" s="1"/>
      <c r="P136" s="1">
        <v>970.00199999999995</v>
      </c>
      <c r="Q136" s="4">
        <v>2.0492799999999999E-19</v>
      </c>
      <c r="R136">
        <v>1.1000000000000001E-3</v>
      </c>
      <c r="S136" s="24">
        <f t="shared" si="32"/>
        <v>9.4436400000000008E-7</v>
      </c>
      <c r="T136" s="4">
        <f t="shared" si="25"/>
        <v>5892831360000.001</v>
      </c>
      <c r="U136" s="45">
        <v>24.43329</v>
      </c>
      <c r="V136" s="9">
        <f t="shared" si="36"/>
        <v>2.2212081818181818E-5</v>
      </c>
      <c r="W136" s="4">
        <f t="shared" si="37"/>
        <v>108389687198341.95</v>
      </c>
      <c r="X136" s="4">
        <f t="shared" si="38"/>
        <v>118243295125463.95</v>
      </c>
      <c r="Y136" s="5">
        <f t="shared" si="26"/>
        <v>4.9836494777545884E-2</v>
      </c>
      <c r="Z136">
        <f t="shared" si="39"/>
        <v>4.9836494777545886</v>
      </c>
      <c r="AA136" s="4">
        <f t="shared" si="40"/>
        <v>5.3636500837751662</v>
      </c>
      <c r="AB136" s="4">
        <f t="shared" si="33"/>
        <v>2.6173339337597432E+19</v>
      </c>
      <c r="AC136" s="4">
        <f t="shared" si="34"/>
        <v>0.20870199827345773</v>
      </c>
      <c r="AD136" s="4">
        <f t="shared" si="35"/>
        <v>1.0444716741945781</v>
      </c>
      <c r="AK136">
        <v>970.00199999999995</v>
      </c>
      <c r="AL136">
        <v>131.16999999999999</v>
      </c>
      <c r="AQ136">
        <v>970.00199999999995</v>
      </c>
      <c r="AR136">
        <v>1.1000000000000001E-3</v>
      </c>
    </row>
    <row r="137" spans="3:46" ht="15" x14ac:dyDescent="0.25">
      <c r="C137" s="2"/>
      <c r="D137" s="2"/>
      <c r="E137" s="1"/>
      <c r="F137" s="1"/>
      <c r="G137" s="2"/>
      <c r="H137" s="2">
        <f t="shared" si="28"/>
        <v>937.82299999999998</v>
      </c>
      <c r="I137">
        <v>975.024</v>
      </c>
      <c r="J137">
        <v>937.82299999999998</v>
      </c>
      <c r="K137" s="2">
        <f t="shared" si="29"/>
        <v>9.3782300000000005E-7</v>
      </c>
      <c r="L137" s="1"/>
      <c r="M137" s="1"/>
      <c r="N137" s="1"/>
      <c r="P137" s="1">
        <v>975.024</v>
      </c>
      <c r="Q137" s="4">
        <v>2.0387699999999999E-19</v>
      </c>
      <c r="R137">
        <v>1.08E-3</v>
      </c>
      <c r="S137" s="24">
        <f t="shared" si="32"/>
        <v>9.3782300000000005E-7</v>
      </c>
      <c r="T137" s="4">
        <f t="shared" si="25"/>
        <v>5852015520000</v>
      </c>
      <c r="U137" s="45">
        <v>24.230930000000001</v>
      </c>
      <c r="V137" s="9">
        <f t="shared" si="36"/>
        <v>2.2436046296296298E-5</v>
      </c>
      <c r="W137" s="4">
        <f t="shared" si="37"/>
        <v>110046970949623.05</v>
      </c>
      <c r="X137" s="4">
        <f t="shared" si="38"/>
        <v>120051241035952.42</v>
      </c>
      <c r="Y137" s="5">
        <f t="shared" si="26"/>
        <v>4.8745981045272689E-2</v>
      </c>
      <c r="Z137">
        <f t="shared" si="39"/>
        <v>4.8745981045272693</v>
      </c>
      <c r="AA137" s="4">
        <f t="shared" si="40"/>
        <v>5.4177317813681443</v>
      </c>
      <c r="AB137" s="4">
        <f t="shared" si="33"/>
        <v>2.6573531008245875E+19</v>
      </c>
      <c r="AC137" s="4">
        <f t="shared" si="34"/>
        <v>0.20725645421342714</v>
      </c>
      <c r="AD137" s="4">
        <f t="shared" si="35"/>
        <v>1.0196346015730045</v>
      </c>
      <c r="AK137">
        <v>975.024</v>
      </c>
      <c r="AL137">
        <v>128.941</v>
      </c>
      <c r="AQ137">
        <v>975.024</v>
      </c>
      <c r="AR137">
        <v>1.08E-3</v>
      </c>
    </row>
    <row r="138" spans="3:46" ht="15" x14ac:dyDescent="0.25">
      <c r="C138" s="2"/>
      <c r="D138" s="2"/>
      <c r="E138" s="1"/>
      <c r="F138" s="1"/>
      <c r="G138" s="2"/>
      <c r="H138" s="2">
        <f t="shared" si="28"/>
        <v>928.59500000000003</v>
      </c>
      <c r="I138">
        <v>979.96799999999996</v>
      </c>
      <c r="J138">
        <v>928.59500000000003</v>
      </c>
      <c r="K138" s="2">
        <f t="shared" si="29"/>
        <v>9.2859500000000006E-7</v>
      </c>
      <c r="L138" s="1"/>
      <c r="M138" s="1"/>
      <c r="N138" s="1"/>
      <c r="P138" s="1">
        <v>979.96799999999996</v>
      </c>
      <c r="Q138" s="4">
        <v>2.0283700000000001E-19</v>
      </c>
      <c r="R138">
        <v>1.0499999999999999E-3</v>
      </c>
      <c r="S138" s="24">
        <f t="shared" si="32"/>
        <v>9.2859500000000006E-7</v>
      </c>
      <c r="T138" s="4">
        <f t="shared" si="25"/>
        <v>5794432800000</v>
      </c>
      <c r="U138" s="45">
        <v>23.728020000000001</v>
      </c>
      <c r="V138" s="9">
        <f t="shared" si="36"/>
        <v>2.2598114285714291E-5</v>
      </c>
      <c r="W138" s="4">
        <f t="shared" si="37"/>
        <v>111410217493427.19</v>
      </c>
      <c r="X138" s="4">
        <f t="shared" si="38"/>
        <v>121538419083738.75</v>
      </c>
      <c r="Y138" s="5">
        <f t="shared" si="26"/>
        <v>4.7675729565049667E-2</v>
      </c>
      <c r="Z138">
        <f t="shared" si="39"/>
        <v>4.7675729565049663</v>
      </c>
      <c r="AA138" s="4">
        <f t="shared" si="40"/>
        <v>5.4568670588326604</v>
      </c>
      <c r="AB138" s="4">
        <f t="shared" si="33"/>
        <v>2.690272020801264E+19</v>
      </c>
      <c r="AC138" s="4">
        <f t="shared" si="34"/>
        <v>0.20521709011222522</v>
      </c>
      <c r="AD138" s="4">
        <f t="shared" si="35"/>
        <v>1.0235331493714164</v>
      </c>
      <c r="AK138">
        <v>979.96799999999996</v>
      </c>
      <c r="AL138">
        <v>126.47799999999999</v>
      </c>
      <c r="AQ138">
        <v>979.96799999999996</v>
      </c>
      <c r="AR138">
        <v>1.0499999999999999E-3</v>
      </c>
    </row>
    <row r="139" spans="3:46" ht="15" x14ac:dyDescent="0.25">
      <c r="C139" s="2"/>
      <c r="D139" s="2"/>
      <c r="E139" s="1"/>
      <c r="F139" s="1"/>
      <c r="G139" s="2"/>
      <c r="H139" s="2">
        <f t="shared" si="28"/>
        <v>917.69799999999998</v>
      </c>
      <c r="I139">
        <v>984.98500000000001</v>
      </c>
      <c r="J139">
        <v>917.69799999999998</v>
      </c>
      <c r="K139" s="2">
        <f t="shared" si="29"/>
        <v>9.1769800000000007E-7</v>
      </c>
      <c r="L139" s="1"/>
      <c r="M139" s="1"/>
      <c r="N139" s="1"/>
      <c r="P139" s="1">
        <v>984.98500000000001</v>
      </c>
      <c r="Q139" s="4">
        <v>2.0180700000000001E-19</v>
      </c>
      <c r="R139" s="4">
        <v>9.990000000000001E-4</v>
      </c>
      <c r="S139" s="24">
        <f t="shared" si="32"/>
        <v>9.1769800000000007E-7</v>
      </c>
      <c r="T139" s="4">
        <f t="shared" si="25"/>
        <v>5726435520000.001</v>
      </c>
      <c r="U139" s="45">
        <v>22.69848</v>
      </c>
      <c r="V139" s="9">
        <f t="shared" si="36"/>
        <v>2.2721201201201199E-5</v>
      </c>
      <c r="W139" s="4">
        <f t="shared" si="37"/>
        <v>112588766500672.42</v>
      </c>
      <c r="X139" s="4">
        <f t="shared" si="38"/>
        <v>122824108909824.47</v>
      </c>
      <c r="Y139" s="5">
        <f t="shared" si="26"/>
        <v>4.6623057727243601E-2</v>
      </c>
      <c r="Z139">
        <f t="shared" si="39"/>
        <v>4.66230577272436</v>
      </c>
      <c r="AA139" s="4">
        <f t="shared" si="40"/>
        <v>5.4865894031841282</v>
      </c>
      <c r="AB139" s="4">
        <f t="shared" si="33"/>
        <v>2.718730967302486E+19</v>
      </c>
      <c r="AC139" s="4">
        <f t="shared" si="34"/>
        <v>0.20280888133342184</v>
      </c>
      <c r="AD139" s="4">
        <f t="shared" si="35"/>
        <v>1.0083237800842089</v>
      </c>
      <c r="AK139">
        <v>984.98500000000001</v>
      </c>
      <c r="AL139">
        <v>123.995</v>
      </c>
      <c r="AQ139">
        <v>984.98500000000001</v>
      </c>
      <c r="AR139" s="4">
        <v>9.990000000000001E-4</v>
      </c>
    </row>
    <row r="140" spans="3:46" ht="15" x14ac:dyDescent="0.25">
      <c r="C140" s="2"/>
      <c r="D140" s="2"/>
      <c r="E140" s="1"/>
      <c r="F140" s="1"/>
      <c r="G140" s="2"/>
      <c r="H140" s="2">
        <f t="shared" si="28"/>
        <v>902.61099999999999</v>
      </c>
      <c r="I140">
        <v>989.99800000000005</v>
      </c>
      <c r="J140">
        <v>902.61099999999999</v>
      </c>
      <c r="K140" s="2">
        <f t="shared" si="29"/>
        <v>9.0261100000000003E-7</v>
      </c>
      <c r="L140" s="1"/>
      <c r="M140" s="1"/>
      <c r="N140" s="1"/>
      <c r="P140" s="1">
        <v>989.99800000000005</v>
      </c>
      <c r="Q140" s="4">
        <v>2.0078800000000001E-19</v>
      </c>
      <c r="R140" s="4">
        <v>9.9628999999999994E-4</v>
      </c>
      <c r="S140" s="24">
        <f t="shared" si="32"/>
        <v>9.0261100000000003E-7</v>
      </c>
      <c r="T140" s="4">
        <f t="shared" ref="T140:T203" si="41">S140*6.24*10^18</f>
        <v>5632292640000.001</v>
      </c>
      <c r="U140" s="45">
        <v>22.654620000000001</v>
      </c>
      <c r="V140" s="9">
        <f t="shared" si="36"/>
        <v>2.2738981621816944E-5</v>
      </c>
      <c r="W140" s="4">
        <f t="shared" si="37"/>
        <v>113248708198781.52</v>
      </c>
      <c r="X140" s="4">
        <f t="shared" si="38"/>
        <v>123544045307761.66</v>
      </c>
      <c r="Y140" s="5">
        <f t="shared" ref="Y140:Y203" si="42">T140/X140</f>
        <v>4.5589349336662463E-2</v>
      </c>
      <c r="Z140">
        <f t="shared" si="39"/>
        <v>4.5589349336662464</v>
      </c>
      <c r="AA140" s="4">
        <f t="shared" si="40"/>
        <v>5.4908829203477083</v>
      </c>
      <c r="AB140" s="4">
        <f t="shared" si="33"/>
        <v>2.734666872695434E+19</v>
      </c>
      <c r="AC140" s="4">
        <f t="shared" si="34"/>
        <v>0.19947469340593665</v>
      </c>
      <c r="AD140" s="4">
        <f t="shared" si="35"/>
        <v>0.99018110145320626</v>
      </c>
      <c r="AK140">
        <v>989.99800000000005</v>
      </c>
      <c r="AL140">
        <v>121.11799999999999</v>
      </c>
      <c r="AQ140">
        <v>989.99800000000005</v>
      </c>
      <c r="AR140" s="4">
        <v>9.9628999999999994E-4</v>
      </c>
    </row>
    <row r="141" spans="3:46" ht="15" x14ac:dyDescent="0.25">
      <c r="C141" s="2"/>
      <c r="D141" s="2"/>
      <c r="E141" s="1"/>
      <c r="F141" s="1"/>
      <c r="G141" s="2"/>
      <c r="H141" s="2">
        <f t="shared" si="28"/>
        <v>885.30200000000002</v>
      </c>
      <c r="I141">
        <v>995.01</v>
      </c>
      <c r="J141">
        <v>885.30200000000002</v>
      </c>
      <c r="K141" s="2">
        <f t="shared" si="29"/>
        <v>8.8530200000000007E-7</v>
      </c>
      <c r="L141" s="1"/>
      <c r="M141" s="1"/>
      <c r="N141" s="1"/>
      <c r="P141" s="1">
        <v>995.01</v>
      </c>
      <c r="Q141" s="4">
        <v>1.9977900000000001E-19</v>
      </c>
      <c r="R141" s="4">
        <v>9.7820000000000003E-4</v>
      </c>
      <c r="S141" s="24">
        <f t="shared" si="32"/>
        <v>8.8530200000000007E-7</v>
      </c>
      <c r="T141" s="4">
        <f t="shared" si="41"/>
        <v>5524284480000.001</v>
      </c>
      <c r="U141" s="45">
        <v>22.218589999999999</v>
      </c>
      <c r="V141" s="9">
        <f t="shared" si="36"/>
        <v>2.2713749744428543E-5</v>
      </c>
      <c r="W141" s="4">
        <f t="shared" si="37"/>
        <v>113694381013162.25</v>
      </c>
      <c r="X141" s="4">
        <f t="shared" si="38"/>
        <v>124030233832540.64</v>
      </c>
      <c r="Y141" s="5">
        <f t="shared" si="42"/>
        <v>4.453982153624423E-2</v>
      </c>
      <c r="Z141">
        <f t="shared" si="39"/>
        <v>4.4539821536244233</v>
      </c>
      <c r="AA141" s="4">
        <f t="shared" si="40"/>
        <v>5.4847900668107954</v>
      </c>
      <c r="AB141" s="4">
        <f t="shared" si="33"/>
        <v>2.7454287321544282E+19</v>
      </c>
      <c r="AC141" s="4">
        <f t="shared" si="34"/>
        <v>0.19564944923301678</v>
      </c>
      <c r="AD141" s="4">
        <f t="shared" si="35"/>
        <v>0.73858854239352445</v>
      </c>
      <c r="AK141">
        <v>995.01</v>
      </c>
      <c r="AL141">
        <v>118.093</v>
      </c>
      <c r="AQ141">
        <v>995.01</v>
      </c>
      <c r="AR141" s="4">
        <v>9.7820000000000003E-4</v>
      </c>
    </row>
    <row r="142" spans="3:46" ht="15" x14ac:dyDescent="0.25">
      <c r="C142" s="2"/>
      <c r="D142" s="2"/>
      <c r="E142" s="1"/>
      <c r="F142" s="1"/>
      <c r="G142" s="2"/>
      <c r="H142" s="2">
        <f t="shared" si="28"/>
        <v>866.20500000000004</v>
      </c>
      <c r="I142">
        <v>1000.018</v>
      </c>
      <c r="J142">
        <v>866.20500000000004</v>
      </c>
      <c r="K142" s="2">
        <f t="shared" si="29"/>
        <v>8.662050000000001E-7</v>
      </c>
      <c r="L142">
        <v>1000.018</v>
      </c>
      <c r="M142">
        <v>449.39</v>
      </c>
      <c r="N142" s="2">
        <f t="shared" ref="N142:N151" si="43">M142*10^(-9)</f>
        <v>4.4939000000000003E-7</v>
      </c>
      <c r="P142" s="1">
        <v>1000.018</v>
      </c>
      <c r="Q142" s="4">
        <v>1.9877999999999999E-19</v>
      </c>
      <c r="R142" s="4">
        <v>2.098E-4</v>
      </c>
      <c r="S142" s="46">
        <v>4.4939000000000003E-7</v>
      </c>
      <c r="T142" s="4">
        <f t="shared" si="41"/>
        <v>2804193600000.0005</v>
      </c>
      <c r="U142" s="47">
        <v>2.4672299999999998</v>
      </c>
      <c r="V142" s="9">
        <f t="shared" si="36"/>
        <v>1.1759914204003813E-5</v>
      </c>
      <c r="W142" s="4">
        <f t="shared" si="37"/>
        <v>59160449763576.891</v>
      </c>
      <c r="X142" s="4">
        <f t="shared" si="38"/>
        <v>64538672469356.609</v>
      </c>
      <c r="Y142" s="5">
        <f t="shared" si="42"/>
        <v>4.3449818422147596E-2</v>
      </c>
      <c r="Z142">
        <f t="shared" si="39"/>
        <v>4.3449818422147599</v>
      </c>
      <c r="AA142" s="4">
        <f t="shared" si="40"/>
        <v>2.8397187315356711</v>
      </c>
      <c r="AB142" s="4">
        <f t="shared" si="33"/>
        <v>1.4285736651250987E+19</v>
      </c>
      <c r="AC142" s="4">
        <f t="shared" si="34"/>
        <v>9.9314026163755897E-2</v>
      </c>
      <c r="AD142" s="4">
        <f t="shared" si="35"/>
        <v>0.49929858528719845</v>
      </c>
      <c r="AK142">
        <v>1000.018</v>
      </c>
      <c r="AL142">
        <v>115.11499999999999</v>
      </c>
      <c r="AM142">
        <v>1000.018</v>
      </c>
      <c r="AN142">
        <v>11.699</v>
      </c>
      <c r="AQ142">
        <v>1000.018</v>
      </c>
      <c r="AR142" s="4">
        <v>9.4627999999999997E-4</v>
      </c>
      <c r="AS142">
        <v>1000.018</v>
      </c>
      <c r="AT142" s="4">
        <v>2.098E-4</v>
      </c>
    </row>
    <row r="143" spans="3:46" ht="15" x14ac:dyDescent="0.25">
      <c r="C143" s="2"/>
      <c r="D143" s="2"/>
      <c r="E143" s="1"/>
      <c r="F143" s="1"/>
      <c r="G143" s="2"/>
      <c r="H143" s="2">
        <f t="shared" si="28"/>
        <v>846.92</v>
      </c>
      <c r="I143">
        <v>1005.025</v>
      </c>
      <c r="J143">
        <v>846.92</v>
      </c>
      <c r="K143" s="2">
        <f t="shared" si="29"/>
        <v>8.4692000000000002E-7</v>
      </c>
      <c r="L143">
        <v>1005.025</v>
      </c>
      <c r="M143">
        <v>453.065</v>
      </c>
      <c r="N143" s="2">
        <f t="shared" si="43"/>
        <v>4.5306500000000004E-7</v>
      </c>
      <c r="P143" s="1">
        <v>1005.025</v>
      </c>
      <c r="Q143" s="4">
        <v>1.9779100000000001E-19</v>
      </c>
      <c r="R143" s="4">
        <v>2.1100000000000001E-4</v>
      </c>
      <c r="S143" s="46">
        <v>4.5306500000000004E-7</v>
      </c>
      <c r="T143" s="4">
        <f t="shared" si="41"/>
        <v>2827125600000.0005</v>
      </c>
      <c r="U143" s="47">
        <v>2.5479599999999998</v>
      </c>
      <c r="V143" s="9">
        <f t="shared" si="36"/>
        <v>1.207563981042654E-5</v>
      </c>
      <c r="W143" s="4">
        <f t="shared" si="37"/>
        <v>61052524181719.789</v>
      </c>
      <c r="X143" s="4">
        <f t="shared" si="38"/>
        <v>66602753652785.227</v>
      </c>
      <c r="Y143" s="5">
        <f t="shared" si="42"/>
        <v>4.2447578289907154E-2</v>
      </c>
      <c r="Z143">
        <f t="shared" si="39"/>
        <v>4.2447578289907151</v>
      </c>
      <c r="AA143" s="4">
        <f t="shared" si="40"/>
        <v>2.9159583964712219</v>
      </c>
      <c r="AB143" s="4">
        <f t="shared" si="33"/>
        <v>1.4742624267389426E+19</v>
      </c>
      <c r="AC143" s="4">
        <f t="shared" si="34"/>
        <v>0.10012619164619165</v>
      </c>
      <c r="AD143" s="4">
        <f t="shared" si="35"/>
        <v>0.49196995569108365</v>
      </c>
      <c r="AK143">
        <v>1005.025</v>
      </c>
      <c r="AL143">
        <v>112.32599999999999</v>
      </c>
      <c r="AM143">
        <v>1005.025</v>
      </c>
      <c r="AN143">
        <v>12.156000000000001</v>
      </c>
      <c r="AS143">
        <v>1005.025</v>
      </c>
      <c r="AT143" s="4">
        <v>2.1100000000000001E-4</v>
      </c>
    </row>
    <row r="144" spans="3:46" ht="15" x14ac:dyDescent="0.25">
      <c r="C144" s="2"/>
      <c r="D144" s="2"/>
      <c r="E144" s="1"/>
      <c r="F144" s="1"/>
      <c r="G144" s="2"/>
      <c r="H144" s="2">
        <f t="shared" si="28"/>
        <v>827.51300000000003</v>
      </c>
      <c r="I144">
        <v>1010.029</v>
      </c>
      <c r="J144">
        <v>827.51300000000003</v>
      </c>
      <c r="K144" s="2">
        <f t="shared" si="29"/>
        <v>8.2751300000000006E-7</v>
      </c>
      <c r="L144">
        <v>1010.029</v>
      </c>
      <c r="M144">
        <v>436.67700000000002</v>
      </c>
      <c r="N144" s="2">
        <f t="shared" si="43"/>
        <v>4.3667700000000004E-7</v>
      </c>
      <c r="P144" s="1">
        <v>1010.029</v>
      </c>
      <c r="Q144" s="4">
        <v>1.96812E-19</v>
      </c>
      <c r="R144" s="4">
        <v>2.1265999999999999E-4</v>
      </c>
      <c r="S144" s="46">
        <v>4.3667700000000004E-7</v>
      </c>
      <c r="T144" s="4">
        <f t="shared" si="41"/>
        <v>2724864480000.0005</v>
      </c>
      <c r="U144" s="47">
        <v>2.52948</v>
      </c>
      <c r="V144" s="9">
        <f t="shared" si="36"/>
        <v>1.1894479450766484E-5</v>
      </c>
      <c r="W144" s="4">
        <f t="shared" si="37"/>
        <v>60435742997207.914</v>
      </c>
      <c r="X144" s="4">
        <f t="shared" si="38"/>
        <v>65929901451499.547</v>
      </c>
      <c r="Y144" s="5">
        <f t="shared" si="42"/>
        <v>4.132972171973457E-2</v>
      </c>
      <c r="Z144">
        <f t="shared" si="39"/>
        <v>4.1329721719734573</v>
      </c>
      <c r="AA144" s="4">
        <f t="shared" si="40"/>
        <v>2.8722127995379338</v>
      </c>
      <c r="AB144" s="4">
        <f t="shared" si="33"/>
        <v>1.4593687374438214E+19</v>
      </c>
      <c r="AC144" s="4">
        <f t="shared" si="34"/>
        <v>9.6504486088053648E-2</v>
      </c>
      <c r="AD144" s="4">
        <f t="shared" si="35"/>
        <v>0.48693090412696494</v>
      </c>
      <c r="AK144">
        <v>1010.029</v>
      </c>
      <c r="AL144">
        <v>109.72199999999999</v>
      </c>
      <c r="AM144">
        <v>1010.029</v>
      </c>
      <c r="AN144">
        <v>12.584</v>
      </c>
      <c r="AS144">
        <v>1010.029</v>
      </c>
      <c r="AT144" s="4">
        <v>2.1265999999999999E-4</v>
      </c>
    </row>
    <row r="145" spans="3:46" ht="15" x14ac:dyDescent="0.25">
      <c r="C145" s="2"/>
      <c r="D145" s="2"/>
      <c r="E145" s="1"/>
      <c r="F145" s="1"/>
      <c r="G145" s="2"/>
      <c r="H145" s="2">
        <f t="shared" si="28"/>
        <v>807.56299999999999</v>
      </c>
      <c r="I145">
        <v>1015.03</v>
      </c>
      <c r="J145">
        <v>807.56299999999999</v>
      </c>
      <c r="K145" s="2">
        <f t="shared" si="29"/>
        <v>8.0756300000000004E-7</v>
      </c>
      <c r="L145">
        <v>1015.03</v>
      </c>
      <c r="M145">
        <v>444.48</v>
      </c>
      <c r="N145" s="2">
        <f t="shared" si="43"/>
        <v>4.4448000000000002E-7</v>
      </c>
      <c r="P145" s="1">
        <v>1015.03</v>
      </c>
      <c r="Q145" s="4">
        <v>1.9584200000000001E-19</v>
      </c>
      <c r="R145" s="4">
        <v>2.14E-4</v>
      </c>
      <c r="S145" s="46">
        <v>4.4448000000000002E-7</v>
      </c>
      <c r="T145" s="4">
        <f t="shared" si="41"/>
        <v>2773555200000</v>
      </c>
      <c r="U145" s="47">
        <v>2.64202</v>
      </c>
      <c r="V145" s="9">
        <f t="shared" si="36"/>
        <v>1.2345887850467291E-5</v>
      </c>
      <c r="W145" s="4">
        <f t="shared" si="37"/>
        <v>63040041719688.781</v>
      </c>
      <c r="X145" s="4">
        <f t="shared" si="38"/>
        <v>68770954603296.852</v>
      </c>
      <c r="Y145" s="5">
        <f t="shared" si="42"/>
        <v>4.033032863945496E-2</v>
      </c>
      <c r="Z145">
        <f t="shared" si="39"/>
        <v>4.033032863945496</v>
      </c>
      <c r="AA145" s="4">
        <f t="shared" si="40"/>
        <v>2.9812163913980254</v>
      </c>
      <c r="AB145" s="4">
        <f t="shared" si="33"/>
        <v>1.5222558957721149E+19</v>
      </c>
      <c r="AC145" s="4">
        <f t="shared" si="34"/>
        <v>9.8228928879739677E-2</v>
      </c>
      <c r="AD145" s="4">
        <f t="shared" si="35"/>
        <v>0.49177272942533168</v>
      </c>
      <c r="AK145">
        <v>1015.03</v>
      </c>
      <c r="AL145">
        <v>107.265</v>
      </c>
      <c r="AM145">
        <v>1015.03</v>
      </c>
      <c r="AN145">
        <v>13.186999999999999</v>
      </c>
      <c r="AS145">
        <v>1015.03</v>
      </c>
      <c r="AT145" s="4">
        <v>2.14E-4</v>
      </c>
    </row>
    <row r="146" spans="3:46" ht="15" x14ac:dyDescent="0.25">
      <c r="C146" s="2"/>
      <c r="D146" s="2"/>
      <c r="E146" s="1"/>
      <c r="F146" s="1"/>
      <c r="G146" s="2"/>
      <c r="H146" s="2">
        <f t="shared" si="28"/>
        <v>786.92899999999997</v>
      </c>
      <c r="I146">
        <v>1020.028</v>
      </c>
      <c r="J146">
        <v>786.92899999999997</v>
      </c>
      <c r="K146" s="2">
        <f t="shared" si="29"/>
        <v>7.8692899999999999E-7</v>
      </c>
      <c r="L146">
        <v>1020.028</v>
      </c>
      <c r="M146">
        <v>445.97300000000001</v>
      </c>
      <c r="N146" s="2">
        <f t="shared" si="43"/>
        <v>4.4597300000000005E-7</v>
      </c>
      <c r="P146" s="1">
        <v>1020.028</v>
      </c>
      <c r="Q146" s="4">
        <v>1.9488199999999999E-19</v>
      </c>
      <c r="R146" s="4">
        <v>2.1524000000000001E-4</v>
      </c>
      <c r="S146" s="46">
        <v>4.4597300000000005E-7</v>
      </c>
      <c r="T146" s="4">
        <f t="shared" si="41"/>
        <v>2782871520000.0005</v>
      </c>
      <c r="U146" s="47">
        <v>2.7237100000000001</v>
      </c>
      <c r="V146" s="9">
        <f t="shared" si="36"/>
        <v>1.2654292882363874E-5</v>
      </c>
      <c r="W146" s="4">
        <f t="shared" si="37"/>
        <v>64933102504920.281</v>
      </c>
      <c r="X146" s="4">
        <f t="shared" si="38"/>
        <v>70836111823549.391</v>
      </c>
      <c r="Y146" s="5">
        <f t="shared" si="42"/>
        <v>3.9286056904591957E-2</v>
      </c>
      <c r="Z146">
        <f t="shared" si="39"/>
        <v>3.9286056904591957</v>
      </c>
      <c r="AA146" s="4">
        <f t="shared" si="40"/>
        <v>3.0556883246778117</v>
      </c>
      <c r="AB146" s="4">
        <f t="shared" si="33"/>
        <v>1.5679684756302848E+19</v>
      </c>
      <c r="AC146" s="4">
        <f t="shared" si="34"/>
        <v>9.8558878013148291E-2</v>
      </c>
      <c r="AD146" s="4">
        <f t="shared" si="35"/>
        <v>0.48857560221316848</v>
      </c>
      <c r="AK146">
        <v>1020.028</v>
      </c>
      <c r="AL146">
        <v>105.005</v>
      </c>
      <c r="AM146">
        <v>1020.028</v>
      </c>
      <c r="AN146">
        <v>13.718999999999999</v>
      </c>
      <c r="AS146">
        <v>1020.028</v>
      </c>
      <c r="AT146" s="4">
        <v>2.1524000000000001E-4</v>
      </c>
    </row>
    <row r="147" spans="3:46" ht="15" x14ac:dyDescent="0.25">
      <c r="C147" s="2"/>
      <c r="D147" s="2"/>
      <c r="E147" s="1"/>
      <c r="F147" s="1"/>
      <c r="G147" s="2"/>
      <c r="H147" s="2">
        <f t="shared" ref="H147:H152" si="44">J147*$M$22</f>
        <v>764.48299999999995</v>
      </c>
      <c r="I147">
        <v>1025.0250000000001</v>
      </c>
      <c r="J147">
        <v>764.48299999999995</v>
      </c>
      <c r="K147" s="2">
        <f t="shared" si="29"/>
        <v>7.64483E-7</v>
      </c>
      <c r="L147">
        <v>1025.0250000000001</v>
      </c>
      <c r="M147">
        <v>438.86799999999999</v>
      </c>
      <c r="N147" s="2">
        <f t="shared" si="43"/>
        <v>4.3886800000000001E-7</v>
      </c>
      <c r="P147" s="1">
        <v>1025.0250000000001</v>
      </c>
      <c r="Q147" s="4">
        <v>1.9393200000000001E-19</v>
      </c>
      <c r="R147" s="4">
        <v>2.1599999999999999E-4</v>
      </c>
      <c r="S147" s="46">
        <v>4.3886800000000001E-7</v>
      </c>
      <c r="T147" s="4">
        <f t="shared" si="41"/>
        <v>2738536320000</v>
      </c>
      <c r="U147" s="47">
        <v>2.7575099999999999</v>
      </c>
      <c r="V147" s="9">
        <f t="shared" si="36"/>
        <v>1.276625E-5</v>
      </c>
      <c r="W147" s="4">
        <f t="shared" si="37"/>
        <v>65828486273539.172</v>
      </c>
      <c r="X147" s="4">
        <f t="shared" si="38"/>
        <v>71812894116588.187</v>
      </c>
      <c r="Y147" s="5">
        <f t="shared" si="42"/>
        <v>3.813432606620739E-2</v>
      </c>
      <c r="Z147">
        <f t="shared" si="39"/>
        <v>3.8134326066207391</v>
      </c>
      <c r="AA147" s="4">
        <f t="shared" si="40"/>
        <v>3.0827231072931309</v>
      </c>
      <c r="AB147" s="4">
        <f t="shared" si="33"/>
        <v>1.5895897053055353E+19</v>
      </c>
      <c r="AC147" s="4">
        <f t="shared" si="34"/>
        <v>9.698869141377249E-2</v>
      </c>
      <c r="AD147" s="4">
        <f t="shared" si="35"/>
        <v>0.48377074679805487</v>
      </c>
      <c r="AK147">
        <v>1025.0250000000001</v>
      </c>
      <c r="AL147">
        <v>102.43300000000001</v>
      </c>
      <c r="AM147">
        <v>1025.0250000000001</v>
      </c>
      <c r="AN147">
        <v>14.398</v>
      </c>
      <c r="AS147">
        <v>1025.0250000000001</v>
      </c>
      <c r="AT147" s="4">
        <v>2.1599999999999999E-4</v>
      </c>
    </row>
    <row r="148" spans="3:46" ht="15" x14ac:dyDescent="0.25">
      <c r="C148" s="2"/>
      <c r="D148" s="2"/>
      <c r="E148" s="1"/>
      <c r="F148" s="1"/>
      <c r="G148" s="2"/>
      <c r="H148" s="2">
        <f t="shared" si="44"/>
        <v>739.20100000000002</v>
      </c>
      <c r="I148">
        <v>1030.018</v>
      </c>
      <c r="J148">
        <v>739.20100000000002</v>
      </c>
      <c r="K148" s="2">
        <f t="shared" si="29"/>
        <v>7.3920100000000008E-7</v>
      </c>
      <c r="L148">
        <v>1030.018</v>
      </c>
      <c r="M148">
        <v>437.97300000000001</v>
      </c>
      <c r="N148" s="2">
        <f t="shared" si="43"/>
        <v>4.3797300000000003E-7</v>
      </c>
      <c r="P148" s="1">
        <v>1030.018</v>
      </c>
      <c r="Q148" s="4">
        <v>1.9299E-19</v>
      </c>
      <c r="R148" s="4">
        <v>2.1793999999999999E-4</v>
      </c>
      <c r="S148" s="46">
        <v>4.3797300000000003E-7</v>
      </c>
      <c r="T148" s="4">
        <f t="shared" si="41"/>
        <v>2732951520000</v>
      </c>
      <c r="U148" s="47">
        <v>2.8501400000000001</v>
      </c>
      <c r="V148" s="9">
        <f t="shared" si="36"/>
        <v>1.3077636046618337E-5</v>
      </c>
      <c r="W148" s="4">
        <f t="shared" si="37"/>
        <v>67763283313220.047</v>
      </c>
      <c r="X148" s="4">
        <f t="shared" si="38"/>
        <v>73923581796240.047</v>
      </c>
      <c r="Y148" s="5">
        <f t="shared" si="42"/>
        <v>3.696995537273879E-2</v>
      </c>
      <c r="Z148">
        <f t="shared" si="39"/>
        <v>3.696995537273879</v>
      </c>
      <c r="AA148" s="4">
        <f t="shared" si="40"/>
        <v>3.1579148794422744</v>
      </c>
      <c r="AB148" s="4">
        <f t="shared" si="33"/>
        <v>1.6363101090430978E+19</v>
      </c>
      <c r="AC148" s="4">
        <f t="shared" si="34"/>
        <v>9.6790898731655473E-2</v>
      </c>
      <c r="AD148" s="4">
        <f t="shared" si="35"/>
        <v>0.48174654190371069</v>
      </c>
      <c r="AK148">
        <v>1030.018</v>
      </c>
      <c r="AL148">
        <v>99.447000000000003</v>
      </c>
      <c r="AM148">
        <v>1030.018</v>
      </c>
      <c r="AN148">
        <v>14.95</v>
      </c>
      <c r="AS148">
        <v>1030.018</v>
      </c>
      <c r="AT148" s="4">
        <v>2.1793999999999999E-4</v>
      </c>
    </row>
    <row r="149" spans="3:46" ht="15" x14ac:dyDescent="0.25">
      <c r="C149" s="2"/>
      <c r="D149" s="2"/>
      <c r="E149" s="1"/>
      <c r="F149" s="1"/>
      <c r="G149" s="2"/>
      <c r="H149" s="2">
        <f t="shared" si="44"/>
        <v>709.18399999999997</v>
      </c>
      <c r="I149">
        <v>1035.009</v>
      </c>
      <c r="J149">
        <v>709.18399999999997</v>
      </c>
      <c r="K149" s="2">
        <f t="shared" si="29"/>
        <v>7.0918400000000001E-7</v>
      </c>
      <c r="L149">
        <v>1035.009</v>
      </c>
      <c r="M149">
        <v>435.54899999999998</v>
      </c>
      <c r="N149" s="2">
        <f t="shared" si="43"/>
        <v>4.3554900000000003E-7</v>
      </c>
      <c r="P149" s="1">
        <v>1035.009</v>
      </c>
      <c r="Q149" s="4">
        <v>1.9205799999999999E-19</v>
      </c>
      <c r="R149" s="4">
        <v>2.1900000000000001E-4</v>
      </c>
      <c r="S149" s="46">
        <v>4.3554900000000003E-7</v>
      </c>
      <c r="T149" s="4">
        <f t="shared" si="41"/>
        <v>2717825760000.0005</v>
      </c>
      <c r="U149" s="47">
        <v>2.9289399999999999</v>
      </c>
      <c r="V149" s="9">
        <f t="shared" si="36"/>
        <v>1.3374155251141552E-5</v>
      </c>
      <c r="W149" s="4">
        <f t="shared" si="37"/>
        <v>69636022717832.906</v>
      </c>
      <c r="X149" s="4">
        <f t="shared" si="38"/>
        <v>75966570237635.891</v>
      </c>
      <c r="Y149" s="5">
        <f t="shared" si="42"/>
        <v>3.5776602148789867E-2</v>
      </c>
      <c r="Z149">
        <f t="shared" si="39"/>
        <v>3.5776602148789869</v>
      </c>
      <c r="AA149" s="4">
        <f t="shared" si="40"/>
        <v>3.2295166891780931</v>
      </c>
      <c r="AB149" s="4">
        <f t="shared" si="33"/>
        <v>1.6815319794947846E+19</v>
      </c>
      <c r="AC149" s="4">
        <f t="shared" si="34"/>
        <v>9.6255201009363189E-2</v>
      </c>
      <c r="AD149" s="4">
        <f t="shared" si="35"/>
        <v>0.47678990226283602</v>
      </c>
      <c r="AK149">
        <v>1035.009</v>
      </c>
      <c r="AL149">
        <v>95.741</v>
      </c>
      <c r="AM149">
        <v>1035.009</v>
      </c>
      <c r="AN149">
        <v>15.433999999999999</v>
      </c>
      <c r="AS149">
        <v>1035.009</v>
      </c>
      <c r="AT149" s="4">
        <v>2.1900000000000001E-4</v>
      </c>
    </row>
    <row r="150" spans="3:46" ht="15" x14ac:dyDescent="0.25">
      <c r="C150" s="2"/>
      <c r="D150" s="2"/>
      <c r="E150" s="1"/>
      <c r="F150" s="1"/>
      <c r="G150" s="2"/>
      <c r="H150" s="2">
        <f t="shared" si="44"/>
        <v>677.13499999999999</v>
      </c>
      <c r="I150">
        <v>1039.998</v>
      </c>
      <c r="J150">
        <v>677.13499999999999</v>
      </c>
      <c r="K150" s="2">
        <f t="shared" si="29"/>
        <v>6.7713500000000006E-7</v>
      </c>
      <c r="L150">
        <v>1039.998</v>
      </c>
      <c r="M150">
        <v>429.33199999999999</v>
      </c>
      <c r="N150" s="2">
        <f t="shared" si="43"/>
        <v>4.29332E-7</v>
      </c>
      <c r="P150" s="1">
        <v>1039.998</v>
      </c>
      <c r="Q150" s="4">
        <v>1.9113499999999999E-19</v>
      </c>
      <c r="R150" s="4">
        <v>2.2104000000000001E-4</v>
      </c>
      <c r="S150" s="46">
        <v>4.29332E-7</v>
      </c>
      <c r="T150" s="4">
        <f t="shared" si="41"/>
        <v>2679031680000.0005</v>
      </c>
      <c r="U150" s="47">
        <v>3.00203</v>
      </c>
      <c r="V150" s="9">
        <f t="shared" si="36"/>
        <v>1.3581387984075281E-5</v>
      </c>
      <c r="W150" s="4">
        <f t="shared" si="37"/>
        <v>71056520177232.234</v>
      </c>
      <c r="X150" s="4">
        <f t="shared" si="38"/>
        <v>77516203829707.891</v>
      </c>
      <c r="Y150" s="5">
        <f t="shared" si="42"/>
        <v>3.4560924653707928E-2</v>
      </c>
      <c r="Z150">
        <f t="shared" si="39"/>
        <v>3.456092465370793</v>
      </c>
      <c r="AA150" s="4">
        <f t="shared" si="40"/>
        <v>3.2795580979239904</v>
      </c>
      <c r="AB150" s="4">
        <f t="shared" si="33"/>
        <v>1.715833362766626E+19</v>
      </c>
      <c r="AC150" s="4">
        <f t="shared" si="34"/>
        <v>9.4881260110233068E-2</v>
      </c>
      <c r="AD150" s="4">
        <f t="shared" si="35"/>
        <v>0.46233046337737305</v>
      </c>
      <c r="AK150">
        <v>1039.998</v>
      </c>
      <c r="AL150">
        <v>91.620999999999995</v>
      </c>
      <c r="AM150">
        <v>1039.998</v>
      </c>
      <c r="AN150">
        <v>15.936999999999999</v>
      </c>
      <c r="AS150">
        <v>1039.998</v>
      </c>
      <c r="AT150" s="4">
        <v>2.2104000000000001E-4</v>
      </c>
    </row>
    <row r="151" spans="3:46" ht="15" x14ac:dyDescent="0.25">
      <c r="C151" s="2"/>
      <c r="D151" s="2"/>
      <c r="E151" s="1"/>
      <c r="F151" s="1"/>
      <c r="G151" s="2"/>
      <c r="H151" s="2">
        <f t="shared" si="44"/>
        <v>640.99900000000002</v>
      </c>
      <c r="I151">
        <v>1044.9829999999999</v>
      </c>
      <c r="J151">
        <v>640.99900000000002</v>
      </c>
      <c r="K151" s="2">
        <f t="shared" si="29"/>
        <v>6.4099900000000006E-7</v>
      </c>
      <c r="L151">
        <v>1044.9829999999999</v>
      </c>
      <c r="M151">
        <v>409.99299999999999</v>
      </c>
      <c r="N151" s="2">
        <f t="shared" si="43"/>
        <v>4.0999300000000001E-7</v>
      </c>
      <c r="P151" s="1">
        <v>1044.9829999999999</v>
      </c>
      <c r="Q151" s="4">
        <v>1.9021999999999999E-19</v>
      </c>
      <c r="R151" s="4">
        <v>2.23E-4</v>
      </c>
      <c r="S151" s="46">
        <v>4.0999300000000001E-7</v>
      </c>
      <c r="T151" s="4">
        <f t="shared" si="41"/>
        <v>2558356320000.0005</v>
      </c>
      <c r="U151" s="47">
        <v>2.9882200000000001</v>
      </c>
      <c r="V151" s="9">
        <f t="shared" si="36"/>
        <v>1.3400089686098656E-5</v>
      </c>
      <c r="W151" s="4">
        <f t="shared" si="37"/>
        <v>70445219672477.437</v>
      </c>
      <c r="X151" s="4">
        <f t="shared" si="38"/>
        <v>76849330551793.562</v>
      </c>
      <c r="Y151" s="5">
        <f t="shared" si="42"/>
        <v>3.3290547902375865E-2</v>
      </c>
      <c r="Z151">
        <f t="shared" si="39"/>
        <v>3.3290547902375867</v>
      </c>
      <c r="AA151" s="4">
        <f t="shared" si="40"/>
        <v>3.2357791924125476</v>
      </c>
      <c r="AB151" s="4">
        <f t="shared" si="33"/>
        <v>1.701072017880637E+19</v>
      </c>
      <c r="AC151" s="4">
        <f t="shared" si="34"/>
        <v>9.0607391194634443E-2</v>
      </c>
      <c r="AD151" s="4">
        <f t="shared" si="35"/>
        <v>0.44635994254491856</v>
      </c>
      <c r="AK151">
        <v>1044.9829999999999</v>
      </c>
      <c r="AL151">
        <v>86.667000000000002</v>
      </c>
      <c r="AM151">
        <v>1044.9829999999999</v>
      </c>
      <c r="AN151">
        <v>16.369</v>
      </c>
      <c r="AS151">
        <v>1044.9829999999999</v>
      </c>
      <c r="AT151" s="4">
        <v>2.23E-4</v>
      </c>
    </row>
    <row r="152" spans="3:46" ht="15" x14ac:dyDescent="0.25">
      <c r="C152" s="2"/>
      <c r="D152" s="2"/>
      <c r="E152" s="1"/>
      <c r="F152" s="1"/>
      <c r="G152" s="2"/>
      <c r="H152" s="2">
        <f t="shared" si="44"/>
        <v>602.76400000000001</v>
      </c>
      <c r="I152">
        <v>1049.9659999999999</v>
      </c>
      <c r="J152">
        <v>602.76400000000001</v>
      </c>
      <c r="K152" s="2">
        <f t="shared" ref="K152" si="45">H152*10^(-9)</f>
        <v>6.0276400000000004E-7</v>
      </c>
      <c r="L152">
        <v>1049.9659999999999</v>
      </c>
      <c r="M152">
        <v>400.66399999999999</v>
      </c>
      <c r="N152" s="2">
        <f t="shared" ref="N152:N215" si="46">M152*10^(-9)</f>
        <v>4.0066399999999999E-7</v>
      </c>
      <c r="P152" s="1">
        <v>1049.9659999999999</v>
      </c>
      <c r="Q152" s="4">
        <v>1.89314E-19</v>
      </c>
      <c r="R152" s="4">
        <v>2.2450000000000001E-4</v>
      </c>
      <c r="S152" s="46">
        <v>4.0066399999999999E-7</v>
      </c>
      <c r="T152" s="4">
        <f t="shared" si="41"/>
        <v>2500143360000</v>
      </c>
      <c r="U152" s="47">
        <v>3.05288</v>
      </c>
      <c r="V152" s="9">
        <f t="shared" si="36"/>
        <v>1.359857461024499E-5</v>
      </c>
      <c r="W152" s="4">
        <f t="shared" si="37"/>
        <v>71830792282900.312</v>
      </c>
      <c r="X152" s="4">
        <f t="shared" si="38"/>
        <v>78360864308618.516</v>
      </c>
      <c r="Y152" s="5">
        <f t="shared" si="42"/>
        <v>3.1905510257688952E-2</v>
      </c>
      <c r="Z152">
        <f t="shared" si="39"/>
        <v>3.1905510257688952</v>
      </c>
      <c r="AA152" s="4">
        <f t="shared" si="40"/>
        <v>3.2837082289044872</v>
      </c>
      <c r="AB152" s="4">
        <f t="shared" si="33"/>
        <v>1.7345300553073134E+19</v>
      </c>
      <c r="AC152" s="4">
        <f t="shared" si="34"/>
        <v>8.8545706355003639E-2</v>
      </c>
      <c r="AD152" s="4">
        <f t="shared" si="35"/>
        <v>0.43861149101959718</v>
      </c>
      <c r="AK152">
        <v>1049.9659999999999</v>
      </c>
      <c r="AL152">
        <v>81.424999999999997</v>
      </c>
      <c r="AM152">
        <v>1049.9659999999999</v>
      </c>
      <c r="AN152">
        <v>16.672000000000001</v>
      </c>
      <c r="AS152">
        <v>1049.9659999999999</v>
      </c>
      <c r="AT152" s="4">
        <v>2.2450000000000001E-4</v>
      </c>
    </row>
    <row r="153" spans="3:46" ht="15" x14ac:dyDescent="0.25">
      <c r="C153" s="2"/>
      <c r="D153" s="2"/>
      <c r="E153" s="1"/>
      <c r="F153" s="1"/>
      <c r="G153" s="2"/>
      <c r="H153" s="2"/>
      <c r="I153" s="1"/>
      <c r="J153" s="1"/>
      <c r="K153" s="2"/>
      <c r="L153">
        <v>1055.02</v>
      </c>
      <c r="M153">
        <v>384.73</v>
      </c>
      <c r="N153" s="2">
        <f t="shared" si="46"/>
        <v>3.8473000000000003E-7</v>
      </c>
      <c r="P153" s="1">
        <v>1055.02</v>
      </c>
      <c r="Q153" s="4">
        <v>1.88417E-19</v>
      </c>
      <c r="R153" s="4">
        <v>2.2599999999999999E-4</v>
      </c>
      <c r="S153" s="25">
        <v>3.8473000000000003E-7</v>
      </c>
      <c r="T153" s="4">
        <f t="shared" si="41"/>
        <v>2400715200000</v>
      </c>
      <c r="U153" s="47">
        <v>3.0618699999999999</v>
      </c>
      <c r="V153" s="9">
        <f t="shared" si="36"/>
        <v>1.3548097345132743E-5</v>
      </c>
      <c r="W153" s="4">
        <f t="shared" si="37"/>
        <v>71904856489237.922</v>
      </c>
      <c r="X153" s="4">
        <f t="shared" si="38"/>
        <v>78441661624623.187</v>
      </c>
      <c r="Y153" s="5">
        <f t="shared" si="42"/>
        <v>3.0605103847601373E-2</v>
      </c>
      <c r="Z153">
        <f t="shared" si="39"/>
        <v>3.0605103847601374</v>
      </c>
      <c r="AA153" s="4">
        <f t="shared" si="40"/>
        <v>3.2715192594299367</v>
      </c>
      <c r="AB153" s="4">
        <f t="shared" si="33"/>
        <v>1.7363185166040945E+19</v>
      </c>
      <c r="AC153" s="4">
        <f t="shared" si="34"/>
        <v>8.5024333621090381E-2</v>
      </c>
      <c r="AD153" s="4">
        <f t="shared" si="35"/>
        <v>0.45285109891919051</v>
      </c>
      <c r="AM153">
        <v>1055.02</v>
      </c>
      <c r="AN153">
        <v>16.928000000000001</v>
      </c>
      <c r="AS153">
        <v>1055.02</v>
      </c>
      <c r="AT153" s="4">
        <v>2.2599999999999999E-4</v>
      </c>
    </row>
    <row r="154" spans="3:46" ht="15" x14ac:dyDescent="0.25">
      <c r="C154" s="2"/>
      <c r="D154" s="2"/>
      <c r="E154" s="1"/>
      <c r="F154" s="1"/>
      <c r="G154" s="2"/>
      <c r="H154" s="2"/>
      <c r="I154" s="1"/>
      <c r="J154" s="1"/>
      <c r="K154" s="2"/>
      <c r="L154">
        <v>1059.998</v>
      </c>
      <c r="M154">
        <v>438.54199999999997</v>
      </c>
      <c r="N154" s="2">
        <f t="shared" si="46"/>
        <v>4.3854200000000001E-7</v>
      </c>
      <c r="P154" s="1">
        <v>1059.998</v>
      </c>
      <c r="Q154" s="4">
        <v>1.8752799999999999E-19</v>
      </c>
      <c r="R154" s="4">
        <v>2.2804999999999999E-4</v>
      </c>
      <c r="S154" s="25">
        <f t="shared" ref="S154:S157" si="47">N154</f>
        <v>4.3854200000000001E-7</v>
      </c>
      <c r="T154" s="4">
        <f t="shared" si="41"/>
        <v>2736502080000.0005</v>
      </c>
      <c r="U154" s="47">
        <v>3.6766299999999998</v>
      </c>
      <c r="V154" s="9">
        <f t="shared" si="36"/>
        <v>1.6122034641525982E-5</v>
      </c>
      <c r="W154" s="4">
        <f t="shared" si="37"/>
        <v>85971346367081.094</v>
      </c>
      <c r="X154" s="4">
        <f t="shared" si="38"/>
        <v>93786923309543.016</v>
      </c>
      <c r="Y154" s="5">
        <f t="shared" si="42"/>
        <v>2.9177863858143596E-2</v>
      </c>
      <c r="Z154">
        <f t="shared" si="39"/>
        <v>2.9177863858143596</v>
      </c>
      <c r="AA154" s="4">
        <f t="shared" si="40"/>
        <v>3.8930593342612339</v>
      </c>
      <c r="AB154" s="4">
        <f t="shared" si="33"/>
        <v>2.0759882973535867E+19</v>
      </c>
      <c r="AC154" s="4">
        <f t="shared" si="34"/>
        <v>9.6916646258051659E-2</v>
      </c>
      <c r="AD154" s="4">
        <f t="shared" si="35"/>
        <v>0.46243541504747138</v>
      </c>
      <c r="AM154">
        <v>1059.998</v>
      </c>
      <c r="AN154">
        <v>17.082000000000001</v>
      </c>
      <c r="AS154">
        <v>1059.998</v>
      </c>
      <c r="AT154" s="4">
        <v>2.2804999999999999E-4</v>
      </c>
    </row>
    <row r="155" spans="3:46" ht="15" x14ac:dyDescent="0.25">
      <c r="C155" s="2"/>
      <c r="D155" s="2"/>
      <c r="E155" s="1"/>
      <c r="F155" s="1"/>
      <c r="G155" s="2"/>
      <c r="H155" s="2"/>
      <c r="I155" s="1"/>
      <c r="J155" s="1"/>
      <c r="K155" s="2"/>
      <c r="L155">
        <v>1064.973</v>
      </c>
      <c r="M155">
        <v>402.661</v>
      </c>
      <c r="N155" s="2">
        <f t="shared" si="46"/>
        <v>4.0266100000000001E-7</v>
      </c>
      <c r="P155" s="1">
        <v>1064.973</v>
      </c>
      <c r="Q155" s="4">
        <v>1.86648E-19</v>
      </c>
      <c r="R155" s="4">
        <v>2.3000000000000001E-4</v>
      </c>
      <c r="S155" s="25">
        <f t="shared" si="47"/>
        <v>4.0266100000000001E-7</v>
      </c>
      <c r="T155" s="4">
        <f t="shared" si="41"/>
        <v>2512604640000</v>
      </c>
      <c r="U155" s="47">
        <v>3.57246</v>
      </c>
      <c r="V155" s="9">
        <f t="shared" si="36"/>
        <v>1.5532434782608696E-5</v>
      </c>
      <c r="W155" s="4">
        <f t="shared" si="37"/>
        <v>83217793829072.344</v>
      </c>
      <c r="X155" s="4">
        <f t="shared" si="38"/>
        <v>90783047813533.469</v>
      </c>
      <c r="Y155" s="5">
        <f t="shared" si="42"/>
        <v>2.7677024516304397E-2</v>
      </c>
      <c r="Z155">
        <f t="shared" si="39"/>
        <v>2.7677024516304396</v>
      </c>
      <c r="AA155" s="4">
        <f t="shared" si="40"/>
        <v>3.7506860367665826</v>
      </c>
      <c r="AB155" s="4">
        <f t="shared" si="33"/>
        <v>2.0094970408290378E+19</v>
      </c>
      <c r="AC155" s="4">
        <f t="shared" si="34"/>
        <v>8.8987038183146266E-2</v>
      </c>
      <c r="AD155" s="4">
        <f t="shared" si="35"/>
        <v>0.43100326268251959</v>
      </c>
      <c r="AM155">
        <v>1064.973</v>
      </c>
      <c r="AN155">
        <v>17.181000000000001</v>
      </c>
      <c r="AS155">
        <v>1064.973</v>
      </c>
      <c r="AT155" s="4">
        <v>2.3000000000000001E-4</v>
      </c>
    </row>
    <row r="156" spans="3:46" ht="15" x14ac:dyDescent="0.25">
      <c r="C156" s="2"/>
      <c r="D156" s="2"/>
      <c r="E156" s="1"/>
      <c r="F156" s="1"/>
      <c r="G156" s="2"/>
      <c r="H156" s="2"/>
      <c r="I156" s="1"/>
      <c r="J156" s="1"/>
      <c r="K156" s="2"/>
      <c r="L156">
        <v>1070.019</v>
      </c>
      <c r="M156">
        <v>370.33300000000003</v>
      </c>
      <c r="N156" s="2">
        <f t="shared" si="46"/>
        <v>3.7033300000000004E-7</v>
      </c>
      <c r="P156" s="1">
        <v>1070.019</v>
      </c>
      <c r="Q156" s="4">
        <v>1.85776E-19</v>
      </c>
      <c r="R156" s="4">
        <v>2.3201999999999999E-4</v>
      </c>
      <c r="S156" s="25">
        <f t="shared" si="47"/>
        <v>3.7033300000000004E-7</v>
      </c>
      <c r="T156" s="4">
        <f t="shared" si="41"/>
        <v>2310877920000</v>
      </c>
      <c r="U156" s="47">
        <v>3.4943</v>
      </c>
      <c r="V156" s="9">
        <f t="shared" si="36"/>
        <v>1.5060339625894321E-5</v>
      </c>
      <c r="W156" s="4">
        <f t="shared" si="37"/>
        <v>81067197193901.906</v>
      </c>
      <c r="X156" s="4">
        <f t="shared" si="38"/>
        <v>88436942393347.531</v>
      </c>
      <c r="Y156" s="5">
        <f t="shared" si="42"/>
        <v>2.613023310690387E-2</v>
      </c>
      <c r="Z156">
        <f t="shared" si="39"/>
        <v>2.6130233106903868</v>
      </c>
      <c r="AA156" s="4">
        <f t="shared" si="40"/>
        <v>3.6366871217802261</v>
      </c>
      <c r="AB156" s="4">
        <f t="shared" si="33"/>
        <v>1.9575656283805368E+19</v>
      </c>
      <c r="AC156" s="4">
        <f t="shared" si="34"/>
        <v>8.1842633906633891E-2</v>
      </c>
      <c r="AD156" s="4">
        <f t="shared" si="35"/>
        <v>0.3892506270642162</v>
      </c>
      <c r="AM156">
        <v>1070.019</v>
      </c>
      <c r="AN156">
        <v>17.273</v>
      </c>
      <c r="AS156">
        <v>1070.019</v>
      </c>
      <c r="AT156" s="4">
        <v>2.3201999999999999E-4</v>
      </c>
    </row>
    <row r="157" spans="3:46" ht="15" x14ac:dyDescent="0.25">
      <c r="C157" s="2"/>
      <c r="D157" s="2"/>
      <c r="E157" s="1"/>
      <c r="F157" s="1"/>
      <c r="G157" s="2"/>
      <c r="H157" s="2"/>
      <c r="I157" s="1"/>
      <c r="J157" s="1"/>
      <c r="K157" s="2"/>
      <c r="L157">
        <v>1074.989</v>
      </c>
      <c r="M157">
        <v>338.45400000000001</v>
      </c>
      <c r="N157" s="2">
        <f t="shared" si="46"/>
        <v>3.3845400000000002E-7</v>
      </c>
      <c r="P157" s="1">
        <v>1074.989</v>
      </c>
      <c r="Q157" s="4">
        <v>1.8491199999999999E-19</v>
      </c>
      <c r="R157" s="4">
        <v>2.34E-4</v>
      </c>
      <c r="S157" s="25">
        <f t="shared" si="47"/>
        <v>3.3845400000000002E-7</v>
      </c>
      <c r="T157" s="4">
        <f t="shared" si="41"/>
        <v>2111952960000.0002</v>
      </c>
      <c r="U157" s="47">
        <v>3.4144899999999998</v>
      </c>
      <c r="V157" s="9">
        <f t="shared" si="36"/>
        <v>1.4591837606837606E-5</v>
      </c>
      <c r="W157" s="4">
        <f t="shared" si="37"/>
        <v>78912334552855.453</v>
      </c>
      <c r="X157" s="4">
        <f t="shared" si="38"/>
        <v>86086183148569.578</v>
      </c>
      <c r="Y157" s="5">
        <f t="shared" si="42"/>
        <v>2.4533007304495563E-2</v>
      </c>
      <c r="Z157">
        <f t="shared" si="39"/>
        <v>2.4533007304495564</v>
      </c>
      <c r="AA157" s="4">
        <f t="shared" si="40"/>
        <v>3.5235558577081907</v>
      </c>
      <c r="AB157" s="4">
        <f t="shared" si="33"/>
        <v>1.9055312027927831E+19</v>
      </c>
      <c r="AC157" s="4">
        <f t="shared" si="34"/>
        <v>7.4797457467295311E-2</v>
      </c>
      <c r="AD157" s="4">
        <f t="shared" si="35"/>
        <v>0.35856651236868048</v>
      </c>
      <c r="AM157">
        <v>1074.989</v>
      </c>
      <c r="AN157">
        <v>17.334</v>
      </c>
      <c r="AS157">
        <v>1074.989</v>
      </c>
      <c r="AT157" s="4">
        <v>2.34E-4</v>
      </c>
    </row>
    <row r="158" spans="3:46" ht="15" x14ac:dyDescent="0.25">
      <c r="C158" s="2"/>
      <c r="D158" s="2"/>
      <c r="E158" s="1"/>
      <c r="F158" s="1"/>
      <c r="G158" s="2"/>
      <c r="H158" s="2"/>
      <c r="I158" s="1"/>
      <c r="J158" s="1"/>
      <c r="K158" s="2"/>
      <c r="L158">
        <v>1080.029</v>
      </c>
      <c r="M158">
        <v>305.392</v>
      </c>
      <c r="N158" s="2">
        <f t="shared" si="46"/>
        <v>3.0539200000000001E-7</v>
      </c>
      <c r="P158" s="1">
        <v>1080.029</v>
      </c>
      <c r="Q158" s="4">
        <v>1.84056E-19</v>
      </c>
      <c r="R158" s="4">
        <v>2.3559000000000001E-4</v>
      </c>
      <c r="S158" s="25">
        <f t="shared" ref="S158:S221" si="48">N158</f>
        <v>3.0539200000000001E-7</v>
      </c>
      <c r="T158" s="4">
        <f t="shared" si="41"/>
        <v>1905646080000</v>
      </c>
      <c r="U158" s="47">
        <v>3.3128700000000002</v>
      </c>
      <c r="V158" s="9">
        <f t="shared" si="36"/>
        <v>1.4062014516745194E-5</v>
      </c>
      <c r="W158" s="4">
        <f t="shared" si="37"/>
        <v>76400739539842.187</v>
      </c>
      <c r="X158" s="4">
        <f t="shared" si="38"/>
        <v>83346261316191.484</v>
      </c>
      <c r="Y158" s="5">
        <f t="shared" si="42"/>
        <v>2.2864205903256208E-2</v>
      </c>
      <c r="Z158">
        <f t="shared" si="39"/>
        <v>2.2864205903256209</v>
      </c>
      <c r="AA158" s="4">
        <f t="shared" si="40"/>
        <v>3.3956171221667959</v>
      </c>
      <c r="AB158" s="4">
        <f t="shared" si="33"/>
        <v>1.8448826021247857E+19</v>
      </c>
      <c r="AC158" s="4">
        <f t="shared" si="34"/>
        <v>6.7490841091705916E-2</v>
      </c>
      <c r="AD158" s="4">
        <f t="shared" si="35"/>
        <v>0.31904847062673097</v>
      </c>
      <c r="AM158">
        <v>1080.029</v>
      </c>
      <c r="AN158">
        <v>17.36</v>
      </c>
      <c r="AS158">
        <v>1080.029</v>
      </c>
      <c r="AT158" s="4">
        <v>2.3559000000000001E-4</v>
      </c>
    </row>
    <row r="159" spans="3:46" ht="15" x14ac:dyDescent="0.25">
      <c r="C159" s="2"/>
      <c r="D159" s="2"/>
      <c r="E159" s="1"/>
      <c r="F159" s="1"/>
      <c r="G159" s="2"/>
      <c r="H159" s="2"/>
      <c r="I159" s="1"/>
      <c r="J159" s="1"/>
      <c r="K159" s="2"/>
      <c r="L159">
        <v>1084.9929999999999</v>
      </c>
      <c r="M159">
        <v>276.26600000000002</v>
      </c>
      <c r="N159" s="2">
        <f t="shared" si="46"/>
        <v>2.7626600000000002E-7</v>
      </c>
      <c r="P159" s="1">
        <v>1084.9929999999999</v>
      </c>
      <c r="Q159" s="4">
        <v>1.8320699999999999E-19</v>
      </c>
      <c r="R159" s="4">
        <v>2.4000000000000001E-4</v>
      </c>
      <c r="S159" s="25">
        <f t="shared" si="48"/>
        <v>2.7626600000000002E-7</v>
      </c>
      <c r="T159" s="4">
        <f t="shared" si="41"/>
        <v>1723899840000.0002</v>
      </c>
      <c r="U159" s="47">
        <v>3.2687400000000002</v>
      </c>
      <c r="V159" s="9">
        <f t="shared" si="36"/>
        <v>1.3619750000000001E-5</v>
      </c>
      <c r="W159" s="4">
        <f t="shared" si="37"/>
        <v>74340773005398.281</v>
      </c>
      <c r="X159" s="4">
        <f t="shared" si="38"/>
        <v>81099025096798.125</v>
      </c>
      <c r="Y159" s="5">
        <f t="shared" si="42"/>
        <v>2.1256727043788615E-2</v>
      </c>
      <c r="Z159">
        <f t="shared" si="39"/>
        <v>2.1256727043788617</v>
      </c>
      <c r="AA159" s="4">
        <f t="shared" si="40"/>
        <v>3.2888215443497995</v>
      </c>
      <c r="AB159" s="4">
        <f t="shared" si="33"/>
        <v>1.7951396749850167E+19</v>
      </c>
      <c r="AC159" s="4">
        <f t="shared" si="34"/>
        <v>6.1054070522611061E-2</v>
      </c>
      <c r="AD159" s="4">
        <f t="shared" si="35"/>
        <v>0.29095008728866933</v>
      </c>
      <c r="AM159">
        <v>1084.9929999999999</v>
      </c>
      <c r="AN159">
        <v>17.364000000000001</v>
      </c>
      <c r="AS159">
        <v>1084.9929999999999</v>
      </c>
      <c r="AT159" s="4">
        <v>2.4000000000000001E-4</v>
      </c>
    </row>
    <row r="160" spans="3:46" ht="15" x14ac:dyDescent="0.25">
      <c r="C160" s="2"/>
      <c r="D160" s="2"/>
      <c r="E160" s="1"/>
      <c r="F160" s="1"/>
      <c r="G160" s="2"/>
      <c r="H160" s="2"/>
      <c r="I160" s="1"/>
      <c r="J160" s="1"/>
      <c r="K160" s="2"/>
      <c r="L160">
        <v>1090.028</v>
      </c>
      <c r="M160">
        <v>246.68600000000001</v>
      </c>
      <c r="N160" s="2">
        <f t="shared" si="46"/>
        <v>2.4668600000000004E-7</v>
      </c>
      <c r="P160" s="1">
        <v>1090.028</v>
      </c>
      <c r="Q160" s="4">
        <v>1.8236699999999999E-19</v>
      </c>
      <c r="R160" s="4">
        <v>2.4084E-4</v>
      </c>
      <c r="S160" s="25">
        <f t="shared" si="48"/>
        <v>2.4668600000000004E-7</v>
      </c>
      <c r="T160" s="4">
        <f t="shared" si="41"/>
        <v>1539320640000.0002</v>
      </c>
      <c r="U160" s="47">
        <v>3.1641599999999999</v>
      </c>
      <c r="V160" s="9">
        <f t="shared" si="36"/>
        <v>1.3138016940707523E-5</v>
      </c>
      <c r="W160" s="4">
        <f t="shared" si="37"/>
        <v>72041635497143.25</v>
      </c>
      <c r="X160" s="4">
        <f t="shared" si="38"/>
        <v>78590875087792.641</v>
      </c>
      <c r="Y160" s="5">
        <f t="shared" si="42"/>
        <v>1.9586505917900128E-2</v>
      </c>
      <c r="Z160">
        <f t="shared" si="39"/>
        <v>1.9586505917900128</v>
      </c>
      <c r="AA160" s="4">
        <f t="shared" si="40"/>
        <v>3.1724953222072019</v>
      </c>
      <c r="AB160" s="4">
        <f t="shared" si="33"/>
        <v>1.7396213800781951E+19</v>
      </c>
      <c r="AC160" s="4">
        <f t="shared" si="34"/>
        <v>5.4516967129291459E-2</v>
      </c>
      <c r="AD160" s="4">
        <f t="shared" si="35"/>
        <v>0.25628287980450537</v>
      </c>
      <c r="AM160">
        <v>1090.028</v>
      </c>
      <c r="AN160">
        <v>17.373999999999999</v>
      </c>
      <c r="AS160">
        <v>1090.028</v>
      </c>
      <c r="AT160" s="4">
        <v>2.4084E-4</v>
      </c>
    </row>
    <row r="161" spans="3:46" ht="15" x14ac:dyDescent="0.25">
      <c r="C161" s="2"/>
      <c r="D161" s="2"/>
      <c r="E161" s="1"/>
      <c r="F161" s="1"/>
      <c r="G161" s="2"/>
      <c r="H161" s="2"/>
      <c r="I161" s="1"/>
      <c r="J161" s="1"/>
      <c r="K161" s="2"/>
      <c r="L161">
        <v>1094.9870000000001</v>
      </c>
      <c r="M161">
        <v>221.01499999999999</v>
      </c>
      <c r="N161" s="2">
        <f t="shared" si="46"/>
        <v>2.21015E-7</v>
      </c>
      <c r="P161" s="1">
        <v>1094.9870000000001</v>
      </c>
      <c r="Q161" s="4">
        <v>1.81534E-19</v>
      </c>
      <c r="R161" s="4">
        <v>2.4399999999999999E-4</v>
      </c>
      <c r="S161" s="25">
        <f t="shared" si="48"/>
        <v>2.21015E-7</v>
      </c>
      <c r="T161" s="4">
        <f t="shared" si="41"/>
        <v>1379133600000</v>
      </c>
      <c r="U161" s="47">
        <v>3.12053</v>
      </c>
      <c r="V161" s="9">
        <f t="shared" si="36"/>
        <v>1.2789057377049181E-5</v>
      </c>
      <c r="W161" s="4">
        <f t="shared" si="37"/>
        <v>70449928812504.437</v>
      </c>
      <c r="X161" s="4">
        <f t="shared" si="38"/>
        <v>76854467795459.391</v>
      </c>
      <c r="Y161" s="5">
        <f t="shared" si="42"/>
        <v>1.7944742050266076E-2</v>
      </c>
      <c r="Z161">
        <f t="shared" si="39"/>
        <v>1.7944742050266076</v>
      </c>
      <c r="AA161" s="4">
        <f t="shared" si="40"/>
        <v>3.0882305059612016</v>
      </c>
      <c r="AB161" s="4">
        <f t="shared" si="33"/>
        <v>1.7011857315771161E+19</v>
      </c>
      <c r="AC161" s="4">
        <f t="shared" si="34"/>
        <v>4.8843742612391258E-2</v>
      </c>
      <c r="AD161" s="4">
        <f t="shared" si="35"/>
        <v>0.23183053218195079</v>
      </c>
      <c r="AM161">
        <v>1094.9870000000001</v>
      </c>
      <c r="AN161">
        <v>17.498999999999999</v>
      </c>
      <c r="AS161">
        <v>1094.9870000000001</v>
      </c>
      <c r="AT161" s="4">
        <v>2.4399999999999999E-4</v>
      </c>
    </row>
    <row r="162" spans="3:46" ht="15" x14ac:dyDescent="0.25">
      <c r="C162" s="2"/>
      <c r="D162" s="2"/>
      <c r="E162" s="1"/>
      <c r="F162" s="1"/>
      <c r="G162" s="2"/>
      <c r="H162" s="2"/>
      <c r="I162" s="1"/>
      <c r="J162" s="1"/>
      <c r="K162" s="2"/>
      <c r="L162">
        <v>1100.0160000000001</v>
      </c>
      <c r="M162">
        <v>196.173</v>
      </c>
      <c r="N162" s="2">
        <f t="shared" si="46"/>
        <v>1.9617300000000002E-7</v>
      </c>
      <c r="P162" s="1">
        <v>1100.0160000000001</v>
      </c>
      <c r="Q162" s="4">
        <v>1.8070899999999999E-19</v>
      </c>
      <c r="R162" s="4">
        <v>2.4567000000000002E-4</v>
      </c>
      <c r="S162" s="25">
        <f t="shared" si="48"/>
        <v>1.9617300000000002E-7</v>
      </c>
      <c r="T162" s="4">
        <f t="shared" si="41"/>
        <v>1224119520000.0002</v>
      </c>
      <c r="U162" s="47">
        <v>3.0623399999999998</v>
      </c>
      <c r="V162" s="9">
        <f t="shared" si="36"/>
        <v>1.2465258273293441E-5</v>
      </c>
      <c r="W162" s="4">
        <f t="shared" si="37"/>
        <v>68979731354240.477</v>
      </c>
      <c r="X162" s="4">
        <f t="shared" si="38"/>
        <v>75250616022807.797</v>
      </c>
      <c r="Y162" s="5">
        <f t="shared" si="42"/>
        <v>1.6267235867264931E-2</v>
      </c>
      <c r="Z162">
        <f t="shared" si="39"/>
        <v>1.6267235867264931</v>
      </c>
      <c r="AA162" s="4">
        <f t="shared" si="40"/>
        <v>3.0100412977545141</v>
      </c>
      <c r="AB162" s="4">
        <f t="shared" si="33"/>
        <v>1.6656842203512355E+19</v>
      </c>
      <c r="AC162" s="4">
        <f t="shared" si="34"/>
        <v>4.3353724948535753E-2</v>
      </c>
      <c r="AD162" s="4">
        <f t="shared" si="35"/>
        <v>0.2024255045291177</v>
      </c>
      <c r="AM162">
        <v>1100.0160000000001</v>
      </c>
      <c r="AN162">
        <v>17.536999999999999</v>
      </c>
      <c r="AS162">
        <v>1100.0160000000001</v>
      </c>
      <c r="AT162" s="4">
        <v>2.4567000000000002E-4</v>
      </c>
    </row>
    <row r="163" spans="3:46" ht="15" x14ac:dyDescent="0.25">
      <c r="C163" s="2"/>
      <c r="D163" s="2"/>
      <c r="E163" s="1"/>
      <c r="F163" s="1"/>
      <c r="G163" s="2"/>
      <c r="H163" s="2"/>
      <c r="I163" s="1"/>
      <c r="J163" s="1"/>
      <c r="K163" s="2"/>
      <c r="L163">
        <v>1104.9690000000001</v>
      </c>
      <c r="M163">
        <v>173.68899999999999</v>
      </c>
      <c r="N163" s="2">
        <f t="shared" si="46"/>
        <v>1.7368900000000001E-7</v>
      </c>
      <c r="P163" s="1">
        <v>1104.9690000000001</v>
      </c>
      <c r="Q163" s="4">
        <v>1.7989099999999999E-19</v>
      </c>
      <c r="R163" s="4">
        <v>2.4899999999999998E-4</v>
      </c>
      <c r="S163" s="25">
        <f t="shared" si="48"/>
        <v>1.7368900000000001E-7</v>
      </c>
      <c r="T163" s="4">
        <f t="shared" si="41"/>
        <v>1083819360000</v>
      </c>
      <c r="U163" s="47">
        <v>3.03701</v>
      </c>
      <c r="V163" s="9">
        <f t="shared" si="36"/>
        <v>1.2196827309236949E-5</v>
      </c>
      <c r="W163" s="4">
        <f t="shared" si="37"/>
        <v>67801209116837.141</v>
      </c>
      <c r="X163" s="4">
        <f t="shared" si="38"/>
        <v>73964955400185.969</v>
      </c>
      <c r="Y163" s="5">
        <f t="shared" si="42"/>
        <v>1.4653146941494336E-2</v>
      </c>
      <c r="Z163">
        <f t="shared" si="39"/>
        <v>1.4653146941494337</v>
      </c>
      <c r="AA163" s="4">
        <f t="shared" si="40"/>
        <v>2.9452220802388052</v>
      </c>
      <c r="AB163" s="4">
        <f t="shared" si="33"/>
        <v>1.6372259202732796E+19</v>
      </c>
      <c r="AC163" s="4">
        <f t="shared" si="34"/>
        <v>3.8384819177900251E-2</v>
      </c>
      <c r="AD163" s="4">
        <f t="shared" si="35"/>
        <v>0.17300110070734723</v>
      </c>
      <c r="AM163">
        <v>1104.9690000000001</v>
      </c>
      <c r="AN163">
        <v>17.579999999999998</v>
      </c>
      <c r="AS163">
        <v>1104.9690000000001</v>
      </c>
      <c r="AT163" s="4">
        <v>2.4899999999999998E-4</v>
      </c>
    </row>
    <row r="164" spans="3:46" ht="15" x14ac:dyDescent="0.25">
      <c r="C164" s="2"/>
      <c r="D164" s="2"/>
      <c r="E164" s="1"/>
      <c r="F164" s="1"/>
      <c r="G164" s="2"/>
      <c r="H164" s="2"/>
      <c r="I164" s="1"/>
      <c r="J164" s="1"/>
      <c r="K164" s="2"/>
      <c r="L164">
        <v>1109.9929999999999</v>
      </c>
      <c r="M164">
        <v>137.94300000000001</v>
      </c>
      <c r="N164" s="2">
        <f t="shared" si="46"/>
        <v>1.3794300000000003E-7</v>
      </c>
      <c r="P164" s="1">
        <v>1109.9929999999999</v>
      </c>
      <c r="Q164" s="4">
        <v>1.7908100000000001E-19</v>
      </c>
      <c r="R164" s="4">
        <v>2.5111000000000003E-4</v>
      </c>
      <c r="S164" s="25">
        <f t="shared" si="48"/>
        <v>1.3794300000000003E-7</v>
      </c>
      <c r="T164" s="4">
        <f t="shared" si="41"/>
        <v>860764320000.00024</v>
      </c>
      <c r="U164" s="47">
        <v>2.7165900000000001</v>
      </c>
      <c r="V164" s="9">
        <f t="shared" si="36"/>
        <v>1.0818326629763847E-5</v>
      </c>
      <c r="W164" s="4">
        <f t="shared" si="37"/>
        <v>60410242458797.117</v>
      </c>
      <c r="X164" s="4">
        <f t="shared" si="38"/>
        <v>65902082682324.125</v>
      </c>
      <c r="Y164" s="5">
        <f t="shared" si="42"/>
        <v>1.3061261267709063E-2</v>
      </c>
      <c r="Z164">
        <f t="shared" si="39"/>
        <v>1.3061261267709063</v>
      </c>
      <c r="AA164" s="4">
        <f t="shared" si="40"/>
        <v>2.6123493965587099</v>
      </c>
      <c r="AB164" s="4">
        <f t="shared" si="33"/>
        <v>1.4587529646130577E+19</v>
      </c>
      <c r="AC164" s="4">
        <f t="shared" si="34"/>
        <v>3.0485045753370084E-2</v>
      </c>
      <c r="AD164" s="4">
        <f t="shared" si="35"/>
        <v>0.13163557807556894</v>
      </c>
      <c r="AM164">
        <v>1109.9929999999999</v>
      </c>
      <c r="AN164">
        <v>17.663</v>
      </c>
      <c r="AS164">
        <v>1109.9929999999999</v>
      </c>
      <c r="AT164" s="4">
        <v>2.5111000000000003E-4</v>
      </c>
    </row>
    <row r="165" spans="3:46" ht="15" x14ac:dyDescent="0.25">
      <c r="C165" s="2"/>
      <c r="D165" s="2"/>
      <c r="E165" s="1"/>
      <c r="F165" s="1"/>
      <c r="G165" s="2"/>
      <c r="H165" s="2"/>
      <c r="I165" s="1"/>
      <c r="J165" s="1"/>
      <c r="K165" s="2"/>
      <c r="L165">
        <v>1115.0129999999999</v>
      </c>
      <c r="M165">
        <v>99.364999999999995</v>
      </c>
      <c r="N165" s="2">
        <f t="shared" si="46"/>
        <v>9.9365000000000003E-8</v>
      </c>
      <c r="P165" s="1">
        <v>1115.0129999999999</v>
      </c>
      <c r="Q165" s="4">
        <v>1.78278E-19</v>
      </c>
      <c r="R165" s="4">
        <v>2.5500000000000002E-4</v>
      </c>
      <c r="S165" s="25">
        <f t="shared" si="48"/>
        <v>9.9365000000000003E-8</v>
      </c>
      <c r="T165" s="4">
        <f t="shared" si="41"/>
        <v>620037600000</v>
      </c>
      <c r="U165" s="47">
        <v>2.2454399999999999</v>
      </c>
      <c r="V165" s="9">
        <f t="shared" si="36"/>
        <v>8.8056470588235289E-6</v>
      </c>
      <c r="W165" s="4">
        <f t="shared" si="37"/>
        <v>49392785754964.32</v>
      </c>
      <c r="X165" s="4">
        <f t="shared" si="38"/>
        <v>53883039005415.625</v>
      </c>
      <c r="Y165" s="5">
        <f t="shared" si="42"/>
        <v>1.1507101519230975E-2</v>
      </c>
      <c r="Z165">
        <f t="shared" si="39"/>
        <v>1.1507101519230976</v>
      </c>
      <c r="AA165" s="4">
        <f t="shared" si="40"/>
        <v>2.1263387183317803</v>
      </c>
      <c r="AB165" s="4">
        <f t="shared" si="33"/>
        <v>1.1927095425861747E+19</v>
      </c>
      <c r="AC165" s="4">
        <f t="shared" si="34"/>
        <v>2.1959407663191443E-2</v>
      </c>
      <c r="AD165" s="4">
        <f t="shared" si="35"/>
        <v>0.10548253328056371</v>
      </c>
      <c r="AM165">
        <v>1115.0129999999999</v>
      </c>
      <c r="AN165">
        <v>17.721</v>
      </c>
      <c r="AS165">
        <v>1115.0129999999999</v>
      </c>
      <c r="AT165" s="4">
        <v>2.5500000000000002E-4</v>
      </c>
    </row>
    <row r="166" spans="3:46" ht="15" x14ac:dyDescent="0.25">
      <c r="C166" s="2"/>
      <c r="D166" s="2"/>
      <c r="E166" s="1"/>
      <c r="F166" s="1"/>
      <c r="G166" s="2"/>
      <c r="H166" s="2"/>
      <c r="I166" s="1"/>
      <c r="J166" s="1"/>
      <c r="K166" s="2"/>
      <c r="L166">
        <v>1120.0309999999999</v>
      </c>
      <c r="M166">
        <v>90.870999999999995</v>
      </c>
      <c r="N166" s="2">
        <f t="shared" si="46"/>
        <v>9.0871000000000007E-8</v>
      </c>
      <c r="P166" s="1">
        <v>1120.0309999999999</v>
      </c>
      <c r="Q166" s="4">
        <v>1.7748199999999999E-19</v>
      </c>
      <c r="R166" s="4">
        <v>2.5734999999999999E-4</v>
      </c>
      <c r="S166" s="25">
        <f t="shared" si="48"/>
        <v>9.0871000000000007E-8</v>
      </c>
      <c r="T166" s="4">
        <f t="shared" si="41"/>
        <v>567035040000.00012</v>
      </c>
      <c r="U166" s="47">
        <v>2.3642099999999999</v>
      </c>
      <c r="V166" s="9">
        <f t="shared" si="36"/>
        <v>9.186749562852147E-6</v>
      </c>
      <c r="W166" s="4">
        <f t="shared" si="37"/>
        <v>51761584627467.273</v>
      </c>
      <c r="X166" s="4">
        <f t="shared" si="38"/>
        <v>56467183229964.297</v>
      </c>
      <c r="Y166" s="5">
        <f t="shared" si="42"/>
        <v>1.0041850993181878E-2</v>
      </c>
      <c r="Z166">
        <f t="shared" si="39"/>
        <v>1.0041850993181878</v>
      </c>
      <c r="AA166" s="4">
        <f t="shared" si="40"/>
        <v>2.218365233198424</v>
      </c>
      <c r="AB166" s="4">
        <f t="shared" si="33"/>
        <v>1.2499099814056772E+19</v>
      </c>
      <c r="AC166" s="4">
        <f t="shared" si="34"/>
        <v>2.0082255661066469E-2</v>
      </c>
      <c r="AD166" s="4">
        <f t="shared" si="35"/>
        <v>9.4123687839033243E-2</v>
      </c>
      <c r="AM166">
        <v>1120.0309999999999</v>
      </c>
      <c r="AN166">
        <v>17.850000000000001</v>
      </c>
      <c r="AS166">
        <v>1120.0309999999999</v>
      </c>
      <c r="AT166" s="4">
        <v>2.5734999999999999E-4</v>
      </c>
    </row>
    <row r="167" spans="3:46" ht="15" x14ac:dyDescent="0.25">
      <c r="C167" s="2"/>
      <c r="D167" s="2"/>
      <c r="E167" s="1"/>
      <c r="F167" s="1"/>
      <c r="G167" s="2"/>
      <c r="H167" s="2"/>
      <c r="I167" s="1"/>
      <c r="J167" s="1"/>
      <c r="K167" s="2"/>
      <c r="L167">
        <v>1124.973</v>
      </c>
      <c r="M167">
        <v>81.489999999999995</v>
      </c>
      <c r="N167" s="2">
        <f t="shared" si="46"/>
        <v>8.1489999999999997E-8</v>
      </c>
      <c r="P167" s="1">
        <v>1124.973</v>
      </c>
      <c r="Q167" s="4">
        <v>1.7669299999999999E-19</v>
      </c>
      <c r="R167" s="4">
        <v>2.5999999999999998E-4</v>
      </c>
      <c r="S167" s="25">
        <f t="shared" si="48"/>
        <v>8.1489999999999997E-8</v>
      </c>
      <c r="T167" s="4">
        <f t="shared" si="41"/>
        <v>508497599999.99994</v>
      </c>
      <c r="U167" s="47">
        <v>2.4802900000000001</v>
      </c>
      <c r="V167" s="9">
        <f t="shared" si="36"/>
        <v>9.5395769230769245E-6</v>
      </c>
      <c r="W167" s="4">
        <f t="shared" si="37"/>
        <v>53989557724850.023</v>
      </c>
      <c r="X167" s="4">
        <f t="shared" si="38"/>
        <v>58897699336200.023</v>
      </c>
      <c r="Y167" s="5">
        <f t="shared" si="42"/>
        <v>8.6335732249470803E-3</v>
      </c>
      <c r="Z167">
        <f t="shared" si="39"/>
        <v>0.86335732249470798</v>
      </c>
      <c r="AA167" s="4">
        <f t="shared" si="40"/>
        <v>2.3035640234657428</v>
      </c>
      <c r="AB167" s="4">
        <f t="shared" si="33"/>
        <v>1.3037098376651837E+19</v>
      </c>
      <c r="AC167" s="4">
        <f t="shared" si="34"/>
        <v>1.8009078956105977E-2</v>
      </c>
      <c r="AD167" s="4">
        <f t="shared" si="35"/>
        <v>8.4013865836508772E-2</v>
      </c>
      <c r="AM167">
        <v>1124.973</v>
      </c>
      <c r="AN167">
        <v>17.995999999999999</v>
      </c>
      <c r="AS167">
        <v>1124.973</v>
      </c>
      <c r="AT167" s="4">
        <v>2.5999999999999998E-4</v>
      </c>
    </row>
    <row r="168" spans="3:46" ht="15" x14ac:dyDescent="0.25">
      <c r="C168" s="2"/>
      <c r="D168" s="2"/>
      <c r="E168" s="1"/>
      <c r="F168" s="1"/>
      <c r="G168" s="2"/>
      <c r="H168" s="2"/>
      <c r="I168" s="1"/>
      <c r="J168" s="1"/>
      <c r="K168" s="2"/>
      <c r="L168">
        <v>1129.9849999999999</v>
      </c>
      <c r="M168">
        <v>70.209000000000003</v>
      </c>
      <c r="N168" s="2">
        <f t="shared" si="46"/>
        <v>7.0209000000000004E-8</v>
      </c>
      <c r="P168" s="1">
        <v>1129.9849999999999</v>
      </c>
      <c r="Q168" s="4">
        <v>1.7591200000000001E-19</v>
      </c>
      <c r="R168" s="4">
        <v>2.6452000000000002E-4</v>
      </c>
      <c r="S168" s="25">
        <f t="shared" si="48"/>
        <v>7.0209000000000004E-8</v>
      </c>
      <c r="T168" s="4">
        <f t="shared" si="41"/>
        <v>438104160000.00006</v>
      </c>
      <c r="U168" s="47">
        <v>2.5507499999999999</v>
      </c>
      <c r="V168" s="9">
        <f t="shared" si="36"/>
        <v>9.6429381521246027E-6</v>
      </c>
      <c r="W168" s="4">
        <f t="shared" si="37"/>
        <v>54816829733756.664</v>
      </c>
      <c r="X168" s="4">
        <f t="shared" si="38"/>
        <v>59800177891370.906</v>
      </c>
      <c r="Y168" s="5">
        <f t="shared" si="42"/>
        <v>7.3261347281580241E-3</v>
      </c>
      <c r="Z168">
        <f t="shared" si="39"/>
        <v>0.73261347281580236</v>
      </c>
      <c r="AA168" s="4">
        <f t="shared" si="40"/>
        <v>2.3285231186725186</v>
      </c>
      <c r="AB168" s="4">
        <f t="shared" si="33"/>
        <v>1.3236863424169576E+19</v>
      </c>
      <c r="AC168" s="4">
        <f t="shared" si="34"/>
        <v>1.5516007171790957E-2</v>
      </c>
      <c r="AD168" s="4">
        <f t="shared" si="35"/>
        <v>7.0868051800518167E-2</v>
      </c>
      <c r="AM168">
        <v>1129.9849999999999</v>
      </c>
      <c r="AN168">
        <v>18.113</v>
      </c>
      <c r="AS168">
        <v>1129.9849999999999</v>
      </c>
      <c r="AT168" s="4">
        <v>2.6452000000000002E-4</v>
      </c>
    </row>
    <row r="169" spans="3:46" ht="15" x14ac:dyDescent="0.25">
      <c r="C169" s="2"/>
      <c r="D169" s="2"/>
      <c r="E169" s="1"/>
      <c r="F169" s="1"/>
      <c r="G169" s="2"/>
      <c r="H169" s="2"/>
      <c r="I169" s="1"/>
      <c r="J169" s="1"/>
      <c r="K169" s="2"/>
      <c r="L169">
        <v>1134.9939999999999</v>
      </c>
      <c r="M169">
        <v>57.83</v>
      </c>
      <c r="N169" s="2">
        <f t="shared" si="46"/>
        <v>5.7830000000000002E-8</v>
      </c>
      <c r="P169" s="1">
        <v>1134.9939999999999</v>
      </c>
      <c r="Q169" s="4">
        <v>1.75137E-19</v>
      </c>
      <c r="R169" s="4">
        <v>2.7E-4</v>
      </c>
      <c r="S169" s="25">
        <f t="shared" si="48"/>
        <v>5.7830000000000002E-8</v>
      </c>
      <c r="T169" s="4">
        <f t="shared" si="41"/>
        <v>360859200000</v>
      </c>
      <c r="U169" s="47">
        <v>2.5380500000000001</v>
      </c>
      <c r="V169" s="9">
        <f t="shared" si="36"/>
        <v>9.4001851851851861E-6</v>
      </c>
      <c r="W169" s="4">
        <f t="shared" si="37"/>
        <v>53673325369197.75</v>
      </c>
      <c r="X169" s="4">
        <f t="shared" si="38"/>
        <v>58552718584579.367</v>
      </c>
      <c r="Y169" s="5">
        <f t="shared" si="42"/>
        <v>6.1629794264588941E-3</v>
      </c>
      <c r="Z169">
        <f t="shared" si="39"/>
        <v>0.61629794264588944</v>
      </c>
      <c r="AA169" s="4">
        <f t="shared" si="40"/>
        <v>2.2699044812066922</v>
      </c>
      <c r="AB169" s="4">
        <f t="shared" si="33"/>
        <v>1.2960736344728367E+19</v>
      </c>
      <c r="AC169" s="4">
        <f t="shared" si="34"/>
        <v>1.2780280231091037E-2</v>
      </c>
      <c r="AD169" s="4">
        <f t="shared" si="35"/>
        <v>5.5673544036656759E-2</v>
      </c>
      <c r="AM169">
        <v>1134.9939999999999</v>
      </c>
      <c r="AN169">
        <v>18.254000000000001</v>
      </c>
      <c r="AS169">
        <v>1134.9939999999999</v>
      </c>
      <c r="AT169" s="4">
        <v>2.7E-4</v>
      </c>
    </row>
    <row r="170" spans="3:46" ht="15" x14ac:dyDescent="0.25">
      <c r="C170" s="2"/>
      <c r="D170" s="2"/>
      <c r="E170" s="1"/>
      <c r="F170" s="1"/>
      <c r="G170" s="2"/>
      <c r="H170" s="2"/>
      <c r="I170" s="1"/>
      <c r="J170" s="1"/>
      <c r="K170" s="2"/>
      <c r="L170">
        <v>1140</v>
      </c>
      <c r="M170">
        <v>42.817</v>
      </c>
      <c r="N170" s="2">
        <f t="shared" si="46"/>
        <v>4.2817000000000005E-8</v>
      </c>
      <c r="P170" s="1">
        <v>1140</v>
      </c>
      <c r="Q170" s="4">
        <v>1.7436800000000001E-19</v>
      </c>
      <c r="R170" s="4">
        <v>2.7253999999999999E-4</v>
      </c>
      <c r="S170" s="25">
        <f t="shared" si="48"/>
        <v>4.2817000000000005E-8</v>
      </c>
      <c r="T170" s="4">
        <f t="shared" si="41"/>
        <v>267178080000.00006</v>
      </c>
      <c r="U170" s="47">
        <v>2.2828300000000001</v>
      </c>
      <c r="V170" s="9">
        <f t="shared" si="36"/>
        <v>8.3761282747486628E-6</v>
      </c>
      <c r="W170" s="4">
        <f t="shared" si="37"/>
        <v>48037072597888.734</v>
      </c>
      <c r="X170" s="4">
        <f t="shared" si="38"/>
        <v>52404079197696.805</v>
      </c>
      <c r="Y170" s="5">
        <f t="shared" si="42"/>
        <v>5.0984214223487919E-3</v>
      </c>
      <c r="Z170">
        <f t="shared" si="39"/>
        <v>0.50984214223487923</v>
      </c>
      <c r="AA170" s="4">
        <f t="shared" si="40"/>
        <v>2.022620909211323</v>
      </c>
      <c r="AB170" s="4">
        <f t="shared" si="33"/>
        <v>1.1599725346458769E+19</v>
      </c>
      <c r="AC170" s="4">
        <f t="shared" si="34"/>
        <v>9.462446111959625E-3</v>
      </c>
      <c r="AD170" s="4">
        <f t="shared" si="35"/>
        <v>4.9832753095423954E-2</v>
      </c>
      <c r="AM170">
        <v>1140</v>
      </c>
      <c r="AN170">
        <v>18.350999999999999</v>
      </c>
      <c r="AS170">
        <v>1140</v>
      </c>
      <c r="AT170" s="4">
        <v>2.7253999999999999E-4</v>
      </c>
    </row>
    <row r="171" spans="3:46" ht="15" x14ac:dyDescent="0.25">
      <c r="C171" s="2"/>
      <c r="D171" s="2"/>
      <c r="E171" s="1"/>
      <c r="F171" s="1"/>
      <c r="G171" s="2"/>
      <c r="H171" s="2"/>
      <c r="I171" s="1"/>
      <c r="J171" s="1"/>
      <c r="K171" s="2"/>
      <c r="L171">
        <v>1145.0029999999999</v>
      </c>
      <c r="M171">
        <v>47.325000000000003</v>
      </c>
      <c r="N171" s="2">
        <f t="shared" si="46"/>
        <v>4.7325000000000009E-8</v>
      </c>
      <c r="P171" s="1">
        <v>1145.0029999999999</v>
      </c>
      <c r="Q171" s="4">
        <v>1.7360700000000001E-19</v>
      </c>
      <c r="R171" s="4">
        <v>2.7599999999999999E-4</v>
      </c>
      <c r="S171" s="25">
        <f t="shared" si="48"/>
        <v>4.7325000000000009E-8</v>
      </c>
      <c r="T171" s="4">
        <f t="shared" si="41"/>
        <v>295308000000.00006</v>
      </c>
      <c r="U171" s="47">
        <v>3.0979899999999998</v>
      </c>
      <c r="V171" s="9">
        <f t="shared" si="36"/>
        <v>1.1224601449275363E-5</v>
      </c>
      <c r="W171" s="4">
        <f t="shared" si="37"/>
        <v>64655235383799.969</v>
      </c>
      <c r="X171" s="4">
        <f t="shared" si="38"/>
        <v>70532984055054.516</v>
      </c>
      <c r="Y171" s="5">
        <f t="shared" si="42"/>
        <v>4.1868071223173748E-3</v>
      </c>
      <c r="Z171">
        <f t="shared" si="39"/>
        <v>0.41868071223173747</v>
      </c>
      <c r="AA171" s="4">
        <f t="shared" si="40"/>
        <v>2.7104543822843143</v>
      </c>
      <c r="AB171" s="4">
        <f t="shared" si="33"/>
        <v>1.5612586948016579E+19</v>
      </c>
      <c r="AC171" s="4">
        <f t="shared" si="34"/>
        <v>1.0458702437080816E-2</v>
      </c>
      <c r="AD171" s="4">
        <f t="shared" si="35"/>
        <v>4.6266360316090036E-2</v>
      </c>
      <c r="AM171">
        <v>1145.0029999999999</v>
      </c>
      <c r="AN171">
        <v>18.437999999999999</v>
      </c>
      <c r="AS171">
        <v>1145.0029999999999</v>
      </c>
      <c r="AT171" s="4">
        <v>2.7599999999999999E-4</v>
      </c>
    </row>
    <row r="172" spans="3:46" ht="15" x14ac:dyDescent="0.25">
      <c r="C172" s="2"/>
      <c r="D172" s="2"/>
      <c r="E172" s="1"/>
      <c r="F172" s="1"/>
      <c r="G172" s="2"/>
      <c r="H172" s="2"/>
      <c r="I172" s="1"/>
      <c r="J172" s="1"/>
      <c r="K172" s="2"/>
      <c r="L172">
        <v>1150.0029999999999</v>
      </c>
      <c r="M172">
        <v>36.415999999999997</v>
      </c>
      <c r="N172" s="2">
        <f t="shared" si="46"/>
        <v>3.6416E-8</v>
      </c>
      <c r="P172" s="1">
        <v>1150.0029999999999</v>
      </c>
      <c r="Q172" s="4">
        <v>1.72852E-19</v>
      </c>
      <c r="R172" s="4">
        <v>2.8075000000000002E-4</v>
      </c>
      <c r="S172" s="25">
        <f t="shared" si="48"/>
        <v>3.6416E-8</v>
      </c>
      <c r="T172" s="4">
        <f t="shared" si="41"/>
        <v>227235840000</v>
      </c>
      <c r="U172" s="47">
        <v>2.9603899999999999</v>
      </c>
      <c r="V172" s="9">
        <f t="shared" si="36"/>
        <v>1.0544577025823686E-5</v>
      </c>
      <c r="W172" s="4">
        <f t="shared" si="37"/>
        <v>61003500253533</v>
      </c>
      <c r="X172" s="4">
        <f t="shared" si="38"/>
        <v>66549273003854.18</v>
      </c>
      <c r="Y172" s="5">
        <f t="shared" si="42"/>
        <v>3.4145502984959685E-3</v>
      </c>
      <c r="Z172">
        <f t="shared" si="39"/>
        <v>0.34145502984959686</v>
      </c>
      <c r="AA172" s="4">
        <f t="shared" si="40"/>
        <v>2.5462458634398475</v>
      </c>
      <c r="AB172" s="4">
        <f t="shared" si="33"/>
        <v>1.4730786241639365E+19</v>
      </c>
      <c r="AC172" s="4">
        <f t="shared" si="34"/>
        <v>8.0478416893551997E-3</v>
      </c>
      <c r="AD172" s="4">
        <f t="shared" si="35"/>
        <v>4.0030642803905191E-2</v>
      </c>
      <c r="AM172">
        <v>1150.0029999999999</v>
      </c>
      <c r="AN172">
        <v>18.593</v>
      </c>
      <c r="AS172">
        <v>1150.0029999999999</v>
      </c>
      <c r="AT172" s="4">
        <v>2.8075000000000002E-4</v>
      </c>
    </row>
    <row r="173" spans="3:46" ht="15" x14ac:dyDescent="0.25">
      <c r="C173" s="2"/>
      <c r="D173" s="2"/>
      <c r="E173" s="1"/>
      <c r="F173" s="1"/>
      <c r="G173" s="2"/>
      <c r="H173" s="2"/>
      <c r="I173" s="1"/>
      <c r="J173" s="1"/>
      <c r="K173" s="2"/>
      <c r="L173">
        <v>1155</v>
      </c>
      <c r="M173">
        <v>36.082000000000001</v>
      </c>
      <c r="N173" s="2">
        <f t="shared" si="46"/>
        <v>3.6082000000000005E-8</v>
      </c>
      <c r="P173" s="1">
        <v>1155</v>
      </c>
      <c r="Q173" s="4">
        <v>1.72104E-19</v>
      </c>
      <c r="R173" s="4">
        <v>2.8499999999999999E-4</v>
      </c>
      <c r="S173" s="25">
        <f t="shared" si="48"/>
        <v>3.6082000000000005E-8</v>
      </c>
      <c r="T173" s="4">
        <f t="shared" si="41"/>
        <v>225151680000.00003</v>
      </c>
      <c r="U173" s="47">
        <v>3.66859</v>
      </c>
      <c r="V173" s="9">
        <f t="shared" si="36"/>
        <v>1.2872245614035088E-5</v>
      </c>
      <c r="W173" s="4">
        <f t="shared" si="37"/>
        <v>74793413366540.516</v>
      </c>
      <c r="X173" s="4">
        <f t="shared" si="38"/>
        <v>81592814581680.562</v>
      </c>
      <c r="Y173" s="5">
        <f t="shared" si="42"/>
        <v>2.7594547529011418E-3</v>
      </c>
      <c r="Z173">
        <f t="shared" si="39"/>
        <v>0.27594547529011415</v>
      </c>
      <c r="AA173" s="4">
        <f t="shared" si="40"/>
        <v>3.1083183391472535</v>
      </c>
      <c r="AB173" s="4">
        <f t="shared" si="33"/>
        <v>1.8060697828913062E+19</v>
      </c>
      <c r="AC173" s="4">
        <f t="shared" si="34"/>
        <v>7.9740285543528772E-3</v>
      </c>
      <c r="AD173" s="4">
        <f t="shared" si="35"/>
        <v>3.6892290515969699E-2</v>
      </c>
      <c r="AM173">
        <v>1155</v>
      </c>
      <c r="AN173">
        <v>18.712</v>
      </c>
      <c r="AS173">
        <v>1155</v>
      </c>
      <c r="AT173" s="4">
        <v>2.8499999999999999E-4</v>
      </c>
    </row>
    <row r="174" spans="3:46" ht="15" x14ac:dyDescent="0.25">
      <c r="C174" s="2"/>
      <c r="D174" s="2"/>
      <c r="E174" s="1"/>
      <c r="F174" s="1"/>
      <c r="G174" s="2"/>
      <c r="H174" s="2"/>
      <c r="I174" s="1"/>
      <c r="J174" s="1"/>
      <c r="K174" s="2"/>
      <c r="L174">
        <v>1159.9949999999999</v>
      </c>
      <c r="M174">
        <v>30.759</v>
      </c>
      <c r="N174" s="2">
        <f t="shared" si="46"/>
        <v>3.0759000000000004E-8</v>
      </c>
      <c r="P174" s="1">
        <v>1159.9949999999999</v>
      </c>
      <c r="Q174" s="4">
        <v>1.71362E-19</v>
      </c>
      <c r="R174" s="4">
        <v>2.8928999999999999E-4</v>
      </c>
      <c r="S174" s="25">
        <f t="shared" si="48"/>
        <v>3.0759000000000004E-8</v>
      </c>
      <c r="T174" s="4">
        <f t="shared" si="41"/>
        <v>191936160000.00003</v>
      </c>
      <c r="U174" s="47">
        <v>3.9405800000000002</v>
      </c>
      <c r="V174" s="9">
        <f t="shared" si="36"/>
        <v>1.3621556223858414E-5</v>
      </c>
      <c r="W174" s="4">
        <f t="shared" si="37"/>
        <v>79489946568424.828</v>
      </c>
      <c r="X174" s="4">
        <f t="shared" si="38"/>
        <v>86716305347372.547</v>
      </c>
      <c r="Y174" s="5">
        <f t="shared" si="42"/>
        <v>2.2133802775744708E-3</v>
      </c>
      <c r="Z174">
        <f t="shared" si="39"/>
        <v>0.22133802775744707</v>
      </c>
      <c r="AA174" s="4">
        <f t="shared" si="40"/>
        <v>3.2892577012498498</v>
      </c>
      <c r="AB174" s="4">
        <f t="shared" si="33"/>
        <v>1.9194790567627887E+19</v>
      </c>
      <c r="AC174" s="4">
        <f t="shared" si="34"/>
        <v>6.7976593399296081E-3</v>
      </c>
      <c r="AD174" s="4">
        <f t="shared" si="35"/>
        <v>2.6005937095425768E-2</v>
      </c>
      <c r="AM174">
        <v>1159.9949999999999</v>
      </c>
      <c r="AN174">
        <v>18.809999999999999</v>
      </c>
      <c r="AS174">
        <v>1159.9949999999999</v>
      </c>
      <c r="AT174" s="4">
        <v>2.8928999999999999E-4</v>
      </c>
    </row>
    <row r="175" spans="3:46" ht="15" x14ac:dyDescent="0.25">
      <c r="C175" s="2"/>
      <c r="D175" s="2"/>
      <c r="E175" s="1"/>
      <c r="F175" s="1"/>
      <c r="G175" s="2"/>
      <c r="H175" s="2"/>
      <c r="I175" s="1"/>
      <c r="J175" s="1"/>
      <c r="K175" s="2"/>
      <c r="L175">
        <v>1164.9860000000001</v>
      </c>
      <c r="M175">
        <v>16.396000000000001</v>
      </c>
      <c r="N175" s="2">
        <f t="shared" si="46"/>
        <v>1.6396000000000003E-8</v>
      </c>
      <c r="P175" s="1">
        <v>1164.9860000000001</v>
      </c>
      <c r="Q175" s="4">
        <v>1.7062699999999999E-19</v>
      </c>
      <c r="R175" s="4">
        <v>2.9300000000000002E-4</v>
      </c>
      <c r="S175" s="25">
        <f t="shared" si="48"/>
        <v>1.6396000000000003E-8</v>
      </c>
      <c r="T175" s="4">
        <f t="shared" si="41"/>
        <v>102311040000.00002</v>
      </c>
      <c r="U175" s="47">
        <v>2.66174</v>
      </c>
      <c r="V175" s="9">
        <f t="shared" si="36"/>
        <v>9.0844368600682599E-6</v>
      </c>
      <c r="W175" s="4">
        <f t="shared" si="37"/>
        <v>53241496715456.875</v>
      </c>
      <c r="X175" s="4">
        <f t="shared" si="38"/>
        <v>58081632780498.406</v>
      </c>
      <c r="Y175" s="5">
        <f t="shared" si="42"/>
        <v>1.7615041985243941E-3</v>
      </c>
      <c r="Z175">
        <f t="shared" si="39"/>
        <v>0.1761504198524394</v>
      </c>
      <c r="AA175" s="4">
        <f t="shared" si="40"/>
        <v>2.1936593302871148</v>
      </c>
      <c r="AB175" s="4">
        <f t="shared" si="33"/>
        <v>1.2856460761117026E+19</v>
      </c>
      <c r="AC175" s="4">
        <f t="shared" si="34"/>
        <v>3.6234735374194838E-3</v>
      </c>
      <c r="AD175" s="4">
        <f t="shared" si="35"/>
        <v>2.7355547395178027E-2</v>
      </c>
      <c r="AM175">
        <v>1164.9860000000001</v>
      </c>
      <c r="AN175">
        <v>18.878</v>
      </c>
      <c r="AS175">
        <v>1164.9860000000001</v>
      </c>
      <c r="AT175" s="4">
        <v>2.9300000000000002E-4</v>
      </c>
    </row>
    <row r="176" spans="3:46" ht="15" x14ac:dyDescent="0.25">
      <c r="C176" s="2"/>
      <c r="D176" s="2"/>
      <c r="E176" s="1"/>
      <c r="F176" s="1"/>
      <c r="G176" s="2"/>
      <c r="H176" s="2"/>
      <c r="I176" s="1"/>
      <c r="J176" s="1"/>
      <c r="K176" s="2"/>
      <c r="L176">
        <v>1169.9739999999999</v>
      </c>
      <c r="M176">
        <v>33.235999999999997</v>
      </c>
      <c r="N176" s="2">
        <f t="shared" si="46"/>
        <v>3.3236000000000001E-8</v>
      </c>
      <c r="P176" s="1">
        <v>1169.9739999999999</v>
      </c>
      <c r="Q176" s="4">
        <v>1.69897E-19</v>
      </c>
      <c r="R176" s="4">
        <v>2.9855000000000002E-4</v>
      </c>
      <c r="S176" s="25">
        <f t="shared" si="48"/>
        <v>3.3236000000000001E-8</v>
      </c>
      <c r="T176" s="4">
        <f t="shared" si="41"/>
        <v>207392640000</v>
      </c>
      <c r="U176" s="47">
        <v>6.9014800000000003</v>
      </c>
      <c r="V176" s="9">
        <f t="shared" si="36"/>
        <v>2.3116663875397757E-5</v>
      </c>
      <c r="W176" s="4">
        <f t="shared" si="37"/>
        <v>136062813795404.02</v>
      </c>
      <c r="X176" s="4">
        <f t="shared" si="38"/>
        <v>148432160504077.09</v>
      </c>
      <c r="Y176" s="5">
        <f t="shared" si="42"/>
        <v>1.3972217294129017E-3</v>
      </c>
      <c r="Z176">
        <f t="shared" si="39"/>
        <v>0.13972217294129016</v>
      </c>
      <c r="AA176" s="4">
        <f t="shared" si="40"/>
        <v>5.5820835321427236</v>
      </c>
      <c r="AB176" s="4">
        <f t="shared" si="33"/>
        <v>3.2855692167270306E+19</v>
      </c>
      <c r="AC176" s="4">
        <f t="shared" si="34"/>
        <v>7.3450699249618164E-3</v>
      </c>
      <c r="AD176" s="4">
        <f t="shared" si="35"/>
        <v>3.2380572364167561E-2</v>
      </c>
      <c r="AM176">
        <v>1169.9739999999999</v>
      </c>
      <c r="AN176">
        <v>19.056999999999999</v>
      </c>
      <c r="AS176">
        <v>1169.9739999999999</v>
      </c>
      <c r="AT176" s="4">
        <v>2.9855000000000002E-4</v>
      </c>
    </row>
    <row r="177" spans="3:46" ht="15" x14ac:dyDescent="0.25">
      <c r="C177" s="2"/>
      <c r="D177" s="2"/>
      <c r="E177" s="1"/>
      <c r="F177" s="1"/>
      <c r="G177" s="2"/>
      <c r="H177" s="2"/>
      <c r="I177" s="1"/>
      <c r="J177" s="1"/>
      <c r="K177" s="2"/>
      <c r="L177">
        <v>1175.0319999999999</v>
      </c>
      <c r="M177">
        <v>24.7</v>
      </c>
      <c r="N177" s="2">
        <f t="shared" si="46"/>
        <v>2.4699999999999999E-8</v>
      </c>
      <c r="P177" s="1">
        <v>1175.0319999999999</v>
      </c>
      <c r="Q177" s="4">
        <v>1.6917399999999999E-19</v>
      </c>
      <c r="R177" s="4">
        <v>3.0299999999999999E-4</v>
      </c>
      <c r="S177" s="25">
        <f t="shared" si="48"/>
        <v>2.4699999999999999E-8</v>
      </c>
      <c r="T177" s="4">
        <f t="shared" si="41"/>
        <v>154128000000</v>
      </c>
      <c r="U177" s="47">
        <v>6.4778700000000002</v>
      </c>
      <c r="V177" s="9">
        <f t="shared" si="36"/>
        <v>2.1379108910891092E-5</v>
      </c>
      <c r="W177" s="4">
        <f t="shared" si="37"/>
        <v>126373490671681.78</v>
      </c>
      <c r="X177" s="4">
        <f t="shared" si="38"/>
        <v>137861989823652.86</v>
      </c>
      <c r="Y177" s="5">
        <f t="shared" si="42"/>
        <v>1.1179876352949347E-3</v>
      </c>
      <c r="Z177">
        <f t="shared" si="39"/>
        <v>0.11179876352949347</v>
      </c>
      <c r="AA177" s="4">
        <f t="shared" si="40"/>
        <v>5.1625084149958251</v>
      </c>
      <c r="AB177" s="4">
        <f t="shared" si="33"/>
        <v>3.051596826342006E+19</v>
      </c>
      <c r="AC177" s="4">
        <f t="shared" si="34"/>
        <v>5.4586360316090038E-3</v>
      </c>
      <c r="AD177" s="4">
        <f t="shared" si="35"/>
        <v>2.7651843484958999E-2</v>
      </c>
      <c r="AM177">
        <v>1175.0319999999999</v>
      </c>
      <c r="AN177">
        <v>19.283000000000001</v>
      </c>
      <c r="AS177">
        <v>1175.0319999999999</v>
      </c>
      <c r="AT177" s="4">
        <v>3.0299999999999999E-4</v>
      </c>
    </row>
    <row r="178" spans="3:46" ht="15" x14ac:dyDescent="0.25">
      <c r="C178" s="2"/>
      <c r="D178" s="2"/>
      <c r="E178" s="1"/>
      <c r="F178" s="1"/>
      <c r="G178" s="2"/>
      <c r="H178" s="2"/>
      <c r="I178" s="1"/>
      <c r="J178" s="1"/>
      <c r="K178" s="2"/>
      <c r="L178">
        <v>1180.0139999999999</v>
      </c>
      <c r="M178">
        <v>25.53</v>
      </c>
      <c r="N178" s="2">
        <f t="shared" si="46"/>
        <v>2.5530000000000004E-8</v>
      </c>
      <c r="P178" s="1">
        <v>1180.0139999999999</v>
      </c>
      <c r="Q178" s="4">
        <v>1.68458E-19</v>
      </c>
      <c r="R178" s="4">
        <v>3.0844999999999999E-4</v>
      </c>
      <c r="S178" s="25">
        <f t="shared" si="48"/>
        <v>2.5530000000000004E-8</v>
      </c>
      <c r="T178" s="4">
        <f t="shared" si="41"/>
        <v>159307200000.00003</v>
      </c>
      <c r="U178" s="47">
        <v>8.3162800000000008</v>
      </c>
      <c r="V178" s="9">
        <f t="shared" si="36"/>
        <v>2.6961517263738049E-5</v>
      </c>
      <c r="W178" s="4">
        <f t="shared" si="37"/>
        <v>160048898026440.12</v>
      </c>
      <c r="X178" s="4">
        <f t="shared" si="38"/>
        <v>174598797847025.59</v>
      </c>
      <c r="Y178" s="5">
        <f t="shared" si="42"/>
        <v>9.1241865330353954E-4</v>
      </c>
      <c r="Z178">
        <f t="shared" si="39"/>
        <v>9.1241865330353958E-2</v>
      </c>
      <c r="AA178" s="4">
        <f t="shared" si="40"/>
        <v>6.5105173623114032</v>
      </c>
      <c r="AB178" s="4">
        <f t="shared" si="33"/>
        <v>3.8647718495479013E+19</v>
      </c>
      <c r="AC178" s="4">
        <f t="shared" si="34"/>
        <v>5.6420638820638821E-3</v>
      </c>
      <c r="AD178" s="4">
        <f t="shared" si="35"/>
        <v>1.5902752087124113E-2</v>
      </c>
      <c r="AM178">
        <v>1180.0139999999999</v>
      </c>
      <c r="AN178">
        <v>19.591999999999999</v>
      </c>
      <c r="AS178">
        <v>1180.0139999999999</v>
      </c>
      <c r="AT178" s="4">
        <v>3.0844999999999999E-4</v>
      </c>
    </row>
    <row r="179" spans="3:46" ht="15" x14ac:dyDescent="0.25">
      <c r="C179" s="2"/>
      <c r="D179" s="2"/>
      <c r="E179" s="1"/>
      <c r="F179" s="1"/>
      <c r="G179" s="2"/>
      <c r="H179" s="2"/>
      <c r="I179" s="1"/>
      <c r="J179" s="1"/>
      <c r="K179" s="2"/>
      <c r="L179">
        <v>1184.9929999999999</v>
      </c>
      <c r="M179">
        <v>3.375</v>
      </c>
      <c r="N179" s="2">
        <f t="shared" si="46"/>
        <v>3.375E-9</v>
      </c>
      <c r="P179" s="1">
        <v>1184.9929999999999</v>
      </c>
      <c r="Q179" s="4">
        <v>1.67747E-19</v>
      </c>
      <c r="R179" s="4">
        <v>3.1399999999999999E-4</v>
      </c>
      <c r="S179" s="25">
        <f t="shared" si="48"/>
        <v>3.375E-9</v>
      </c>
      <c r="T179" s="4">
        <f t="shared" si="41"/>
        <v>21060000000</v>
      </c>
      <c r="U179" s="47">
        <v>1.3352900000000001</v>
      </c>
      <c r="V179" s="9">
        <f t="shared" si="36"/>
        <v>4.25251592356688E-6</v>
      </c>
      <c r="W179" s="4">
        <f t="shared" si="37"/>
        <v>25350771838345.125</v>
      </c>
      <c r="X179" s="4">
        <f t="shared" si="38"/>
        <v>27655387460012.863</v>
      </c>
      <c r="Y179" s="5">
        <f t="shared" si="42"/>
        <v>7.6151527547573927E-4</v>
      </c>
      <c r="Z179">
        <f t="shared" si="39"/>
        <v>7.6151527547573927E-2</v>
      </c>
      <c r="AA179" s="4">
        <f t="shared" si="40"/>
        <v>1.0268739137735523</v>
      </c>
      <c r="AB179" s="4">
        <f t="shared" si="33"/>
        <v>6.1215635079825705E+18</v>
      </c>
      <c r="AC179" s="4">
        <f t="shared" si="34"/>
        <v>7.4586625937977285E-4</v>
      </c>
      <c r="AD179" s="4">
        <f t="shared" si="35"/>
        <v>4.9023873181487272E-3</v>
      </c>
      <c r="AM179">
        <v>1184.9929999999999</v>
      </c>
      <c r="AN179">
        <v>20.138000000000002</v>
      </c>
      <c r="AS179">
        <v>1184.9929999999999</v>
      </c>
      <c r="AT179" s="4">
        <v>3.1399999999999999E-4</v>
      </c>
    </row>
    <row r="180" spans="3:46" ht="15" x14ac:dyDescent="0.25">
      <c r="C180" s="2"/>
      <c r="D180" s="2"/>
      <c r="E180" s="1"/>
      <c r="F180" s="1"/>
      <c r="G180" s="2"/>
      <c r="H180" s="2"/>
      <c r="I180" s="1"/>
      <c r="J180" s="1"/>
      <c r="K180" s="2"/>
      <c r="L180">
        <v>1189.9690000000001</v>
      </c>
      <c r="M180">
        <v>5.5410000000000004</v>
      </c>
      <c r="N180" s="2">
        <f t="shared" si="46"/>
        <v>5.5410000000000006E-9</v>
      </c>
      <c r="P180" s="1">
        <v>1189.9690000000001</v>
      </c>
      <c r="Q180" s="4">
        <v>1.6704199999999999E-19</v>
      </c>
      <c r="R180" s="4">
        <v>3.1861999999999998E-4</v>
      </c>
      <c r="S180" s="25">
        <f t="shared" si="48"/>
        <v>5.5410000000000006E-9</v>
      </c>
      <c r="T180" s="4">
        <f t="shared" si="41"/>
        <v>34575840000.000008</v>
      </c>
      <c r="U180" s="47">
        <v>2.5549599999999999</v>
      </c>
      <c r="V180" s="9">
        <f t="shared" si="36"/>
        <v>8.0188312095913639E-6</v>
      </c>
      <c r="W180" s="4">
        <f t="shared" si="37"/>
        <v>48004880267186.484</v>
      </c>
      <c r="X180" s="4">
        <f t="shared" si="38"/>
        <v>52368960291476.164</v>
      </c>
      <c r="Y180" s="5">
        <f t="shared" si="42"/>
        <v>6.6023537239534894E-4</v>
      </c>
      <c r="Z180">
        <f t="shared" si="39"/>
        <v>6.6023537239534899E-2</v>
      </c>
      <c r="AA180" s="4">
        <f t="shared" si="40"/>
        <v>1.9363427994352786</v>
      </c>
      <c r="AB180" s="4">
        <f t="shared" si="33"/>
        <v>1.1591951721335226E+19</v>
      </c>
      <c r="AC180" s="4">
        <f t="shared" si="34"/>
        <v>1.2245466498439473E-3</v>
      </c>
      <c r="AD180" s="4">
        <f t="shared" si="35"/>
        <v>1.894269356530921E-3</v>
      </c>
      <c r="AM180">
        <v>1189.9690000000001</v>
      </c>
      <c r="AN180">
        <v>20.983000000000001</v>
      </c>
      <c r="AS180">
        <v>1189.9690000000001</v>
      </c>
      <c r="AT180" s="4">
        <v>3.1861999999999998E-4</v>
      </c>
    </row>
    <row r="181" spans="3:46" ht="15" x14ac:dyDescent="0.25">
      <c r="C181" s="2"/>
      <c r="D181" s="2"/>
      <c r="E181" s="1"/>
      <c r="F181" s="1"/>
      <c r="G181" s="2"/>
      <c r="H181" s="2"/>
      <c r="I181" s="1"/>
      <c r="J181" s="1"/>
      <c r="K181" s="2"/>
      <c r="L181">
        <v>1195.0139999999999</v>
      </c>
      <c r="M181">
        <v>-2.1429999999999998</v>
      </c>
      <c r="N181" s="2">
        <f t="shared" si="46"/>
        <v>-2.1429999999999997E-9</v>
      </c>
      <c r="P181" s="1">
        <v>1195.0139999999999</v>
      </c>
      <c r="Q181" s="4">
        <v>1.6634300000000001E-19</v>
      </c>
      <c r="R181" s="4">
        <v>3.2400000000000001E-4</v>
      </c>
      <c r="S181" s="25">
        <f t="shared" si="48"/>
        <v>-2.1429999999999997E-9</v>
      </c>
      <c r="T181" s="4">
        <f t="shared" si="41"/>
        <v>-13372319999.999998</v>
      </c>
      <c r="U181" s="47">
        <v>-1.1174599999999999</v>
      </c>
      <c r="V181" s="9">
        <f t="shared" si="36"/>
        <v>-3.4489506172839503E-6</v>
      </c>
      <c r="W181" s="4">
        <f t="shared" si="37"/>
        <v>-20733969071640.828</v>
      </c>
      <c r="X181" s="4">
        <f t="shared" si="38"/>
        <v>-22618875350880.902</v>
      </c>
      <c r="Y181" s="5">
        <f t="shared" si="42"/>
        <v>5.9120180789533404E-4</v>
      </c>
      <c r="Z181">
        <f t="shared" si="39"/>
        <v>5.9120180789533405E-2</v>
      </c>
      <c r="AA181" s="4">
        <f t="shared" si="40"/>
        <v>-0.83283342906602498</v>
      </c>
      <c r="AB181" s="4">
        <f t="shared" si="33"/>
        <v>-5.0067236316888893E+18</v>
      </c>
      <c r="AC181" s="4">
        <f t="shared" si="34"/>
        <v>-4.7359745002988226E-4</v>
      </c>
      <c r="AD181" s="4">
        <f t="shared" si="35"/>
        <v>7.0349774088585282E-3</v>
      </c>
      <c r="AM181">
        <v>1195.0139999999999</v>
      </c>
      <c r="AN181">
        <v>21.984000000000002</v>
      </c>
      <c r="AS181">
        <v>1195.0139999999999</v>
      </c>
      <c r="AT181" s="4">
        <v>3.2400000000000001E-4</v>
      </c>
    </row>
    <row r="182" spans="3:46" ht="15" x14ac:dyDescent="0.25">
      <c r="C182" s="2"/>
      <c r="D182" s="2"/>
      <c r="E182" s="1"/>
      <c r="F182" s="1"/>
      <c r="G182" s="2"/>
      <c r="H182" s="2"/>
      <c r="I182" s="1"/>
      <c r="J182" s="1"/>
      <c r="K182" s="2"/>
      <c r="L182">
        <v>1199.9839999999999</v>
      </c>
      <c r="M182">
        <v>14.952999999999999</v>
      </c>
      <c r="N182" s="2">
        <f t="shared" si="46"/>
        <v>1.4953000000000002E-8</v>
      </c>
      <c r="P182" s="1">
        <v>1199.9839999999999</v>
      </c>
      <c r="Q182" s="4">
        <v>1.6565000000000001E-19</v>
      </c>
      <c r="R182" s="4">
        <v>3.2909999999999998E-4</v>
      </c>
      <c r="S182" s="25">
        <f t="shared" si="48"/>
        <v>1.4953000000000002E-8</v>
      </c>
      <c r="T182" s="4">
        <f t="shared" si="41"/>
        <v>93306720000.000015</v>
      </c>
      <c r="U182" s="47">
        <v>8.5959000000000003</v>
      </c>
      <c r="V182" s="9">
        <f t="shared" si="36"/>
        <v>2.6119416590701919E-5</v>
      </c>
      <c r="W182" s="4">
        <f t="shared" si="37"/>
        <v>157678337402365.94</v>
      </c>
      <c r="X182" s="4">
        <f t="shared" si="38"/>
        <v>172012731711671.94</v>
      </c>
      <c r="Y182" s="5">
        <f t="shared" si="42"/>
        <v>5.4244077790939862E-4</v>
      </c>
      <c r="Z182">
        <f t="shared" si="39"/>
        <v>5.4244077790939864E-2</v>
      </c>
      <c r="AA182" s="4">
        <f t="shared" si="40"/>
        <v>6.307171571383325</v>
      </c>
      <c r="AB182" s="4">
        <f t="shared" si="33"/>
        <v>3.8075288689304707E+19</v>
      </c>
      <c r="AC182" s="4">
        <f t="shared" si="34"/>
        <v>3.3045742745202202E-3</v>
      </c>
      <c r="AD182" s="4">
        <f t="shared" si="35"/>
        <v>1.4921585133674246E-2</v>
      </c>
      <c r="AM182">
        <v>1199.9839999999999</v>
      </c>
      <c r="AN182">
        <v>23.356000000000002</v>
      </c>
      <c r="AS182">
        <v>1199.9839999999999</v>
      </c>
      <c r="AT182" s="4">
        <v>3.2909999999999998E-4</v>
      </c>
    </row>
    <row r="183" spans="3:46" ht="15" x14ac:dyDescent="0.25">
      <c r="C183" s="2"/>
      <c r="D183" s="2"/>
      <c r="E183" s="1"/>
      <c r="F183" s="1"/>
      <c r="G183" s="2"/>
      <c r="H183" s="2"/>
      <c r="I183" s="1"/>
      <c r="J183" s="1"/>
      <c r="K183" s="2"/>
      <c r="L183">
        <v>1205.0219999999999</v>
      </c>
      <c r="M183">
        <v>11.851000000000001</v>
      </c>
      <c r="N183" s="2">
        <f t="shared" si="46"/>
        <v>1.1851000000000001E-8</v>
      </c>
      <c r="P183" s="1">
        <v>1205.0219999999999</v>
      </c>
      <c r="Q183" s="4">
        <v>1.64963E-19</v>
      </c>
      <c r="R183" s="4">
        <v>3.3399999999999999E-4</v>
      </c>
      <c r="S183" s="25">
        <f t="shared" si="48"/>
        <v>1.1851000000000001E-8</v>
      </c>
      <c r="T183" s="4">
        <f t="shared" si="41"/>
        <v>73950240000</v>
      </c>
      <c r="U183" s="47">
        <v>7.4871400000000001</v>
      </c>
      <c r="V183" s="9">
        <f t="shared" si="36"/>
        <v>2.2416586826347308E-5</v>
      </c>
      <c r="W183" s="4">
        <f t="shared" si="37"/>
        <v>135888573961114.36</v>
      </c>
      <c r="X183" s="4">
        <f t="shared" si="38"/>
        <v>148242080684852.03</v>
      </c>
      <c r="Y183" s="5">
        <f t="shared" si="42"/>
        <v>4.9884782821694789E-4</v>
      </c>
      <c r="Z183">
        <f t="shared" si="39"/>
        <v>4.9884782821694791E-2</v>
      </c>
      <c r="AA183" s="4">
        <f t="shared" si="40"/>
        <v>5.4130328167021355</v>
      </c>
      <c r="AB183" s="4">
        <f t="shared" si="33"/>
        <v>3.281361770034575E+19</v>
      </c>
      <c r="AC183" s="4">
        <f t="shared" si="34"/>
        <v>2.6190403081213886E-3</v>
      </c>
      <c r="AD183" s="4">
        <f t="shared" si="35"/>
        <v>1.1227016729398081E-2</v>
      </c>
      <c r="AM183">
        <v>1205.0219999999999</v>
      </c>
      <c r="AN183">
        <v>24.71</v>
      </c>
      <c r="AS183">
        <v>1205.0219999999999</v>
      </c>
      <c r="AT183" s="4">
        <v>3.3399999999999999E-4</v>
      </c>
    </row>
    <row r="184" spans="3:46" ht="15" x14ac:dyDescent="0.25">
      <c r="C184" s="2"/>
      <c r="D184" s="2"/>
      <c r="E184" s="1"/>
      <c r="F184" s="1"/>
      <c r="G184" s="2"/>
      <c r="H184" s="2"/>
      <c r="I184" s="1"/>
      <c r="J184" s="1"/>
      <c r="K184" s="2"/>
      <c r="L184">
        <v>1209.9860000000001</v>
      </c>
      <c r="M184">
        <v>8.6170000000000009</v>
      </c>
      <c r="N184" s="2">
        <f t="shared" si="46"/>
        <v>8.617000000000002E-9</v>
      </c>
      <c r="P184" s="1">
        <v>1209.9860000000001</v>
      </c>
      <c r="Q184" s="4">
        <v>1.64281E-19</v>
      </c>
      <c r="R184" s="4">
        <v>3.4150000000000001E-4</v>
      </c>
      <c r="S184" s="25">
        <f t="shared" si="48"/>
        <v>8.617000000000002E-9</v>
      </c>
      <c r="T184" s="4">
        <f t="shared" si="41"/>
        <v>53770080000.000015</v>
      </c>
      <c r="U184" s="47">
        <v>6.2304500000000003</v>
      </c>
      <c r="V184" s="9">
        <f t="shared" si="36"/>
        <v>1.8244363103953148E-5</v>
      </c>
      <c r="W184" s="4">
        <f t="shared" si="37"/>
        <v>111055831800105.61</v>
      </c>
      <c r="X184" s="4">
        <f t="shared" si="38"/>
        <v>121151816509206.12</v>
      </c>
      <c r="Y184" s="5">
        <f t="shared" si="42"/>
        <v>4.43823968548702E-4</v>
      </c>
      <c r="Z184">
        <f t="shared" si="39"/>
        <v>4.43823968548702E-2</v>
      </c>
      <c r="AA184" s="4">
        <f t="shared" si="40"/>
        <v>4.4055474174798865</v>
      </c>
      <c r="AB184" s="4">
        <f t="shared" si="33"/>
        <v>2.6817145120128844E+19</v>
      </c>
      <c r="AC184" s="4">
        <f t="shared" si="34"/>
        <v>1.9043346835779266E-3</v>
      </c>
      <c r="AD184" s="4">
        <f t="shared" si="35"/>
        <v>9.1566935429974062E-3</v>
      </c>
      <c r="AM184">
        <v>1209.9860000000001</v>
      </c>
      <c r="AN184">
        <v>25.942</v>
      </c>
      <c r="AS184">
        <v>1209.9860000000001</v>
      </c>
      <c r="AT184" s="4">
        <v>3.4150000000000001E-4</v>
      </c>
    </row>
    <row r="185" spans="3:46" ht="15" x14ac:dyDescent="0.25">
      <c r="C185" s="2"/>
      <c r="D185" s="2"/>
      <c r="E185" s="1"/>
      <c r="F185" s="1"/>
      <c r="G185" s="2"/>
      <c r="H185" s="2"/>
      <c r="I185" s="1"/>
      <c r="J185" s="1"/>
      <c r="K185" s="2"/>
      <c r="L185">
        <v>1215.018</v>
      </c>
      <c r="M185">
        <v>7.851</v>
      </c>
      <c r="N185" s="2">
        <f t="shared" si="46"/>
        <v>7.8510000000000003E-9</v>
      </c>
      <c r="P185" s="1">
        <v>1215.018</v>
      </c>
      <c r="Q185" s="4">
        <v>1.63605E-19</v>
      </c>
      <c r="R185" s="4">
        <v>3.48E-4</v>
      </c>
      <c r="S185" s="25">
        <f t="shared" si="48"/>
        <v>7.8510000000000003E-9</v>
      </c>
      <c r="T185" s="4">
        <f t="shared" si="41"/>
        <v>48990240000</v>
      </c>
      <c r="U185" s="47">
        <v>6.4941800000000001</v>
      </c>
      <c r="V185" s="9">
        <f t="shared" si="36"/>
        <v>1.8661436781609195E-5</v>
      </c>
      <c r="W185" s="4">
        <f t="shared" si="37"/>
        <v>114063975927442.28</v>
      </c>
      <c r="X185" s="4">
        <f t="shared" si="38"/>
        <v>124433428284482.48</v>
      </c>
      <c r="Y185" s="5">
        <f t="shared" si="42"/>
        <v>3.9370642338968124E-4</v>
      </c>
      <c r="Z185">
        <f t="shared" si="39"/>
        <v>3.9370642338968122E-2</v>
      </c>
      <c r="AA185" s="4">
        <f t="shared" si="40"/>
        <v>4.5062600514604227</v>
      </c>
      <c r="AB185" s="4">
        <f t="shared" si="33"/>
        <v>2.7543535047586705E+19</v>
      </c>
      <c r="AC185" s="4">
        <f t="shared" si="34"/>
        <v>1.7350506673749916E-3</v>
      </c>
      <c r="AD185" s="4">
        <f t="shared" si="35"/>
        <v>1.2191911312039515E-2</v>
      </c>
      <c r="AM185">
        <v>1215.018</v>
      </c>
      <c r="AN185">
        <v>27.050999999999998</v>
      </c>
      <c r="AS185">
        <v>1215.018</v>
      </c>
      <c r="AT185" s="4">
        <v>3.48E-4</v>
      </c>
    </row>
    <row r="186" spans="3:46" ht="15" x14ac:dyDescent="0.25">
      <c r="C186" s="2"/>
      <c r="D186" s="2"/>
      <c r="E186" s="1"/>
      <c r="F186" s="1"/>
      <c r="G186" s="2"/>
      <c r="H186" s="2"/>
      <c r="I186" s="1"/>
      <c r="J186" s="1"/>
      <c r="K186" s="2"/>
      <c r="L186">
        <v>1219.9760000000001</v>
      </c>
      <c r="M186">
        <v>14.403</v>
      </c>
      <c r="N186" s="2">
        <f t="shared" si="46"/>
        <v>1.4403000000000002E-8</v>
      </c>
      <c r="P186" s="1">
        <v>1219.9760000000001</v>
      </c>
      <c r="Q186" s="4">
        <v>1.62934E-19</v>
      </c>
      <c r="R186" s="4">
        <v>3.5415000000000002E-4</v>
      </c>
      <c r="S186" s="25">
        <f t="shared" si="48"/>
        <v>1.4403000000000002E-8</v>
      </c>
      <c r="T186" s="4">
        <f t="shared" si="41"/>
        <v>89874720000.000015</v>
      </c>
      <c r="U186" s="47">
        <v>14.04257</v>
      </c>
      <c r="V186" s="9">
        <f t="shared" si="36"/>
        <v>3.9651475363546517E-5</v>
      </c>
      <c r="W186" s="4">
        <f t="shared" si="37"/>
        <v>243359123102277.72</v>
      </c>
      <c r="X186" s="4">
        <f t="shared" si="38"/>
        <v>265482679747939.34</v>
      </c>
      <c r="Y186" s="5">
        <f t="shared" si="42"/>
        <v>3.385332711170873E-4</v>
      </c>
      <c r="Z186">
        <f t="shared" si="39"/>
        <v>3.3853327111708728E-2</v>
      </c>
      <c r="AA186" s="4">
        <f t="shared" si="40"/>
        <v>9.5748179255042913</v>
      </c>
      <c r="AB186" s="4">
        <f t="shared" si="33"/>
        <v>5.8765008687593079E+19</v>
      </c>
      <c r="AC186" s="4">
        <f t="shared" si="34"/>
        <v>3.1830256989175904E-3</v>
      </c>
      <c r="AD186" s="4">
        <f t="shared" si="35"/>
        <v>1.7464610067600209E-2</v>
      </c>
      <c r="AM186">
        <v>1219.9760000000001</v>
      </c>
      <c r="AN186">
        <v>27.841000000000001</v>
      </c>
      <c r="AS186">
        <v>1219.9760000000001</v>
      </c>
      <c r="AT186" s="4">
        <v>3.5415000000000002E-4</v>
      </c>
    </row>
    <row r="187" spans="3:46" ht="15" x14ac:dyDescent="0.25">
      <c r="C187" s="2"/>
      <c r="D187" s="2"/>
      <c r="E187" s="1"/>
      <c r="F187" s="1"/>
      <c r="G187" s="2"/>
      <c r="H187" s="2"/>
      <c r="I187" s="1"/>
      <c r="J187" s="1"/>
      <c r="K187" s="2"/>
      <c r="L187">
        <v>1225.002</v>
      </c>
      <c r="M187">
        <v>17.044</v>
      </c>
      <c r="N187" s="2">
        <f t="shared" si="46"/>
        <v>1.7044E-8</v>
      </c>
      <c r="P187" s="1">
        <v>1225.002</v>
      </c>
      <c r="Q187" s="4">
        <v>1.6226900000000001E-19</v>
      </c>
      <c r="R187" s="4">
        <v>3.6000000000000002E-4</v>
      </c>
      <c r="S187" s="25">
        <f t="shared" si="48"/>
        <v>1.7044E-8</v>
      </c>
      <c r="T187" s="4">
        <f t="shared" si="41"/>
        <v>106354560000</v>
      </c>
      <c r="U187" s="47">
        <v>20.31962</v>
      </c>
      <c r="V187" s="9">
        <f t="shared" si="36"/>
        <v>5.6443388888888887E-5</v>
      </c>
      <c r="W187" s="4">
        <f t="shared" si="37"/>
        <v>347838397284070.81</v>
      </c>
      <c r="X187" s="4">
        <f t="shared" si="38"/>
        <v>379460069764440.87</v>
      </c>
      <c r="Y187" s="5">
        <f t="shared" si="42"/>
        <v>2.8027866032392338E-4</v>
      </c>
      <c r="Z187">
        <f t="shared" si="39"/>
        <v>2.8027866032392337E-2</v>
      </c>
      <c r="AA187" s="4">
        <f t="shared" si="40"/>
        <v>13.629635890078147</v>
      </c>
      <c r="AB187" s="4">
        <f t="shared" si="33"/>
        <v>8.399408322032024E+19</v>
      </c>
      <c r="AC187" s="4">
        <f t="shared" si="34"/>
        <v>3.7666798592203982E-3</v>
      </c>
      <c r="AD187" s="4">
        <f t="shared" si="35"/>
        <v>1.4493518012085604E-2</v>
      </c>
      <c r="AM187">
        <v>1225.002</v>
      </c>
      <c r="AN187">
        <v>28.263000000000002</v>
      </c>
      <c r="AS187">
        <v>1225.002</v>
      </c>
      <c r="AT187" s="4">
        <v>3.6000000000000002E-4</v>
      </c>
    </row>
    <row r="188" spans="3:46" ht="15" x14ac:dyDescent="0.25">
      <c r="C188" s="2"/>
      <c r="D188" s="2"/>
      <c r="E188" s="1"/>
      <c r="F188" s="1"/>
      <c r="G188" s="2"/>
      <c r="H188" s="2"/>
      <c r="I188" s="1"/>
      <c r="J188" s="1"/>
      <c r="K188" s="2"/>
      <c r="L188">
        <v>1230.0239999999999</v>
      </c>
      <c r="M188">
        <v>9.0739999999999998</v>
      </c>
      <c r="N188" s="2">
        <f t="shared" si="46"/>
        <v>9.0740000000000007E-9</v>
      </c>
      <c r="P188" s="1">
        <v>1230.0239999999999</v>
      </c>
      <c r="Q188" s="4">
        <v>1.6161E-19</v>
      </c>
      <c r="R188" s="4">
        <v>3.6740999999999998E-4</v>
      </c>
      <c r="S188" s="25">
        <f t="shared" si="48"/>
        <v>9.0740000000000007E-9</v>
      </c>
      <c r="T188" s="4">
        <f t="shared" si="41"/>
        <v>56621760000.000008</v>
      </c>
      <c r="U188" s="47">
        <v>14.06668</v>
      </c>
      <c r="V188" s="9">
        <f t="shared" si="36"/>
        <v>3.8286056449198444E-5</v>
      </c>
      <c r="W188" s="4">
        <f t="shared" si="37"/>
        <v>236904006244653.44</v>
      </c>
      <c r="X188" s="4">
        <f t="shared" si="38"/>
        <v>258440734085076.47</v>
      </c>
      <c r="Y188" s="5">
        <f t="shared" si="42"/>
        <v>2.1908992094628787E-4</v>
      </c>
      <c r="Z188">
        <f t="shared" si="39"/>
        <v>2.1908992094628786E-2</v>
      </c>
      <c r="AA188" s="4">
        <f t="shared" si="40"/>
        <v>9.2451041537705461</v>
      </c>
      <c r="AB188" s="4">
        <f t="shared" si="33"/>
        <v>5.7206262940229853E+19</v>
      </c>
      <c r="AC188" s="4">
        <f t="shared" si="34"/>
        <v>2.0053305000332028E-3</v>
      </c>
      <c r="AD188" s="4">
        <f t="shared" si="35"/>
        <v>8.5391039043762797E-3</v>
      </c>
      <c r="AM188">
        <v>1230.0239999999999</v>
      </c>
      <c r="AN188">
        <v>28.343</v>
      </c>
      <c r="AS188">
        <v>1230.0239999999999</v>
      </c>
      <c r="AT188" s="4">
        <v>3.6740999999999998E-4</v>
      </c>
    </row>
    <row r="189" spans="3:46" ht="15" x14ac:dyDescent="0.25">
      <c r="C189" s="2"/>
      <c r="D189" s="2"/>
      <c r="E189" s="1"/>
      <c r="F189" s="1"/>
      <c r="G189" s="2"/>
      <c r="H189" s="2"/>
      <c r="I189" s="1"/>
      <c r="J189" s="1"/>
      <c r="K189" s="2"/>
      <c r="L189">
        <v>1234.972</v>
      </c>
      <c r="M189">
        <v>6.5439999999999996</v>
      </c>
      <c r="N189" s="2">
        <f t="shared" si="46"/>
        <v>6.5439999999999997E-9</v>
      </c>
      <c r="P189" s="1">
        <v>1234.972</v>
      </c>
      <c r="Q189" s="4">
        <v>1.6095499999999999E-19</v>
      </c>
      <c r="R189" s="4">
        <v>3.7500000000000001E-4</v>
      </c>
      <c r="S189" s="25">
        <f t="shared" si="48"/>
        <v>6.5439999999999997E-9</v>
      </c>
      <c r="T189" s="4">
        <f t="shared" si="41"/>
        <v>40834560000</v>
      </c>
      <c r="U189" s="47">
        <v>14.60214</v>
      </c>
      <c r="V189" s="9">
        <f t="shared" si="36"/>
        <v>3.8939040000000004E-5</v>
      </c>
      <c r="W189" s="4">
        <f t="shared" si="37"/>
        <v>241925010095989.59</v>
      </c>
      <c r="X189" s="4">
        <f t="shared" si="38"/>
        <v>263918192831988.66</v>
      </c>
      <c r="Y189" s="5">
        <f t="shared" si="42"/>
        <v>1.5472430893006091E-4</v>
      </c>
      <c r="Z189">
        <f t="shared" si="39"/>
        <v>1.5472430893006092E-2</v>
      </c>
      <c r="AA189" s="4">
        <f t="shared" si="40"/>
        <v>9.4027829929549807</v>
      </c>
      <c r="AB189" s="4">
        <f t="shared" si="33"/>
        <v>5.8418707048274248E+19</v>
      </c>
      <c r="AC189" s="4">
        <f t="shared" si="34"/>
        <v>1.4462070522611062E-3</v>
      </c>
      <c r="AD189" s="4">
        <f t="shared" si="35"/>
        <v>9.0788034477722341E-3</v>
      </c>
      <c r="AM189">
        <v>1234.972</v>
      </c>
      <c r="AN189">
        <v>28.192</v>
      </c>
      <c r="AS189">
        <v>1234.972</v>
      </c>
      <c r="AT189" s="4">
        <v>3.7500000000000001E-4</v>
      </c>
    </row>
    <row r="190" spans="3:46" ht="15" x14ac:dyDescent="0.25">
      <c r="C190" s="2"/>
      <c r="D190" s="2"/>
      <c r="E190" s="1"/>
      <c r="F190" s="1"/>
      <c r="G190" s="2"/>
      <c r="H190" s="2"/>
      <c r="I190" s="1"/>
      <c r="J190" s="1"/>
      <c r="K190" s="2"/>
      <c r="L190">
        <v>1239.9880000000001</v>
      </c>
      <c r="M190">
        <v>9.8360000000000003</v>
      </c>
      <c r="N190" s="2">
        <f t="shared" si="46"/>
        <v>9.8360000000000012E-9</v>
      </c>
      <c r="P190" s="1">
        <v>1239.9880000000001</v>
      </c>
      <c r="Q190" s="4">
        <v>1.6030600000000001E-19</v>
      </c>
      <c r="R190" s="4">
        <v>3.8181000000000001E-4</v>
      </c>
      <c r="S190" s="25">
        <f t="shared" si="48"/>
        <v>9.8360000000000012E-9</v>
      </c>
      <c r="T190" s="4">
        <f t="shared" si="41"/>
        <v>61376640000.000015</v>
      </c>
      <c r="U190" s="47">
        <v>41.696899999999999</v>
      </c>
      <c r="V190" s="9">
        <f t="shared" si="36"/>
        <v>1.0920850684895628E-4</v>
      </c>
      <c r="W190" s="4">
        <f t="shared" si="37"/>
        <v>681250276651880</v>
      </c>
      <c r="X190" s="4">
        <f t="shared" si="38"/>
        <v>743182119983869.12</v>
      </c>
      <c r="Y190" s="5">
        <f t="shared" si="42"/>
        <v>8.2586271049325303E-5</v>
      </c>
      <c r="Z190">
        <f t="shared" si="39"/>
        <v>8.2586271049325307E-3</v>
      </c>
      <c r="AA190" s="4">
        <f t="shared" si="40"/>
        <v>26.371063356604928</v>
      </c>
      <c r="AB190" s="4">
        <f t="shared" si="33"/>
        <v>1.6450453106312256E+20</v>
      </c>
      <c r="AC190" s="4">
        <f t="shared" si="34"/>
        <v>2.1737305265953914E-3</v>
      </c>
      <c r="AD190" s="4">
        <f t="shared" si="35"/>
        <v>7.6996271199945643E-3</v>
      </c>
      <c r="AM190">
        <v>1239.9880000000001</v>
      </c>
      <c r="AN190">
        <v>27.922999999999998</v>
      </c>
      <c r="AS190">
        <v>1239.9880000000001</v>
      </c>
      <c r="AT190" s="4">
        <v>3.8181000000000001E-4</v>
      </c>
    </row>
    <row r="191" spans="3:46" ht="15" x14ac:dyDescent="0.25">
      <c r="C191" s="2"/>
      <c r="D191" s="2"/>
      <c r="E191" s="1"/>
      <c r="F191" s="1"/>
      <c r="G191" s="2"/>
      <c r="H191" s="2"/>
      <c r="I191" s="1"/>
      <c r="J191" s="1"/>
      <c r="K191" s="2"/>
      <c r="L191">
        <v>1245.001</v>
      </c>
      <c r="M191">
        <v>4.0640000000000001</v>
      </c>
      <c r="N191" s="2">
        <f t="shared" si="46"/>
        <v>4.064E-9</v>
      </c>
      <c r="P191" s="1">
        <v>1245.001</v>
      </c>
      <c r="Q191" s="4">
        <v>1.5966299999999999E-19</v>
      </c>
      <c r="R191" s="4">
        <v>3.8900000000000002E-4</v>
      </c>
      <c r="S191" s="25">
        <f t="shared" si="48"/>
        <v>4.064E-9</v>
      </c>
      <c r="T191" s="4">
        <f t="shared" si="41"/>
        <v>25359360000</v>
      </c>
      <c r="U191" s="47">
        <v>5.0152700000000001</v>
      </c>
      <c r="V191" s="9">
        <f t="shared" si="36"/>
        <v>1.2892724935732649E-5</v>
      </c>
      <c r="W191" s="4">
        <f t="shared" si="37"/>
        <v>80749609713788.719</v>
      </c>
      <c r="X191" s="4">
        <f t="shared" si="38"/>
        <v>88090483324133.141</v>
      </c>
      <c r="Y191" s="5">
        <f t="shared" si="42"/>
        <v>2.8787854309629595E-4</v>
      </c>
      <c r="Z191">
        <f t="shared" si="39"/>
        <v>2.8787854309629594E-2</v>
      </c>
      <c r="AA191" s="4">
        <f t="shared" si="40"/>
        <v>3.1132635719461379</v>
      </c>
      <c r="AB191" s="4">
        <f t="shared" si="33"/>
        <v>1.9498967023957574E+19</v>
      </c>
      <c r="AC191" s="4">
        <f t="shared" si="34"/>
        <v>8.9813347499833999E-4</v>
      </c>
      <c r="AD191" s="4">
        <f t="shared" si="35"/>
        <v>4.5245606428049598E-3</v>
      </c>
      <c r="AM191">
        <v>1245.001</v>
      </c>
      <c r="AN191">
        <v>27.584</v>
      </c>
      <c r="AS191">
        <v>1245.001</v>
      </c>
      <c r="AT191" s="4">
        <v>3.8900000000000002E-4</v>
      </c>
    </row>
    <row r="192" spans="3:46" ht="15" x14ac:dyDescent="0.25">
      <c r="C192" s="2"/>
      <c r="D192" s="2"/>
      <c r="E192" s="1"/>
      <c r="F192" s="1"/>
      <c r="G192" s="2"/>
      <c r="H192" s="2"/>
      <c r="I192" s="1"/>
      <c r="J192" s="1"/>
      <c r="K192" s="2"/>
      <c r="L192">
        <v>1250.011</v>
      </c>
      <c r="M192">
        <v>4.109</v>
      </c>
      <c r="N192" s="2">
        <f t="shared" si="46"/>
        <v>4.1090000000000006E-9</v>
      </c>
      <c r="P192" s="1">
        <v>1250.011</v>
      </c>
      <c r="Q192" s="4">
        <v>1.5902399999999999E-19</v>
      </c>
      <c r="R192" s="4">
        <v>3.9707000000000002E-4</v>
      </c>
      <c r="S192" s="25">
        <f t="shared" si="48"/>
        <v>4.1090000000000006E-9</v>
      </c>
      <c r="T192" s="4">
        <f t="shared" si="41"/>
        <v>25640160000.000004</v>
      </c>
      <c r="U192" s="47">
        <v>4.9469500000000002</v>
      </c>
      <c r="V192" s="9">
        <f t="shared" si="36"/>
        <v>1.245863449769562E-5</v>
      </c>
      <c r="W192" s="4">
        <f t="shared" si="37"/>
        <v>78344366244690.25</v>
      </c>
      <c r="X192" s="4">
        <f t="shared" si="38"/>
        <v>85466581357843.906</v>
      </c>
      <c r="Y192" s="5">
        <f t="shared" si="42"/>
        <v>3.0000217152299628E-4</v>
      </c>
      <c r="Z192">
        <f t="shared" si="39"/>
        <v>3.0000217152299627E-2</v>
      </c>
      <c r="AA192" s="4">
        <f t="shared" si="40"/>
        <v>3.0084418252318135</v>
      </c>
      <c r="AB192" s="4">
        <f t="shared" si="33"/>
        <v>1.8918162197101154E+19</v>
      </c>
      <c r="AC192" s="4">
        <f t="shared" si="34"/>
        <v>9.0807835845673683E-4</v>
      </c>
      <c r="AD192" s="4">
        <f t="shared" si="35"/>
        <v>5.0619352934458657E-3</v>
      </c>
      <c r="AM192">
        <v>1250.011</v>
      </c>
      <c r="AN192">
        <v>27.213000000000001</v>
      </c>
      <c r="AS192">
        <v>1250.011</v>
      </c>
      <c r="AT192" s="4">
        <v>3.9707000000000002E-4</v>
      </c>
    </row>
    <row r="193" spans="3:46" ht="15" x14ac:dyDescent="0.25">
      <c r="C193" s="2"/>
      <c r="D193" s="2"/>
      <c r="E193" s="1"/>
      <c r="F193" s="1"/>
      <c r="G193" s="2"/>
      <c r="H193" s="2"/>
      <c r="I193" s="1"/>
      <c r="J193" s="1"/>
      <c r="K193" s="2"/>
      <c r="L193">
        <v>1255.0170000000001</v>
      </c>
      <c r="M193">
        <v>5.0419999999999998</v>
      </c>
      <c r="N193" s="2">
        <f t="shared" si="46"/>
        <v>5.0419999999999998E-9</v>
      </c>
      <c r="P193" s="1">
        <v>1255.0170000000001</v>
      </c>
      <c r="Q193" s="4">
        <v>1.5839000000000001E-19</v>
      </c>
      <c r="R193" s="4">
        <v>4.06E-4</v>
      </c>
      <c r="S193" s="25">
        <f t="shared" si="48"/>
        <v>5.0419999999999998E-9</v>
      </c>
      <c r="T193" s="4">
        <f t="shared" si="41"/>
        <v>31462080000</v>
      </c>
      <c r="U193" s="47">
        <v>4.9089099999999997</v>
      </c>
      <c r="V193" s="9">
        <f t="shared" si="36"/>
        <v>1.2090911330049261E-5</v>
      </c>
      <c r="W193" s="4">
        <f t="shared" si="37"/>
        <v>76336330134789.187</v>
      </c>
      <c r="X193" s="4">
        <f t="shared" si="38"/>
        <v>83275996510679.109</v>
      </c>
      <c r="Y193" s="5">
        <f t="shared" si="42"/>
        <v>3.7780490559443958E-4</v>
      </c>
      <c r="Z193">
        <f t="shared" si="39"/>
        <v>3.7780490559443956E-2</v>
      </c>
      <c r="AA193" s="4">
        <f t="shared" si="40"/>
        <v>2.9196460781650977</v>
      </c>
      <c r="AB193" s="4">
        <f t="shared" si="33"/>
        <v>1.8433272796042033E+19</v>
      </c>
      <c r="AC193" s="4">
        <f t="shared" si="34"/>
        <v>1.114268942160834E-3</v>
      </c>
      <c r="AD193" s="4">
        <f t="shared" si="35"/>
        <v>-2.7210047562254754E-3</v>
      </c>
      <c r="AM193">
        <v>1255.0170000000001</v>
      </c>
      <c r="AN193">
        <v>26.998999999999999</v>
      </c>
      <c r="AS193">
        <v>1255.0170000000001</v>
      </c>
      <c r="AT193" s="4">
        <v>4.06E-4</v>
      </c>
    </row>
    <row r="194" spans="3:46" ht="15" x14ac:dyDescent="0.25">
      <c r="C194" s="2"/>
      <c r="D194" s="2"/>
      <c r="E194" s="1"/>
      <c r="F194" s="1"/>
      <c r="G194" s="2"/>
      <c r="H194" s="2"/>
      <c r="I194" s="1"/>
      <c r="J194" s="1"/>
      <c r="K194" s="2"/>
      <c r="L194">
        <v>1260.02</v>
      </c>
      <c r="M194">
        <v>-9.9640000000000004</v>
      </c>
      <c r="N194" s="2">
        <f t="shared" si="46"/>
        <v>-9.9640000000000007E-9</v>
      </c>
      <c r="P194" s="1">
        <v>1260.02</v>
      </c>
      <c r="Q194" s="4">
        <v>1.57762E-19</v>
      </c>
      <c r="R194" s="4">
        <v>4.1342000000000001E-4</v>
      </c>
      <c r="S194" s="25">
        <f t="shared" si="48"/>
        <v>-9.9640000000000007E-9</v>
      </c>
      <c r="T194" s="4">
        <f t="shared" si="41"/>
        <v>-62175360000.000008</v>
      </c>
      <c r="U194" s="47">
        <v>4.8468900000000001</v>
      </c>
      <c r="V194" s="9">
        <f t="shared" si="36"/>
        <v>1.1723888539499784E-5</v>
      </c>
      <c r="W194" s="4">
        <f t="shared" si="37"/>
        <v>74313767190450.062</v>
      </c>
      <c r="X194" s="4">
        <f t="shared" si="38"/>
        <v>81069564207763.703</v>
      </c>
      <c r="Y194" s="5">
        <f t="shared" si="42"/>
        <v>-7.6693837702960946E-4</v>
      </c>
      <c r="Z194">
        <f t="shared" si="39"/>
        <v>-7.669383770296094E-2</v>
      </c>
      <c r="AA194" s="4">
        <f t="shared" si="40"/>
        <v>2.8310194542677061</v>
      </c>
      <c r="AB194" s="4">
        <f t="shared" ref="AB194:AB222" si="49">AA194/Q194</f>
        <v>1.7944875535729175E+19</v>
      </c>
      <c r="AC194" s="4">
        <f t="shared" ref="AC194:AC222" si="50">1.6*10^(-19)*Y194*AB194</f>
        <v>-2.2020181950992766E-3</v>
      </c>
      <c r="AD194" s="4">
        <f t="shared" ref="AD194:AD219" si="51">(AC195+AC194)*(P195-P194)/2</f>
        <v>-9.6481944352214636E-3</v>
      </c>
      <c r="AM194">
        <v>1260.02</v>
      </c>
      <c r="AN194">
        <v>26.684999999999999</v>
      </c>
      <c r="AS194">
        <v>1260.02</v>
      </c>
      <c r="AT194" s="4">
        <v>4.1342000000000001E-4</v>
      </c>
    </row>
    <row r="195" spans="3:46" ht="15" x14ac:dyDescent="0.25">
      <c r="C195" s="2"/>
      <c r="D195" s="2"/>
      <c r="E195" s="1"/>
      <c r="F195" s="1"/>
      <c r="G195" s="2"/>
      <c r="H195" s="2"/>
      <c r="I195" s="1"/>
      <c r="J195" s="1"/>
      <c r="K195" s="2"/>
      <c r="L195">
        <v>1265.02</v>
      </c>
      <c r="M195">
        <v>-7.4989999999999997</v>
      </c>
      <c r="N195" s="2">
        <f t="shared" si="46"/>
        <v>-7.4989999999999999E-9</v>
      </c>
      <c r="P195" s="1">
        <v>1265.02</v>
      </c>
      <c r="Q195" s="4">
        <v>1.57138E-19</v>
      </c>
      <c r="R195" s="4">
        <v>4.2099999999999999E-4</v>
      </c>
      <c r="S195" s="25">
        <f t="shared" si="48"/>
        <v>-7.4989999999999999E-9</v>
      </c>
      <c r="T195" s="4">
        <f t="shared" si="41"/>
        <v>-46793760000</v>
      </c>
      <c r="U195" s="47">
        <v>4.8327299999999997</v>
      </c>
      <c r="V195" s="9">
        <f t="shared" ref="V195:V222" si="52">(U195*0.000000001)/R195</f>
        <v>1.1479168646080761E-5</v>
      </c>
      <c r="W195" s="4">
        <f t="shared" ref="W195:W222" si="53">V195/Q195</f>
        <v>73051512976369.562</v>
      </c>
      <c r="X195" s="4">
        <f t="shared" ref="X195:X222" si="54">W195-W195*N$18</f>
        <v>79692559610584.984</v>
      </c>
      <c r="Y195" s="5">
        <f t="shared" si="42"/>
        <v>-5.8717852994879497E-4</v>
      </c>
      <c r="Z195">
        <f t="shared" ref="Z195:Z222" si="55">100*Y195</f>
        <v>-5.8717852994879499E-2</v>
      </c>
      <c r="AA195" s="4">
        <f t="shared" ref="AA195:AA222" si="56">V195/((2.035*10^-3)^2)</f>
        <v>2.7719258543258958</v>
      </c>
      <c r="AB195" s="4">
        <f t="shared" si="49"/>
        <v>1.7640073402524506E+19</v>
      </c>
      <c r="AC195" s="4">
        <f t="shared" si="50"/>
        <v>-1.6572595789893084E-3</v>
      </c>
      <c r="AD195" s="4">
        <f t="shared" si="51"/>
        <v>-7.2787994315692975E-3</v>
      </c>
      <c r="AM195">
        <v>1265.02</v>
      </c>
      <c r="AN195">
        <v>26.58</v>
      </c>
      <c r="AS195">
        <v>1265.02</v>
      </c>
      <c r="AT195" s="4">
        <v>4.2099999999999999E-4</v>
      </c>
    </row>
    <row r="196" spans="3:46" ht="15" x14ac:dyDescent="0.25">
      <c r="C196" s="2"/>
      <c r="D196" s="2"/>
      <c r="E196" s="1"/>
      <c r="F196" s="1"/>
      <c r="G196" s="2"/>
      <c r="H196" s="2"/>
      <c r="I196" s="1"/>
      <c r="J196" s="1"/>
      <c r="K196" s="1"/>
      <c r="L196">
        <v>1270.0160000000001</v>
      </c>
      <c r="M196">
        <v>-5.6859999999999999</v>
      </c>
      <c r="N196" s="2">
        <f t="shared" si="46"/>
        <v>-5.6860000000000004E-9</v>
      </c>
      <c r="P196" s="1">
        <v>1270.0160000000001</v>
      </c>
      <c r="Q196" s="4">
        <v>1.5652000000000001E-19</v>
      </c>
      <c r="R196" s="4">
        <v>4.2944000000000001E-4</v>
      </c>
      <c r="S196" s="25">
        <f t="shared" si="48"/>
        <v>-5.6860000000000004E-9</v>
      </c>
      <c r="T196" s="4">
        <f t="shared" si="41"/>
        <v>-35480640000</v>
      </c>
      <c r="U196" s="47">
        <v>4.8154199999999996</v>
      </c>
      <c r="V196" s="9">
        <f t="shared" si="52"/>
        <v>1.1213254470938896E-5</v>
      </c>
      <c r="W196" s="4">
        <f t="shared" si="53"/>
        <v>71641032909141.937</v>
      </c>
      <c r="X196" s="4">
        <f t="shared" si="54"/>
        <v>78153854082700.297</v>
      </c>
      <c r="Y196" s="5">
        <f t="shared" si="42"/>
        <v>-4.5398452087155351E-4</v>
      </c>
      <c r="Z196">
        <f t="shared" si="55"/>
        <v>-4.5398452087155351E-2</v>
      </c>
      <c r="AA196" s="4">
        <f t="shared" si="56"/>
        <v>2.7077143770113659</v>
      </c>
      <c r="AB196" s="4">
        <f t="shared" si="49"/>
        <v>1.7299478514000548E+19</v>
      </c>
      <c r="AC196" s="4">
        <f t="shared" si="50"/>
        <v>-1.2565912743210037E-3</v>
      </c>
      <c r="AD196" s="4">
        <f t="shared" si="51"/>
        <v>-8.6642114222722881E-3</v>
      </c>
      <c r="AM196">
        <v>1270.0160000000001</v>
      </c>
      <c r="AN196">
        <v>26.512</v>
      </c>
      <c r="AS196">
        <v>1270.0160000000001</v>
      </c>
      <c r="AT196" s="4">
        <v>4.2944000000000001E-4</v>
      </c>
    </row>
    <row r="197" spans="3:46" ht="15" x14ac:dyDescent="0.25">
      <c r="C197" s="2"/>
      <c r="D197" s="2"/>
      <c r="E197" s="1"/>
      <c r="F197" s="1"/>
      <c r="G197" s="2"/>
      <c r="H197" s="2"/>
      <c r="I197" s="1"/>
      <c r="J197" s="1"/>
      <c r="K197" s="1"/>
      <c r="L197">
        <v>1275.009</v>
      </c>
      <c r="M197">
        <v>-10.018000000000001</v>
      </c>
      <c r="N197" s="2">
        <f t="shared" si="46"/>
        <v>-1.0018000000000001E-8</v>
      </c>
      <c r="P197" s="1">
        <v>1275.009</v>
      </c>
      <c r="Q197" s="4">
        <v>1.5590600000000001E-19</v>
      </c>
      <c r="R197" s="4">
        <v>4.3300000000000001E-4</v>
      </c>
      <c r="S197" s="25">
        <f t="shared" si="48"/>
        <v>-1.0018000000000001E-8</v>
      </c>
      <c r="T197" s="4">
        <f t="shared" si="41"/>
        <v>-62512320000.000008</v>
      </c>
      <c r="U197" s="47">
        <v>4.7996400000000001</v>
      </c>
      <c r="V197" s="9">
        <f t="shared" si="52"/>
        <v>1.1084618937644342E-5</v>
      </c>
      <c r="W197" s="4">
        <f t="shared" si="53"/>
        <v>71098090757535.578</v>
      </c>
      <c r="X197" s="4">
        <f t="shared" si="54"/>
        <v>77561553553675.172</v>
      </c>
      <c r="Y197" s="5">
        <f t="shared" si="42"/>
        <v>-8.0597044715897037E-4</v>
      </c>
      <c r="Z197">
        <f t="shared" si="55"/>
        <v>-8.0597044715897043E-2</v>
      </c>
      <c r="AA197" s="4">
        <f t="shared" si="56"/>
        <v>2.6766521832656616</v>
      </c>
      <c r="AB197" s="4">
        <f t="shared" si="49"/>
        <v>1.7168371860388063E+19</v>
      </c>
      <c r="AC197" s="4">
        <f t="shared" si="50"/>
        <v>-2.2139520552493528E-3</v>
      </c>
      <c r="AD197" s="4">
        <f t="shared" si="51"/>
        <v>-9.4086623037386904E-3</v>
      </c>
      <c r="AM197">
        <v>1275.009</v>
      </c>
      <c r="AN197">
        <v>26.398</v>
      </c>
      <c r="AS197">
        <v>1275.009</v>
      </c>
      <c r="AT197" s="4">
        <v>4.3300000000000001E-4</v>
      </c>
    </row>
    <row r="198" spans="3:46" ht="15" x14ac:dyDescent="0.25">
      <c r="C198" s="2"/>
      <c r="D198" s="2"/>
      <c r="E198" s="1"/>
      <c r="F198" s="1"/>
      <c r="G198" s="2"/>
      <c r="H198" s="2"/>
      <c r="I198" s="1"/>
      <c r="J198" s="1"/>
      <c r="K198" s="1"/>
      <c r="L198">
        <v>1279.998</v>
      </c>
      <c r="M198">
        <v>-7.0490000000000004</v>
      </c>
      <c r="N198" s="2">
        <f t="shared" si="46"/>
        <v>-7.0490000000000008E-9</v>
      </c>
      <c r="P198" s="1">
        <v>1279.998</v>
      </c>
      <c r="Q198" s="4">
        <v>1.55297E-19</v>
      </c>
      <c r="R198" s="4">
        <v>4.4852E-4</v>
      </c>
      <c r="S198" s="25">
        <f t="shared" si="48"/>
        <v>-7.0490000000000008E-9</v>
      </c>
      <c r="T198" s="4">
        <f t="shared" si="41"/>
        <v>-43985760000.000008</v>
      </c>
      <c r="U198" s="47">
        <v>4.7962199999999999</v>
      </c>
      <c r="V198" s="9">
        <f t="shared" si="52"/>
        <v>1.0693436190136449E-5</v>
      </c>
      <c r="W198" s="4">
        <f t="shared" si="53"/>
        <v>68857970148402.406</v>
      </c>
      <c r="X198" s="4">
        <f t="shared" si="54"/>
        <v>75117785616438.984</v>
      </c>
      <c r="Y198" s="5">
        <f t="shared" si="42"/>
        <v>-5.855571971276805E-4</v>
      </c>
      <c r="Z198">
        <f t="shared" si="55"/>
        <v>-5.8555719712768052E-2</v>
      </c>
      <c r="AA198" s="4">
        <f t="shared" si="56"/>
        <v>2.5821915472200727</v>
      </c>
      <c r="AB198" s="4">
        <f t="shared" si="49"/>
        <v>1.6627439984159853E+19</v>
      </c>
      <c r="AC198" s="4">
        <f t="shared" si="50"/>
        <v>-1.557810744405339E-3</v>
      </c>
      <c r="AD198" s="4">
        <f t="shared" si="51"/>
        <v>-1.2726865157048621E-2</v>
      </c>
      <c r="AM198">
        <v>1279.998</v>
      </c>
      <c r="AN198">
        <v>26.350999999999999</v>
      </c>
      <c r="AS198">
        <v>1279.998</v>
      </c>
      <c r="AT198" s="4">
        <v>4.4852E-4</v>
      </c>
    </row>
    <row r="199" spans="3:46" ht="15" x14ac:dyDescent="0.25">
      <c r="C199" s="2"/>
      <c r="D199" s="2"/>
      <c r="E199" s="1"/>
      <c r="F199" s="1"/>
      <c r="G199" s="2"/>
      <c r="H199" s="2"/>
      <c r="I199" s="1"/>
      <c r="J199" s="1"/>
      <c r="K199" s="1"/>
      <c r="L199">
        <v>1284.9839999999999</v>
      </c>
      <c r="M199">
        <v>-16.050999999999998</v>
      </c>
      <c r="N199" s="2">
        <f t="shared" si="46"/>
        <v>-1.6050999999999999E-8</v>
      </c>
      <c r="P199" s="1">
        <v>1284.9839999999999</v>
      </c>
      <c r="Q199" s="4">
        <v>1.5469300000000001E-19</v>
      </c>
      <c r="R199" s="4">
        <v>4.5800000000000002E-4</v>
      </c>
      <c r="S199" s="25">
        <f t="shared" si="48"/>
        <v>-1.6050999999999999E-8</v>
      </c>
      <c r="T199" s="4">
        <f t="shared" si="41"/>
        <v>-100158240000</v>
      </c>
      <c r="U199" s="47">
        <v>4.7936399999999999</v>
      </c>
      <c r="V199" s="9">
        <f t="shared" si="52"/>
        <v>1.0466462882096069E-5</v>
      </c>
      <c r="W199" s="4">
        <f t="shared" si="53"/>
        <v>67659576594261.336</v>
      </c>
      <c r="X199" s="4">
        <f t="shared" si="54"/>
        <v>73810447193739.641</v>
      </c>
      <c r="Y199" s="5">
        <f t="shared" si="42"/>
        <v>-1.3569656303138492E-3</v>
      </c>
      <c r="Z199">
        <f t="shared" si="55"/>
        <v>-0.13569656303138491</v>
      </c>
      <c r="AA199" s="4">
        <f t="shared" si="56"/>
        <v>2.5273832940968108</v>
      </c>
      <c r="AB199" s="4">
        <f t="shared" si="49"/>
        <v>1.633805856824039E+19</v>
      </c>
      <c r="AC199" s="4">
        <f t="shared" si="50"/>
        <v>-3.5472294309051053E-3</v>
      </c>
      <c r="AD199" s="4">
        <f t="shared" si="51"/>
        <v>-1.6573512929145939E-2</v>
      </c>
      <c r="AM199">
        <v>1284.9839999999999</v>
      </c>
      <c r="AN199">
        <v>26.364999999999998</v>
      </c>
      <c r="AS199">
        <v>1284.9839999999999</v>
      </c>
      <c r="AT199" s="4">
        <v>4.5800000000000002E-4</v>
      </c>
    </row>
    <row r="200" spans="3:46" ht="15" x14ac:dyDescent="0.25">
      <c r="C200" s="2"/>
      <c r="D200" s="2"/>
      <c r="E200" s="1"/>
      <c r="F200" s="1"/>
      <c r="G200" s="2"/>
      <c r="H200" s="2"/>
      <c r="I200" s="1"/>
      <c r="J200" s="1"/>
      <c r="K200" s="1"/>
      <c r="L200">
        <v>1289.9670000000001</v>
      </c>
      <c r="M200">
        <v>-14.048999999999999</v>
      </c>
      <c r="N200" s="2">
        <f t="shared" si="46"/>
        <v>-1.4049000000000001E-8</v>
      </c>
      <c r="P200" s="1">
        <v>1289.9670000000001</v>
      </c>
      <c r="Q200" s="4">
        <v>1.5409300000000001E-19</v>
      </c>
      <c r="R200" s="4">
        <v>4.6812999999999998E-4</v>
      </c>
      <c r="S200" s="25">
        <f t="shared" si="48"/>
        <v>-1.4049000000000001E-8</v>
      </c>
      <c r="T200" s="4">
        <f t="shared" si="41"/>
        <v>-87665760000</v>
      </c>
      <c r="U200" s="47">
        <v>4.7937599999999998</v>
      </c>
      <c r="V200" s="9">
        <f t="shared" si="52"/>
        <v>1.0240232414073015E-5</v>
      </c>
      <c r="W200" s="4">
        <f t="shared" si="53"/>
        <v>66454883830368.766</v>
      </c>
      <c r="X200" s="4">
        <f t="shared" si="54"/>
        <v>72496236905856.828</v>
      </c>
      <c r="Y200" s="5">
        <f t="shared" si="42"/>
        <v>-1.2092456621416395E-3</v>
      </c>
      <c r="Z200">
        <f t="shared" si="55"/>
        <v>-0.12092456621416395</v>
      </c>
      <c r="AA200" s="4">
        <f t="shared" si="56"/>
        <v>2.4727544178529328</v>
      </c>
      <c r="AB200" s="4">
        <f t="shared" si="49"/>
        <v>1.604715605415517E+19</v>
      </c>
      <c r="AC200" s="4">
        <f t="shared" si="50"/>
        <v>-3.1047926157115342E-3</v>
      </c>
      <c r="AD200" s="4">
        <f t="shared" si="51"/>
        <v>-1.042936503087845E-2</v>
      </c>
      <c r="AM200">
        <v>1289.9670000000001</v>
      </c>
      <c r="AN200">
        <v>26.373000000000001</v>
      </c>
      <c r="AS200">
        <v>1289.9670000000001</v>
      </c>
      <c r="AT200" s="4">
        <v>4.6812999999999998E-4</v>
      </c>
    </row>
    <row r="201" spans="3:46" ht="15" x14ac:dyDescent="0.25">
      <c r="C201" s="2"/>
      <c r="D201" s="2"/>
      <c r="E201" s="1"/>
      <c r="F201" s="1"/>
      <c r="G201" s="2"/>
      <c r="H201" s="2"/>
      <c r="I201" s="1"/>
      <c r="J201" s="1"/>
      <c r="K201" s="1"/>
      <c r="L201">
        <v>1295.0170000000001</v>
      </c>
      <c r="M201">
        <v>-4.641</v>
      </c>
      <c r="N201" s="2">
        <f t="shared" si="46"/>
        <v>-4.641E-9</v>
      </c>
      <c r="P201" s="1">
        <v>1295.0170000000001</v>
      </c>
      <c r="Q201" s="4">
        <v>1.5349800000000001E-19</v>
      </c>
      <c r="R201" s="4">
        <v>4.75E-4</v>
      </c>
      <c r="S201" s="25">
        <f t="shared" si="48"/>
        <v>-4.641E-9</v>
      </c>
      <c r="T201" s="4">
        <f t="shared" si="41"/>
        <v>-28959840000</v>
      </c>
      <c r="U201" s="47">
        <v>4.80382</v>
      </c>
      <c r="V201" s="9">
        <f t="shared" si="52"/>
        <v>1.0113305263157894E-5</v>
      </c>
      <c r="W201" s="4">
        <f t="shared" si="53"/>
        <v>65885583285501.398</v>
      </c>
      <c r="X201" s="4">
        <f t="shared" si="54"/>
        <v>71875181766001.531</v>
      </c>
      <c r="Y201" s="5">
        <f t="shared" si="42"/>
        <v>-4.0291849409553233E-4</v>
      </c>
      <c r="Z201">
        <f t="shared" si="55"/>
        <v>-4.0291849409553236E-2</v>
      </c>
      <c r="AA201" s="4">
        <f t="shared" si="56"/>
        <v>2.4421047547906456</v>
      </c>
      <c r="AB201" s="4">
        <f t="shared" si="49"/>
        <v>1.5909684522212964E+19</v>
      </c>
      <c r="AC201" s="4">
        <f t="shared" si="50"/>
        <v>-1.0256489806760075E-3</v>
      </c>
      <c r="AD201" s="4">
        <f t="shared" si="51"/>
        <v>-5.667766764858093E-3</v>
      </c>
      <c r="AM201">
        <v>1295.0170000000001</v>
      </c>
      <c r="AN201">
        <v>26.420999999999999</v>
      </c>
      <c r="AS201">
        <v>1295.0170000000001</v>
      </c>
      <c r="AT201" s="4">
        <v>4.75E-4</v>
      </c>
    </row>
    <row r="202" spans="3:46" ht="15" x14ac:dyDescent="0.25">
      <c r="C202" s="2"/>
      <c r="D202" s="2"/>
      <c r="E202" s="1"/>
      <c r="F202" s="1"/>
      <c r="G202" s="2"/>
      <c r="H202" s="2"/>
      <c r="I202" s="1"/>
      <c r="J202" s="1"/>
      <c r="K202" s="1"/>
      <c r="L202">
        <v>1299.9929999999999</v>
      </c>
      <c r="M202">
        <v>-5.6669999999999998</v>
      </c>
      <c r="N202" s="2">
        <f t="shared" si="46"/>
        <v>-5.6670000000000004E-9</v>
      </c>
      <c r="P202" s="1">
        <v>1299.9929999999999</v>
      </c>
      <c r="Q202" s="4">
        <v>1.5290799999999999E-19</v>
      </c>
      <c r="R202" s="4">
        <v>4.8877999999999997E-4</v>
      </c>
      <c r="S202" s="25">
        <f t="shared" si="48"/>
        <v>-5.6670000000000004E-9</v>
      </c>
      <c r="T202" s="4">
        <f t="shared" si="41"/>
        <v>-35362080000</v>
      </c>
      <c r="U202" s="47">
        <v>4.8210800000000003</v>
      </c>
      <c r="V202" s="9">
        <f t="shared" si="52"/>
        <v>9.8634968697573559E-6</v>
      </c>
      <c r="W202" s="4">
        <f t="shared" si="53"/>
        <v>64506087776685.039</v>
      </c>
      <c r="X202" s="4">
        <f t="shared" si="54"/>
        <v>70370277574565.5</v>
      </c>
      <c r="Y202" s="5">
        <f t="shared" si="42"/>
        <v>-5.0251443107538916E-4</v>
      </c>
      <c r="Z202">
        <f t="shared" si="55"/>
        <v>-5.0251443107538915E-2</v>
      </c>
      <c r="AA202" s="4">
        <f t="shared" si="56"/>
        <v>2.381782412150355</v>
      </c>
      <c r="AB202" s="4">
        <f t="shared" si="49"/>
        <v>1.5576571612671379E+19</v>
      </c>
      <c r="AC202" s="4">
        <f t="shared" si="50"/>
        <v>-1.2523923235274585E-3</v>
      </c>
      <c r="AD202" s="4">
        <f t="shared" si="51"/>
        <v>-6.3122220641476301E-3</v>
      </c>
      <c r="AM202">
        <v>1299.9929999999999</v>
      </c>
      <c r="AN202">
        <v>26.504000000000001</v>
      </c>
      <c r="AS202">
        <v>1299.9929999999999</v>
      </c>
      <c r="AT202" s="4">
        <v>4.8877999999999997E-4</v>
      </c>
    </row>
    <row r="203" spans="3:46" ht="15" x14ac:dyDescent="0.25">
      <c r="C203" s="2"/>
      <c r="D203" s="2"/>
      <c r="E203" s="1"/>
      <c r="F203" s="1"/>
      <c r="G203" s="2"/>
      <c r="H203" s="2"/>
      <c r="I203" s="1"/>
      <c r="J203" s="1"/>
      <c r="K203" s="1"/>
      <c r="L203">
        <v>1304.9659999999999</v>
      </c>
      <c r="M203">
        <v>-5.82</v>
      </c>
      <c r="N203" s="2">
        <f t="shared" si="46"/>
        <v>-5.820000000000001E-9</v>
      </c>
      <c r="P203" s="1">
        <v>1304.9659999999999</v>
      </c>
      <c r="Q203" s="4">
        <v>1.52322E-19</v>
      </c>
      <c r="R203" s="4">
        <v>5.0100000000000003E-4</v>
      </c>
      <c r="S203" s="25">
        <f t="shared" si="48"/>
        <v>-5.820000000000001E-9</v>
      </c>
      <c r="T203" s="4">
        <f t="shared" si="41"/>
        <v>-36316800000.000008</v>
      </c>
      <c r="U203" s="47">
        <v>4.8343600000000002</v>
      </c>
      <c r="V203" s="9">
        <f t="shared" si="52"/>
        <v>9.6494211576846312E-6</v>
      </c>
      <c r="W203" s="4">
        <f t="shared" si="53"/>
        <v>63348834427624.578</v>
      </c>
      <c r="X203" s="4">
        <f t="shared" si="54"/>
        <v>69107819375590.453</v>
      </c>
      <c r="Y203" s="5">
        <f t="shared" si="42"/>
        <v>-5.2550927417668533E-4</v>
      </c>
      <c r="Z203">
        <f t="shared" si="55"/>
        <v>-5.2550927417668536E-2</v>
      </c>
      <c r="AA203" s="4">
        <f t="shared" si="56"/>
        <v>2.3300885988287594</v>
      </c>
      <c r="AB203" s="4">
        <f t="shared" si="49"/>
        <v>1.5297124504856549E+19</v>
      </c>
      <c r="AC203" s="4">
        <f t="shared" si="50"/>
        <v>-1.2862049272860084E-3</v>
      </c>
      <c r="AD203" s="4">
        <f t="shared" si="51"/>
        <v>-5.4149089315361897E-3</v>
      </c>
      <c r="AM203">
        <v>1304.9659999999999</v>
      </c>
      <c r="AN203">
        <v>26.588999999999999</v>
      </c>
      <c r="AS203">
        <v>1304.9659999999999</v>
      </c>
      <c r="AT203" s="4">
        <v>5.0100000000000003E-4</v>
      </c>
    </row>
    <row r="204" spans="3:46" ht="15" x14ac:dyDescent="0.25">
      <c r="C204" s="2"/>
      <c r="D204" s="2"/>
      <c r="E204" s="1"/>
      <c r="F204" s="1"/>
      <c r="G204" s="2"/>
      <c r="H204" s="2"/>
      <c r="I204" s="1"/>
      <c r="J204" s="1"/>
      <c r="K204" s="1"/>
      <c r="L204">
        <v>1310.0050000000001</v>
      </c>
      <c r="M204">
        <v>-3.9049999999999998</v>
      </c>
      <c r="N204" s="2">
        <f t="shared" si="46"/>
        <v>-3.9050000000000001E-9</v>
      </c>
      <c r="P204" s="1">
        <v>1310.0050000000001</v>
      </c>
      <c r="Q204" s="4">
        <v>1.5174E-19</v>
      </c>
      <c r="R204" s="4">
        <v>5.1073000000000004E-4</v>
      </c>
      <c r="S204" s="25">
        <f t="shared" si="48"/>
        <v>-3.9050000000000001E-9</v>
      </c>
      <c r="T204" s="4">
        <f t="shared" ref="T204:T222" si="57">S204*6.24*10^18</f>
        <v>-24367200000</v>
      </c>
      <c r="U204" s="47">
        <v>4.85893</v>
      </c>
      <c r="V204" s="9">
        <f t="shared" si="52"/>
        <v>9.5136960820785928E-6</v>
      </c>
      <c r="W204" s="4">
        <f t="shared" si="53"/>
        <v>62697351272430.422</v>
      </c>
      <c r="X204" s="4">
        <f t="shared" si="54"/>
        <v>68397110479015.008</v>
      </c>
      <c r="Y204" s="5">
        <f t="shared" ref="Y204:Y222" si="58">T204/X204</f>
        <v>-3.5626066407404928E-4</v>
      </c>
      <c r="Z204">
        <f t="shared" si="55"/>
        <v>-3.5626066407404927E-2</v>
      </c>
      <c r="AA204" s="4">
        <f t="shared" si="56"/>
        <v>2.2973144618026287</v>
      </c>
      <c r="AB204" s="4">
        <f t="shared" si="49"/>
        <v>1.5139807972865616E+19</v>
      </c>
      <c r="AC204" s="4">
        <f t="shared" si="50"/>
        <v>-8.6299488677867053E-4</v>
      </c>
      <c r="AD204" s="4">
        <f t="shared" si="51"/>
        <v>-5.8429469919648123E-3</v>
      </c>
      <c r="AM204">
        <v>1310.0050000000001</v>
      </c>
      <c r="AN204">
        <v>26.71</v>
      </c>
      <c r="AS204">
        <v>1310.0050000000001</v>
      </c>
      <c r="AT204" s="4">
        <v>5.1073000000000004E-4</v>
      </c>
    </row>
    <row r="205" spans="3:46" ht="15" x14ac:dyDescent="0.25">
      <c r="C205" s="2"/>
      <c r="D205" s="2"/>
      <c r="E205" s="1"/>
      <c r="F205" s="1"/>
      <c r="G205" s="2"/>
      <c r="H205" s="2"/>
      <c r="I205" s="1"/>
      <c r="J205" s="1"/>
      <c r="K205" s="1"/>
      <c r="L205">
        <v>1314.971</v>
      </c>
      <c r="M205">
        <v>-6.7430000000000003</v>
      </c>
      <c r="N205" s="2">
        <f t="shared" si="46"/>
        <v>-6.7430000000000004E-9</v>
      </c>
      <c r="P205" s="1">
        <v>1314.971</v>
      </c>
      <c r="Q205" s="4">
        <v>1.51163E-19</v>
      </c>
      <c r="R205" s="4">
        <v>5.2599999999999999E-4</v>
      </c>
      <c r="S205" s="25">
        <f t="shared" si="48"/>
        <v>-6.7430000000000004E-9</v>
      </c>
      <c r="T205" s="4">
        <f t="shared" si="57"/>
        <v>-42076320000</v>
      </c>
      <c r="U205" s="47">
        <v>4.8696400000000004</v>
      </c>
      <c r="V205" s="9">
        <f t="shared" si="52"/>
        <v>9.2578707224334617E-6</v>
      </c>
      <c r="W205" s="4">
        <f t="shared" si="53"/>
        <v>61244290748618.789</v>
      </c>
      <c r="X205" s="4">
        <f t="shared" si="54"/>
        <v>66811953543947.773</v>
      </c>
      <c r="Y205" s="5">
        <f t="shared" si="58"/>
        <v>-6.2977233516039771E-4</v>
      </c>
      <c r="Z205">
        <f t="shared" si="55"/>
        <v>-6.2977233516039774E-2</v>
      </c>
      <c r="AA205" s="4">
        <f t="shared" si="56"/>
        <v>2.2355391755901839</v>
      </c>
      <c r="AB205" s="4">
        <f t="shared" si="49"/>
        <v>1.4788930992307536E+19</v>
      </c>
      <c r="AC205" s="4">
        <f t="shared" si="50"/>
        <v>-1.4901855368882392E-3</v>
      </c>
      <c r="AD205" s="4">
        <f t="shared" si="51"/>
        <v>-7.9567819164617984E-3</v>
      </c>
      <c r="AM205">
        <v>1314.971</v>
      </c>
      <c r="AN205">
        <v>26.783000000000001</v>
      </c>
      <c r="AS205">
        <v>1314.971</v>
      </c>
      <c r="AT205" s="4">
        <v>5.2599999999999999E-4</v>
      </c>
    </row>
    <row r="206" spans="3:46" ht="15" x14ac:dyDescent="0.25">
      <c r="C206" s="2"/>
      <c r="D206" s="2"/>
      <c r="E206" s="1"/>
      <c r="F206" s="1"/>
      <c r="G206" s="2"/>
      <c r="H206" s="2"/>
      <c r="I206" s="1"/>
      <c r="J206" s="1"/>
      <c r="K206" s="1"/>
      <c r="L206">
        <v>1320.0029999999999</v>
      </c>
      <c r="M206">
        <v>-7.5670000000000002</v>
      </c>
      <c r="N206" s="2">
        <f t="shared" si="46"/>
        <v>-7.5670000000000009E-9</v>
      </c>
      <c r="P206" s="1">
        <v>1320.0029999999999</v>
      </c>
      <c r="Q206" s="4">
        <v>1.50591E-19</v>
      </c>
      <c r="R206" s="4">
        <v>5.3459000000000004E-4</v>
      </c>
      <c r="S206" s="25">
        <f t="shared" si="48"/>
        <v>-7.5670000000000009E-9</v>
      </c>
      <c r="T206" s="4">
        <f t="shared" si="57"/>
        <v>-47218080000.000008</v>
      </c>
      <c r="U206" s="47">
        <v>4.8957499999999996</v>
      </c>
      <c r="V206" s="9">
        <f t="shared" si="52"/>
        <v>9.1579528236592524E-6</v>
      </c>
      <c r="W206" s="4">
        <f t="shared" si="53"/>
        <v>60813413973340.055</v>
      </c>
      <c r="X206" s="4">
        <f t="shared" si="54"/>
        <v>66341906152734.609</v>
      </c>
      <c r="Y206" s="5">
        <f t="shared" si="58"/>
        <v>-7.1173836777153985E-4</v>
      </c>
      <c r="Z206">
        <f t="shared" si="55"/>
        <v>-7.1173836777153984E-2</v>
      </c>
      <c r="AA206" s="4">
        <f t="shared" si="56"/>
        <v>2.2114115566430828</v>
      </c>
      <c r="AB206" s="4">
        <f t="shared" si="49"/>
        <v>1.4684885263017595E+19</v>
      </c>
      <c r="AC206" s="4">
        <f t="shared" si="50"/>
        <v>-1.6722874028819975E-3</v>
      </c>
      <c r="AD206" s="4">
        <f t="shared" si="51"/>
        <v>-5.5564174407330856E-3</v>
      </c>
      <c r="AM206">
        <v>1320.0029999999999</v>
      </c>
      <c r="AN206">
        <v>26.905999999999999</v>
      </c>
      <c r="AS206">
        <v>1320.0029999999999</v>
      </c>
      <c r="AT206" s="4">
        <v>5.3459000000000004E-4</v>
      </c>
    </row>
    <row r="207" spans="3:46" ht="15" x14ac:dyDescent="0.25">
      <c r="C207" s="2"/>
      <c r="D207" s="2"/>
      <c r="E207" s="1"/>
      <c r="F207" s="1"/>
      <c r="G207" s="2"/>
      <c r="H207" s="2"/>
      <c r="I207" s="1"/>
      <c r="J207" s="1"/>
      <c r="K207" s="1"/>
      <c r="L207">
        <v>1325.0329999999999</v>
      </c>
      <c r="M207">
        <v>-2.4300000000000002</v>
      </c>
      <c r="N207" s="2">
        <f t="shared" si="46"/>
        <v>-2.4300000000000005E-9</v>
      </c>
      <c r="P207" s="1">
        <v>1325.0329999999999</v>
      </c>
      <c r="Q207" s="4">
        <v>1.5002300000000001E-19</v>
      </c>
      <c r="R207" s="4">
        <v>5.44E-4</v>
      </c>
      <c r="S207" s="25">
        <f t="shared" si="48"/>
        <v>-2.4300000000000005E-9</v>
      </c>
      <c r="T207" s="4">
        <f t="shared" si="57"/>
        <v>-15163200000.000002</v>
      </c>
      <c r="U207" s="47">
        <v>4.90273</v>
      </c>
      <c r="V207" s="9">
        <f t="shared" si="52"/>
        <v>9.0123713235294123E-6</v>
      </c>
      <c r="W207" s="4">
        <f t="shared" si="53"/>
        <v>60073264256343.437</v>
      </c>
      <c r="X207" s="4">
        <f t="shared" si="54"/>
        <v>65534470097829.203</v>
      </c>
      <c r="Y207" s="5">
        <f t="shared" si="58"/>
        <v>-2.313774716933627E-4</v>
      </c>
      <c r="Z207">
        <f t="shared" si="55"/>
        <v>-2.3137747169336271E-2</v>
      </c>
      <c r="AA207" s="4">
        <f t="shared" si="56"/>
        <v>2.1762573449956015</v>
      </c>
      <c r="AB207" s="4">
        <f t="shared" si="49"/>
        <v>1.450615802240724E+19</v>
      </c>
      <c r="AC207" s="4">
        <f t="shared" si="50"/>
        <v>-5.3702370675343645E-4</v>
      </c>
      <c r="AD207" s="4">
        <f t="shared" si="51"/>
        <v>-9.2079934508270782E-3</v>
      </c>
      <c r="AM207">
        <v>1325.0329999999999</v>
      </c>
      <c r="AN207">
        <v>26.965</v>
      </c>
      <c r="AS207">
        <v>1325.0329999999999</v>
      </c>
      <c r="AT207" s="4">
        <v>5.44E-4</v>
      </c>
    </row>
    <row r="208" spans="3:46" ht="15" x14ac:dyDescent="0.25">
      <c r="C208" s="2"/>
      <c r="D208" s="2"/>
      <c r="E208" s="1"/>
      <c r="F208" s="1"/>
      <c r="G208" s="2"/>
      <c r="H208" s="2"/>
      <c r="I208" s="1"/>
      <c r="J208" s="1"/>
      <c r="K208" s="1"/>
      <c r="L208">
        <v>1329.9870000000001</v>
      </c>
      <c r="M208">
        <v>-14.391</v>
      </c>
      <c r="N208" s="2">
        <f t="shared" si="46"/>
        <v>-1.4391000000000001E-8</v>
      </c>
      <c r="P208" s="1">
        <v>1329.9870000000001</v>
      </c>
      <c r="Q208" s="4">
        <v>1.4945899999999999E-19</v>
      </c>
      <c r="R208" s="4">
        <v>5.5776999999999997E-4</v>
      </c>
      <c r="S208" s="25">
        <f t="shared" si="48"/>
        <v>-1.4391000000000001E-8</v>
      </c>
      <c r="T208" s="4">
        <f t="shared" si="57"/>
        <v>-89799840000.000015</v>
      </c>
      <c r="U208" s="47">
        <v>4.9240300000000001</v>
      </c>
      <c r="V208" s="9">
        <f t="shared" si="52"/>
        <v>8.8280653315882897E-6</v>
      </c>
      <c r="W208" s="4">
        <f t="shared" si="53"/>
        <v>59066803147273.102</v>
      </c>
      <c r="X208" s="4">
        <f t="shared" si="54"/>
        <v>64436512524297.93</v>
      </c>
      <c r="Y208" s="5">
        <f t="shared" si="58"/>
        <v>-1.3936173216410183E-3</v>
      </c>
      <c r="Z208">
        <f t="shared" si="55"/>
        <v>-0.13936173216410183</v>
      </c>
      <c r="AA208" s="4">
        <f t="shared" si="56"/>
        <v>2.1317521582595216</v>
      </c>
      <c r="AB208" s="4">
        <f t="shared" si="49"/>
        <v>1.4263123386745006E+19</v>
      </c>
      <c r="AC208" s="4">
        <f t="shared" si="50"/>
        <v>-3.1803737299953513E-3</v>
      </c>
      <c r="AD208" s="4">
        <f t="shared" si="51"/>
        <v>-7.0714028649975832E-3</v>
      </c>
      <c r="AM208">
        <v>1329.9870000000001</v>
      </c>
      <c r="AN208">
        <v>27.071000000000002</v>
      </c>
      <c r="AS208">
        <v>1329.9870000000001</v>
      </c>
      <c r="AT208" s="4">
        <v>5.5776999999999997E-4</v>
      </c>
    </row>
    <row r="209" spans="3:46" ht="15" x14ac:dyDescent="0.25">
      <c r="C209" s="2"/>
      <c r="D209" s="2"/>
      <c r="E209" s="1"/>
      <c r="F209" s="1"/>
      <c r="G209" s="2"/>
      <c r="H209" s="2"/>
      <c r="I209" s="1"/>
      <c r="J209" s="1"/>
      <c r="K209" s="1"/>
      <c r="L209">
        <v>1335.009</v>
      </c>
      <c r="M209">
        <v>1.6479999999999999</v>
      </c>
      <c r="N209" s="2">
        <f t="shared" si="46"/>
        <v>1.6480000000000001E-9</v>
      </c>
      <c r="P209" s="1">
        <v>1335.009</v>
      </c>
      <c r="Q209" s="4">
        <v>1.4889899999999999E-19</v>
      </c>
      <c r="R209" s="4">
        <v>5.7200000000000003E-4</v>
      </c>
      <c r="S209" s="25">
        <f t="shared" si="48"/>
        <v>1.6480000000000001E-9</v>
      </c>
      <c r="T209" s="4">
        <f t="shared" si="57"/>
        <v>10283520000</v>
      </c>
      <c r="U209" s="47">
        <v>4.9129100000000001</v>
      </c>
      <c r="V209" s="9">
        <f t="shared" si="52"/>
        <v>8.589003496503497E-6</v>
      </c>
      <c r="W209" s="4">
        <f t="shared" si="53"/>
        <v>57683419609960.43</v>
      </c>
      <c r="X209" s="4">
        <f t="shared" si="54"/>
        <v>62927366847229.562</v>
      </c>
      <c r="Y209" s="5">
        <f t="shared" si="58"/>
        <v>1.634188829951454E-4</v>
      </c>
      <c r="Z209">
        <f t="shared" si="55"/>
        <v>1.6341888299514541E-2</v>
      </c>
      <c r="AA209" s="4">
        <f t="shared" si="56"/>
        <v>2.0740248348021404</v>
      </c>
      <c r="AB209" s="4">
        <f t="shared" si="49"/>
        <v>1.3929071617688101E+19</v>
      </c>
      <c r="AC209" s="4">
        <f t="shared" si="50"/>
        <v>3.6420373198751559E-4</v>
      </c>
      <c r="AD209" s="4">
        <f t="shared" si="51"/>
        <v>-6.5356852529384795E-3</v>
      </c>
      <c r="AM209">
        <v>1335.009</v>
      </c>
      <c r="AN209">
        <v>27.021000000000001</v>
      </c>
      <c r="AS209">
        <v>1335.009</v>
      </c>
      <c r="AT209" s="4">
        <v>5.7200000000000003E-4</v>
      </c>
    </row>
    <row r="210" spans="3:46" ht="15" x14ac:dyDescent="0.25">
      <c r="C210" s="2"/>
      <c r="D210" s="2"/>
      <c r="E210" s="1"/>
      <c r="F210" s="1"/>
      <c r="G210" s="2"/>
      <c r="H210" s="2"/>
      <c r="I210" s="1"/>
      <c r="J210" s="1"/>
      <c r="K210" s="1"/>
      <c r="L210">
        <v>1340.027</v>
      </c>
      <c r="M210">
        <v>-13.435</v>
      </c>
      <c r="N210" s="2">
        <f t="shared" si="46"/>
        <v>-1.3435000000000001E-8</v>
      </c>
      <c r="P210" s="1">
        <v>1340.027</v>
      </c>
      <c r="Q210" s="4">
        <v>1.4834299999999999E-19</v>
      </c>
      <c r="R210" s="4">
        <v>5.8226000000000003E-4</v>
      </c>
      <c r="S210" s="25">
        <f t="shared" si="48"/>
        <v>-1.3435000000000001E-8</v>
      </c>
      <c r="T210" s="4">
        <f t="shared" si="57"/>
        <v>-83834400000</v>
      </c>
      <c r="U210" s="47">
        <v>4.8996300000000002</v>
      </c>
      <c r="V210" s="9">
        <f t="shared" si="52"/>
        <v>8.4148490365128987E-6</v>
      </c>
      <c r="W210" s="4">
        <f t="shared" si="53"/>
        <v>56725622621309.391</v>
      </c>
      <c r="X210" s="4">
        <f t="shared" si="54"/>
        <v>61882497405064.789</v>
      </c>
      <c r="Y210" s="5">
        <f t="shared" si="58"/>
        <v>-1.3547352404225778E-3</v>
      </c>
      <c r="Z210">
        <f t="shared" si="55"/>
        <v>-0.13547352404225779</v>
      </c>
      <c r="AA210" s="4">
        <f t="shared" si="56"/>
        <v>2.0319709835888888</v>
      </c>
      <c r="AB210" s="4">
        <f t="shared" si="49"/>
        <v>1.3697788123395705E+19</v>
      </c>
      <c r="AC210" s="4">
        <f t="shared" si="50"/>
        <v>-2.9691002058569622E-3</v>
      </c>
      <c r="AD210" s="4">
        <f t="shared" si="51"/>
        <v>-5.7755427818579775E-3</v>
      </c>
      <c r="AM210">
        <v>1340.027</v>
      </c>
      <c r="AN210">
        <v>26.96</v>
      </c>
      <c r="AS210">
        <v>1340.027</v>
      </c>
      <c r="AT210" s="4">
        <v>5.8226000000000003E-4</v>
      </c>
    </row>
    <row r="211" spans="3:46" ht="15" x14ac:dyDescent="0.25">
      <c r="C211" s="2"/>
      <c r="D211" s="2"/>
      <c r="E211" s="1"/>
      <c r="F211" s="1"/>
      <c r="G211" s="2"/>
      <c r="H211" s="2"/>
      <c r="I211" s="1"/>
      <c r="J211" s="1"/>
      <c r="K211" s="1"/>
      <c r="L211">
        <v>1344.971</v>
      </c>
      <c r="M211">
        <v>2.863</v>
      </c>
      <c r="N211" s="2">
        <f t="shared" si="46"/>
        <v>2.8630000000000001E-9</v>
      </c>
      <c r="P211" s="1">
        <v>1344.971</v>
      </c>
      <c r="Q211" s="4">
        <v>1.47792E-19</v>
      </c>
      <c r="R211" s="4">
        <v>5.9699999999999998E-4</v>
      </c>
      <c r="S211" s="25">
        <f t="shared" si="48"/>
        <v>2.8630000000000001E-9</v>
      </c>
      <c r="T211" s="4">
        <f t="shared" si="57"/>
        <v>17865120000</v>
      </c>
      <c r="U211" s="47">
        <v>4.8929099999999996</v>
      </c>
      <c r="V211" s="9">
        <f t="shared" si="52"/>
        <v>8.1958291457286437E-6</v>
      </c>
      <c r="W211" s="4">
        <f t="shared" si="53"/>
        <v>55455160940569.477</v>
      </c>
      <c r="X211" s="4">
        <f t="shared" si="54"/>
        <v>60496539207893.977</v>
      </c>
      <c r="Y211" s="5">
        <f t="shared" si="58"/>
        <v>2.9530813223227893E-4</v>
      </c>
      <c r="Z211">
        <f t="shared" si="55"/>
        <v>2.9530813223227894E-2</v>
      </c>
      <c r="AA211" s="4">
        <f t="shared" si="56"/>
        <v>1.9790832774670879</v>
      </c>
      <c r="AB211" s="4">
        <f t="shared" si="49"/>
        <v>1.3391004096751434E+19</v>
      </c>
      <c r="AC211" s="4">
        <f t="shared" si="50"/>
        <v>6.3271558536423381E-4</v>
      </c>
      <c r="AD211" s="4">
        <f t="shared" si="51"/>
        <v>-6.7834890964871076E-3</v>
      </c>
      <c r="AM211">
        <v>1344.971</v>
      </c>
      <c r="AN211">
        <v>26.911000000000001</v>
      </c>
      <c r="AS211">
        <v>1344.971</v>
      </c>
      <c r="AT211" s="4">
        <v>5.9699999999999998E-4</v>
      </c>
    </row>
    <row r="212" spans="3:46" ht="15" x14ac:dyDescent="0.25">
      <c r="C212" s="2"/>
      <c r="D212" s="2"/>
      <c r="G212" s="2"/>
      <c r="H212" s="2"/>
      <c r="I212" s="1"/>
      <c r="J212" s="1"/>
      <c r="K212" s="1"/>
      <c r="L212">
        <v>1349.982</v>
      </c>
      <c r="M212">
        <v>-15.114000000000001</v>
      </c>
      <c r="N212" s="2">
        <f t="shared" si="46"/>
        <v>-1.5114000000000002E-8</v>
      </c>
      <c r="P212" s="1">
        <v>1349.982</v>
      </c>
      <c r="Q212" s="4">
        <v>1.4724399999999999E-19</v>
      </c>
      <c r="R212" s="4">
        <v>6.0833000000000003E-4</v>
      </c>
      <c r="S212" s="25">
        <f t="shared" si="48"/>
        <v>-1.5114000000000002E-8</v>
      </c>
      <c r="T212" s="4">
        <f t="shared" si="57"/>
        <v>-94311360000.000015</v>
      </c>
      <c r="U212" s="47">
        <v>4.8577300000000001</v>
      </c>
      <c r="V212" s="9">
        <f t="shared" si="52"/>
        <v>7.9853533444018866E-6</v>
      </c>
      <c r="W212" s="4">
        <f t="shared" si="53"/>
        <v>54232113664406.609</v>
      </c>
      <c r="X212" s="4">
        <f t="shared" si="54"/>
        <v>59162305815716.305</v>
      </c>
      <c r="Y212" s="5">
        <f t="shared" si="58"/>
        <v>-1.5941123101890066E-3</v>
      </c>
      <c r="Z212">
        <f t="shared" si="55"/>
        <v>-0.15941123101890067</v>
      </c>
      <c r="AA212" s="4">
        <f t="shared" si="56"/>
        <v>1.9282587505875397</v>
      </c>
      <c r="AB212" s="4">
        <f t="shared" si="49"/>
        <v>1.3095669437040151E+19</v>
      </c>
      <c r="AC212" s="4">
        <f t="shared" si="50"/>
        <v>-3.3401548575602634E-3</v>
      </c>
      <c r="AD212" s="4">
        <f t="shared" si="51"/>
        <v>-1.4243937238860591E-2</v>
      </c>
      <c r="AM212">
        <v>1349.982</v>
      </c>
      <c r="AN212">
        <v>26.731999999999999</v>
      </c>
      <c r="AS212">
        <v>1349.982</v>
      </c>
      <c r="AT212" s="4">
        <v>6.0833000000000003E-4</v>
      </c>
    </row>
    <row r="213" spans="3:46" ht="15" x14ac:dyDescent="0.25">
      <c r="C213" s="2"/>
      <c r="D213" s="2"/>
      <c r="G213" s="2"/>
      <c r="H213" s="2"/>
      <c r="I213" s="1"/>
      <c r="J213" s="1"/>
      <c r="K213" s="1"/>
      <c r="L213">
        <v>1354.99</v>
      </c>
      <c r="M213">
        <v>-10.625999999999999</v>
      </c>
      <c r="N213" s="2">
        <f t="shared" si="46"/>
        <v>-1.0626E-8</v>
      </c>
      <c r="P213" s="1">
        <v>1354.99</v>
      </c>
      <c r="Q213" s="4">
        <v>1.46701E-19</v>
      </c>
      <c r="R213" s="4">
        <v>6.2E-4</v>
      </c>
      <c r="S213" s="25">
        <f t="shared" si="48"/>
        <v>-1.0626E-8</v>
      </c>
      <c r="T213" s="4">
        <f t="shared" si="57"/>
        <v>-66306240000.000008</v>
      </c>
      <c r="U213" s="47">
        <v>4.8287300000000002</v>
      </c>
      <c r="V213" s="9">
        <f t="shared" si="52"/>
        <v>7.7882741935483873E-6</v>
      </c>
      <c r="W213" s="4">
        <f t="shared" si="53"/>
        <v>53089441745784.875</v>
      </c>
      <c r="X213" s="4">
        <f t="shared" si="54"/>
        <v>57915754631765.32</v>
      </c>
      <c r="Y213" s="5">
        <f t="shared" si="58"/>
        <v>-1.1448739711945792E-3</v>
      </c>
      <c r="Z213">
        <f t="shared" si="55"/>
        <v>-0.11448739711945792</v>
      </c>
      <c r="AA213" s="4">
        <f t="shared" si="56"/>
        <v>1.8806691724183993</v>
      </c>
      <c r="AB213" s="4">
        <f t="shared" si="49"/>
        <v>1.281974337201791E+19</v>
      </c>
      <c r="AC213" s="4">
        <f t="shared" si="50"/>
        <v>-2.3483184806428049E-3</v>
      </c>
      <c r="AD213" s="4">
        <f t="shared" si="51"/>
        <v>-2.727085831462874E-3</v>
      </c>
      <c r="AM213">
        <v>1354.99</v>
      </c>
      <c r="AN213">
        <v>26.558</v>
      </c>
      <c r="AS213">
        <v>1354.99</v>
      </c>
      <c r="AT213" s="4">
        <v>6.2E-4</v>
      </c>
    </row>
    <row r="214" spans="3:46" ht="15" x14ac:dyDescent="0.25">
      <c r="C214" s="2"/>
      <c r="D214" s="2"/>
      <c r="G214" s="2"/>
      <c r="H214" s="2"/>
      <c r="I214" s="1"/>
      <c r="J214" s="1"/>
      <c r="K214" s="1"/>
      <c r="L214">
        <v>1359.9929999999999</v>
      </c>
      <c r="M214">
        <v>5.6929999999999996</v>
      </c>
      <c r="N214" s="2">
        <f t="shared" si="46"/>
        <v>5.6930000000000001E-9</v>
      </c>
      <c r="P214" s="1">
        <v>1359.9929999999999</v>
      </c>
      <c r="Q214" s="4">
        <v>1.46162E-19</v>
      </c>
      <c r="R214" s="4">
        <v>6.3612E-4</v>
      </c>
      <c r="S214" s="25">
        <f t="shared" si="48"/>
        <v>5.6930000000000001E-9</v>
      </c>
      <c r="T214" s="4">
        <f t="shared" si="57"/>
        <v>35524320000</v>
      </c>
      <c r="U214" s="47">
        <v>4.80091</v>
      </c>
      <c r="V214" s="9">
        <f t="shared" si="52"/>
        <v>7.5471766333396227E-6</v>
      </c>
      <c r="W214" s="4">
        <f t="shared" si="53"/>
        <v>51635696236638.953</v>
      </c>
      <c r="X214" s="4">
        <f t="shared" si="54"/>
        <v>56329850439969.766</v>
      </c>
      <c r="Y214" s="5">
        <f t="shared" si="58"/>
        <v>6.3064822154743625E-4</v>
      </c>
      <c r="Z214">
        <f t="shared" si="55"/>
        <v>6.3064822154743627E-2</v>
      </c>
      <c r="AA214" s="4">
        <f t="shared" si="56"/>
        <v>1.8224502733707104</v>
      </c>
      <c r="AB214" s="4">
        <f t="shared" si="49"/>
        <v>1.2468700985007802E+19</v>
      </c>
      <c r="AC214" s="4">
        <f t="shared" si="50"/>
        <v>1.2581382561923102E-3</v>
      </c>
      <c r="AD214" s="4">
        <f t="shared" si="51"/>
        <v>2.2900856630586361E-3</v>
      </c>
      <c r="AM214">
        <v>1359.9929999999999</v>
      </c>
      <c r="AN214">
        <v>26.41</v>
      </c>
      <c r="AS214">
        <v>1359.9929999999999</v>
      </c>
      <c r="AT214" s="4">
        <v>6.3612E-4</v>
      </c>
    </row>
    <row r="215" spans="3:46" ht="15" x14ac:dyDescent="0.25">
      <c r="C215" s="2"/>
      <c r="D215" s="2"/>
      <c r="G215" s="2"/>
      <c r="H215" s="2"/>
      <c r="I215" s="1"/>
      <c r="J215" s="1"/>
      <c r="K215" s="1"/>
      <c r="L215">
        <v>1364.9929999999999</v>
      </c>
      <c r="M215">
        <v>-1.548</v>
      </c>
      <c r="N215" s="2">
        <f t="shared" si="46"/>
        <v>-1.5480000000000002E-9</v>
      </c>
      <c r="P215" s="1">
        <v>1364.9929999999999</v>
      </c>
      <c r="Q215" s="4">
        <v>1.4562599999999999E-19</v>
      </c>
      <c r="R215" s="4">
        <v>6.5200000000000002E-4</v>
      </c>
      <c r="S215" s="25">
        <f t="shared" si="48"/>
        <v>-1.5480000000000002E-9</v>
      </c>
      <c r="T215" s="4">
        <f t="shared" si="57"/>
        <v>-9659520000.0000019</v>
      </c>
      <c r="U215" s="47">
        <v>4.7781799999999999</v>
      </c>
      <c r="V215" s="9">
        <f t="shared" si="52"/>
        <v>7.3284969325153371E-6</v>
      </c>
      <c r="W215" s="4">
        <f t="shared" si="53"/>
        <v>50324096881843.477</v>
      </c>
      <c r="X215" s="4">
        <f t="shared" si="54"/>
        <v>54899014780192.883</v>
      </c>
      <c r="Y215" s="5">
        <f t="shared" si="58"/>
        <v>-1.7595069854486856E-4</v>
      </c>
      <c r="Z215">
        <f t="shared" si="55"/>
        <v>-1.7595069854486858E-2</v>
      </c>
      <c r="AA215" s="4">
        <f t="shared" si="56"/>
        <v>1.7696447144299898</v>
      </c>
      <c r="AB215" s="4">
        <f t="shared" si="49"/>
        <v>1.2151983261436762E+19</v>
      </c>
      <c r="AC215" s="4">
        <f t="shared" si="50"/>
        <v>-3.4210399096885576E-4</v>
      </c>
      <c r="AD215" s="4">
        <f t="shared" si="51"/>
        <v>-5.8959103473007275E-4</v>
      </c>
      <c r="AM215">
        <v>1364.9929999999999</v>
      </c>
      <c r="AN215">
        <v>26.28</v>
      </c>
      <c r="AS215">
        <v>1364.9929999999999</v>
      </c>
      <c r="AT215" s="4">
        <v>6.5200000000000002E-4</v>
      </c>
    </row>
    <row r="216" spans="3:46" ht="15" x14ac:dyDescent="0.25">
      <c r="C216" s="2"/>
      <c r="D216" s="2"/>
      <c r="G216" s="2"/>
      <c r="H216" s="2"/>
      <c r="I216" s="1"/>
      <c r="J216" s="1"/>
      <c r="K216" s="1"/>
      <c r="L216">
        <v>1369.989</v>
      </c>
      <c r="M216">
        <v>0.48</v>
      </c>
      <c r="N216" s="2">
        <f t="shared" ref="N216:N222" si="59">M216*10^(-9)</f>
        <v>4.8E-10</v>
      </c>
      <c r="P216" s="1">
        <v>1369.989</v>
      </c>
      <c r="Q216" s="4">
        <v>1.4509500000000001E-19</v>
      </c>
      <c r="R216" s="4">
        <v>6.6450999999999999E-4</v>
      </c>
      <c r="S216" s="25">
        <f t="shared" si="48"/>
        <v>4.8E-10</v>
      </c>
      <c r="T216" s="4">
        <f t="shared" si="57"/>
        <v>2995200000</v>
      </c>
      <c r="U216" s="47">
        <v>4.7489499999999998</v>
      </c>
      <c r="V216" s="9">
        <f t="shared" si="52"/>
        <v>7.1465440700666658E-6</v>
      </c>
      <c r="W216" s="4">
        <f t="shared" si="53"/>
        <v>49254240808206.109</v>
      </c>
      <c r="X216" s="4">
        <f t="shared" si="54"/>
        <v>53731899063497.578</v>
      </c>
      <c r="Y216" s="5">
        <f t="shared" si="58"/>
        <v>5.5743423407768032E-5</v>
      </c>
      <c r="Z216">
        <f t="shared" si="55"/>
        <v>5.574342340776803E-3</v>
      </c>
      <c r="AA216" s="4">
        <f t="shared" si="56"/>
        <v>1.7257077483272858</v>
      </c>
      <c r="AB216" s="4">
        <f t="shared" si="49"/>
        <v>1.1893640362019957E+19</v>
      </c>
      <c r="AC216" s="4">
        <f t="shared" si="50"/>
        <v>1.0607875688956767E-4</v>
      </c>
      <c r="AD216" s="4">
        <f t="shared" si="51"/>
        <v>-7.7295976837770427E-4</v>
      </c>
      <c r="AM216">
        <v>1369.989</v>
      </c>
      <c r="AN216">
        <v>26.1</v>
      </c>
      <c r="AS216">
        <v>1369.989</v>
      </c>
      <c r="AT216" s="4">
        <v>6.6450999999999999E-4</v>
      </c>
    </row>
    <row r="217" spans="3:46" ht="15" x14ac:dyDescent="0.25">
      <c r="C217" s="2"/>
      <c r="D217" s="2"/>
      <c r="G217" s="2"/>
      <c r="H217" s="2"/>
      <c r="I217" s="1"/>
      <c r="J217" s="1"/>
      <c r="K217" s="1"/>
      <c r="L217">
        <v>1374.982</v>
      </c>
      <c r="M217">
        <v>-1.881</v>
      </c>
      <c r="N217" s="2">
        <f t="shared" si="59"/>
        <v>-1.881E-9</v>
      </c>
      <c r="P217" s="1">
        <v>1374.982</v>
      </c>
      <c r="Q217" s="4">
        <v>1.4456699999999999E-19</v>
      </c>
      <c r="R217" s="4">
        <v>6.8099999999999996E-4</v>
      </c>
      <c r="S217" s="25">
        <f t="shared" si="48"/>
        <v>-1.881E-9</v>
      </c>
      <c r="T217" s="4">
        <f t="shared" si="57"/>
        <v>-11737440000</v>
      </c>
      <c r="U217" s="47">
        <v>4.7276400000000001</v>
      </c>
      <c r="V217" s="9">
        <f t="shared" si="52"/>
        <v>6.9422026431718068E-6</v>
      </c>
      <c r="W217" s="4">
        <f t="shared" si="53"/>
        <v>48020659231856.562</v>
      </c>
      <c r="X217" s="4">
        <f t="shared" si="54"/>
        <v>52386173707479.891</v>
      </c>
      <c r="Y217" s="5">
        <f t="shared" si="58"/>
        <v>-2.2405606612044057E-4</v>
      </c>
      <c r="Z217">
        <f t="shared" si="55"/>
        <v>-2.2405606612044056E-2</v>
      </c>
      <c r="AA217" s="4">
        <f t="shared" si="56"/>
        <v>1.6763645160965186</v>
      </c>
      <c r="AB217" s="4">
        <f t="shared" si="49"/>
        <v>1.1595761938039239E+19</v>
      </c>
      <c r="AC217" s="4">
        <f t="shared" si="50"/>
        <v>-4.1569612856099324E-4</v>
      </c>
      <c r="AD217" s="4">
        <f t="shared" si="51"/>
        <v>7.2382806613985513E-4</v>
      </c>
      <c r="AM217">
        <v>1374.982</v>
      </c>
      <c r="AN217">
        <v>26.001999999999999</v>
      </c>
      <c r="AS217">
        <v>1374.982</v>
      </c>
      <c r="AT217" s="4">
        <v>6.8099999999999996E-4</v>
      </c>
    </row>
    <row r="218" spans="3:46" ht="15" x14ac:dyDescent="0.25">
      <c r="C218" s="2"/>
      <c r="D218" s="2"/>
      <c r="G218" s="2"/>
      <c r="H218" s="2"/>
      <c r="I218" s="1"/>
      <c r="J218" s="1"/>
      <c r="K218" s="1"/>
      <c r="L218">
        <v>1379.971</v>
      </c>
      <c r="M218">
        <v>3.194</v>
      </c>
      <c r="N218" s="2">
        <f t="shared" si="59"/>
        <v>3.1940000000000003E-9</v>
      </c>
      <c r="P218" s="1">
        <v>1379.971</v>
      </c>
      <c r="Q218" s="4">
        <v>1.4404299999999999E-19</v>
      </c>
      <c r="R218" s="4">
        <v>6.9284999999999995E-4</v>
      </c>
      <c r="S218" s="25">
        <f t="shared" si="48"/>
        <v>3.1940000000000003E-9</v>
      </c>
      <c r="T218" s="4">
        <f t="shared" si="57"/>
        <v>19930560000.000004</v>
      </c>
      <c r="U218" s="47">
        <v>4.7193899999999998</v>
      </c>
      <c r="V218" s="9">
        <f t="shared" si="52"/>
        <v>6.8115609439272576E-6</v>
      </c>
      <c r="W218" s="4">
        <f t="shared" si="53"/>
        <v>47288385717648.602</v>
      </c>
      <c r="X218" s="4">
        <f t="shared" si="54"/>
        <v>51587329873798.477</v>
      </c>
      <c r="Y218" s="5">
        <f t="shared" si="58"/>
        <v>3.8634602815763988E-4</v>
      </c>
      <c r="Z218">
        <f t="shared" si="55"/>
        <v>3.8634602815763988E-2</v>
      </c>
      <c r="AA218" s="4">
        <f t="shared" si="56"/>
        <v>1.6448178845455768</v>
      </c>
      <c r="AB218" s="4">
        <f t="shared" si="49"/>
        <v>1.1418936599109827E+19</v>
      </c>
      <c r="AC218" s="4">
        <f t="shared" si="50"/>
        <v>7.058657281359984E-4</v>
      </c>
      <c r="AD218" s="4">
        <f t="shared" si="51"/>
        <v>-4.9712814927950114E-5</v>
      </c>
      <c r="AM218">
        <v>1379.971</v>
      </c>
      <c r="AN218">
        <v>25.951000000000001</v>
      </c>
      <c r="AS218">
        <v>1379.971</v>
      </c>
      <c r="AT218" s="4">
        <v>6.9284999999999995E-4</v>
      </c>
    </row>
    <row r="219" spans="3:46" ht="15" x14ac:dyDescent="0.25">
      <c r="C219" s="2"/>
      <c r="D219" s="2"/>
      <c r="G219" s="2"/>
      <c r="H219" s="2"/>
      <c r="I219" s="1"/>
      <c r="J219" s="1"/>
      <c r="K219" s="1"/>
      <c r="L219">
        <v>1385.0260000000001</v>
      </c>
      <c r="M219">
        <v>-3.2829999999999999</v>
      </c>
      <c r="N219" s="2">
        <f t="shared" si="59"/>
        <v>-3.2829999999999999E-9</v>
      </c>
      <c r="P219" s="1">
        <v>1385.0260000000001</v>
      </c>
      <c r="Q219" s="4">
        <v>1.4352300000000001E-19</v>
      </c>
      <c r="R219" s="4">
        <v>7.0799999999999997E-4</v>
      </c>
      <c r="S219" s="25">
        <f t="shared" si="48"/>
        <v>-3.2829999999999999E-9</v>
      </c>
      <c r="T219" s="4">
        <f t="shared" si="57"/>
        <v>-20485920000</v>
      </c>
      <c r="U219" s="47">
        <v>4.7501800000000003</v>
      </c>
      <c r="V219" s="9">
        <f t="shared" si="52"/>
        <v>6.7092937853107358E-6</v>
      </c>
      <c r="W219" s="4">
        <f t="shared" si="53"/>
        <v>46747167947372.445</v>
      </c>
      <c r="X219" s="4">
        <f t="shared" si="54"/>
        <v>50996910488042.672</v>
      </c>
      <c r="Y219" s="5">
        <f t="shared" si="58"/>
        <v>-4.0170904088010132E-4</v>
      </c>
      <c r="Z219">
        <f t="shared" si="55"/>
        <v>-4.0170904088010134E-2</v>
      </c>
      <c r="AA219" s="4">
        <f t="shared" si="56"/>
        <v>1.6201229793867113</v>
      </c>
      <c r="AB219" s="4">
        <f t="shared" si="49"/>
        <v>1.1288246339518482E+19</v>
      </c>
      <c r="AC219" s="4">
        <f t="shared" si="50"/>
        <v>-7.2553449764260552E-4</v>
      </c>
      <c r="AD219" s="4">
        <f t="shared" si="51"/>
        <v>-5.4577074004913935E-3</v>
      </c>
      <c r="AM219">
        <v>1385.0260000000001</v>
      </c>
      <c r="AN219">
        <v>26.126000000000001</v>
      </c>
      <c r="AS219">
        <v>1385.0260000000001</v>
      </c>
      <c r="AT219" s="4">
        <v>7.0799999999999997E-4</v>
      </c>
    </row>
    <row r="220" spans="3:46" ht="15" x14ac:dyDescent="0.25">
      <c r="C220" s="2"/>
      <c r="D220" s="2"/>
      <c r="G220" s="2"/>
      <c r="H220" s="2"/>
      <c r="I220" s="1"/>
      <c r="J220" s="1"/>
      <c r="K220" s="1"/>
      <c r="L220">
        <v>1390.0070000000001</v>
      </c>
      <c r="M220">
        <v>-6.633</v>
      </c>
      <c r="N220" s="2">
        <f t="shared" si="59"/>
        <v>-6.6330000000000006E-9</v>
      </c>
      <c r="P220" s="1">
        <v>1390.0070000000001</v>
      </c>
      <c r="Q220" s="4">
        <v>1.4300700000000001E-19</v>
      </c>
      <c r="R220" s="4">
        <v>7.1821999999999999E-4</v>
      </c>
      <c r="S220" s="25">
        <f t="shared" si="48"/>
        <v>-6.6330000000000006E-9</v>
      </c>
      <c r="T220" s="4">
        <f t="shared" si="57"/>
        <v>-41389920000</v>
      </c>
      <c r="U220" s="47">
        <v>4.7869000000000002</v>
      </c>
      <c r="V220" s="9">
        <f t="shared" si="52"/>
        <v>6.6649494583832256E-6</v>
      </c>
      <c r="W220" s="4">
        <f t="shared" si="53"/>
        <v>46605756769831.023</v>
      </c>
      <c r="X220" s="4">
        <f t="shared" si="54"/>
        <v>50842643748906.57</v>
      </c>
      <c r="Y220" s="5">
        <f t="shared" si="58"/>
        <v>-8.1407883123485567E-4</v>
      </c>
      <c r="Z220">
        <f t="shared" si="55"/>
        <v>-8.1407883123485569E-2</v>
      </c>
      <c r="AA220" s="4">
        <f t="shared" si="56"/>
        <v>1.6094149577439583</v>
      </c>
      <c r="AB220" s="4">
        <f t="shared" si="49"/>
        <v>1.1254099154194956E+19</v>
      </c>
      <c r="AC220" s="4">
        <f t="shared" si="50"/>
        <v>-1.4658758217677133E-3</v>
      </c>
      <c r="AD220" s="4">
        <f>(AC221+AC220)*(P221-P220)/2</f>
        <v>-7.2538676087387571E-3</v>
      </c>
      <c r="AM220">
        <v>1390.0070000000001</v>
      </c>
      <c r="AN220">
        <v>26.335999999999999</v>
      </c>
      <c r="AS220">
        <v>1390.0070000000001</v>
      </c>
      <c r="AT220" s="4">
        <v>7.1821999999999999E-4</v>
      </c>
    </row>
    <row r="221" spans="3:46" ht="15" x14ac:dyDescent="0.25">
      <c r="C221" s="2"/>
      <c r="D221" s="2"/>
      <c r="G221" s="2"/>
      <c r="H221" s="2"/>
      <c r="I221" s="1"/>
      <c r="J221" s="1"/>
      <c r="K221" s="1"/>
      <c r="L221">
        <v>1394.9839999999999</v>
      </c>
      <c r="M221">
        <v>-6.5570000000000004</v>
      </c>
      <c r="N221" s="2">
        <f t="shared" si="59"/>
        <v>-6.5570000000000004E-9</v>
      </c>
      <c r="P221" s="1">
        <v>1394.9839999999999</v>
      </c>
      <c r="Q221" s="4">
        <v>1.42495E-19</v>
      </c>
      <c r="R221" s="4">
        <v>7.2300000000000001E-4</v>
      </c>
      <c r="S221" s="25">
        <f t="shared" si="48"/>
        <v>-6.5570000000000004E-9</v>
      </c>
      <c r="T221" s="4">
        <f t="shared" si="57"/>
        <v>-40915680000.000008</v>
      </c>
      <c r="U221" s="47">
        <v>4.84673</v>
      </c>
      <c r="V221" s="9">
        <f t="shared" si="52"/>
        <v>6.7036376210235133E-6</v>
      </c>
      <c r="W221" s="4">
        <f t="shared" si="53"/>
        <v>47044721716716.469</v>
      </c>
      <c r="X221" s="4">
        <f t="shared" si="54"/>
        <v>51321514600054.328</v>
      </c>
      <c r="Y221" s="5">
        <f t="shared" si="58"/>
        <v>-7.972422544200731E-4</v>
      </c>
      <c r="Z221">
        <f t="shared" si="55"/>
        <v>-7.9724225442007315E-2</v>
      </c>
      <c r="AA221" s="4">
        <f t="shared" si="56"/>
        <v>1.6187571602662283</v>
      </c>
      <c r="AB221" s="4">
        <f t="shared" si="49"/>
        <v>1.1360097970218101E+19</v>
      </c>
      <c r="AC221" s="4">
        <f t="shared" si="50"/>
        <v>-1.449080018593532E-3</v>
      </c>
      <c r="AD221" s="4">
        <f>(AC222+AC221)*(P222-P221)/2</f>
        <v>-9.3873487610069278E-3</v>
      </c>
      <c r="AM221">
        <v>1394.9839999999999</v>
      </c>
      <c r="AN221">
        <v>26.657</v>
      </c>
      <c r="AS221">
        <v>1394.9839999999999</v>
      </c>
      <c r="AT221" s="4">
        <v>7.2300000000000001E-4</v>
      </c>
    </row>
    <row r="222" spans="3:46" ht="15" x14ac:dyDescent="0.25">
      <c r="C222" s="2"/>
      <c r="D222" s="2"/>
      <c r="G222" s="2"/>
      <c r="H222" s="2"/>
      <c r="I222" s="1"/>
      <c r="J222" s="1"/>
      <c r="K222" s="1"/>
      <c r="L222">
        <v>1400.027</v>
      </c>
      <c r="M222">
        <v>-10.289</v>
      </c>
      <c r="N222" s="2">
        <f t="shared" si="59"/>
        <v>-1.0289E-8</v>
      </c>
      <c r="P222" s="1">
        <v>1400.027</v>
      </c>
      <c r="Q222" s="4">
        <v>1.4198599999999999E-19</v>
      </c>
      <c r="R222" s="4">
        <v>7.3963000000000002E-4</v>
      </c>
      <c r="S222" s="25">
        <f>N222</f>
        <v>-1.0289E-8</v>
      </c>
      <c r="T222" s="4">
        <f t="shared" si="57"/>
        <v>-64203360000.000008</v>
      </c>
      <c r="U222" s="47">
        <v>4.9073599999999997</v>
      </c>
      <c r="V222" s="9">
        <f t="shared" si="52"/>
        <v>6.6348850100726045E-6</v>
      </c>
      <c r="W222" s="4">
        <f t="shared" si="53"/>
        <v>46729149423693.922</v>
      </c>
      <c r="X222" s="4">
        <f t="shared" si="54"/>
        <v>50977253916757.008</v>
      </c>
      <c r="Y222" s="5">
        <f t="shared" si="58"/>
        <v>-1.2594511290239464E-3</v>
      </c>
      <c r="Z222">
        <f t="shared" si="55"/>
        <v>-0.12594511290239466</v>
      </c>
      <c r="AA222" s="4">
        <f t="shared" si="56"/>
        <v>1.6021551618355927</v>
      </c>
      <c r="AB222" s="4">
        <f t="shared" si="49"/>
        <v>1.1283895326550454E+19</v>
      </c>
      <c r="AC222" s="4">
        <f t="shared" si="50"/>
        <v>-2.2738423534099206E-3</v>
      </c>
      <c r="AD222" s="10">
        <f>SUM(AD2:AD221)/10</f>
        <v>8.9938423240402141</v>
      </c>
      <c r="AM222">
        <v>1400.027</v>
      </c>
      <c r="AN222">
        <v>26.977</v>
      </c>
      <c r="AS222">
        <v>1400.027</v>
      </c>
      <c r="AT222" s="4">
        <v>7.3963000000000002E-4</v>
      </c>
    </row>
    <row r="223" spans="3:46" ht="15" x14ac:dyDescent="0.25">
      <c r="C223" s="2"/>
      <c r="D223" s="2"/>
      <c r="G223" s="2"/>
      <c r="H223" s="2"/>
      <c r="I223" s="1"/>
      <c r="J223" s="1"/>
      <c r="K223" s="1"/>
      <c r="L223" s="1"/>
      <c r="M223" s="1"/>
      <c r="N223" s="1"/>
      <c r="P223" s="1"/>
      <c r="Q223" s="4"/>
      <c r="R223" s="4"/>
      <c r="S223" s="2"/>
      <c r="T223" s="4"/>
      <c r="U223" s="4" t="s">
        <v>36</v>
      </c>
      <c r="V223" s="9"/>
      <c r="X223" s="4"/>
      <c r="Y223" s="5"/>
      <c r="AA223" s="4"/>
      <c r="AB223" s="4"/>
      <c r="AC223" s="4"/>
      <c r="AD223" s="4"/>
    </row>
    <row r="224" spans="3:46" ht="15" x14ac:dyDescent="0.25">
      <c r="C224" s="2"/>
      <c r="D224" s="2"/>
      <c r="G224" s="2"/>
      <c r="H224" s="2"/>
      <c r="I224" s="1"/>
      <c r="J224" s="1"/>
      <c r="K224" s="1"/>
      <c r="L224" s="1"/>
      <c r="M224" s="1"/>
      <c r="N224" s="1"/>
      <c r="P224" s="1"/>
      <c r="Q224" s="4"/>
      <c r="R224" s="4"/>
      <c r="S224" s="2"/>
      <c r="T224" s="4"/>
      <c r="U224" s="4" t="s">
        <v>36</v>
      </c>
      <c r="V224" s="9"/>
      <c r="X224" s="4"/>
      <c r="Y224" s="5"/>
      <c r="AA224" s="4"/>
      <c r="AB224" s="4"/>
      <c r="AC224" s="4"/>
      <c r="AD224" s="4"/>
    </row>
    <row r="225" spans="1:30" ht="15" x14ac:dyDescent="0.25">
      <c r="C225" s="2"/>
      <c r="D225" s="2"/>
      <c r="G225" s="2"/>
      <c r="H225" s="2"/>
      <c r="I225" s="1"/>
      <c r="J225" s="1"/>
      <c r="K225" s="1"/>
      <c r="L225" s="1"/>
      <c r="M225" s="1"/>
      <c r="N225" s="1"/>
      <c r="P225" s="1"/>
      <c r="Q225" s="4"/>
      <c r="R225" s="4"/>
      <c r="S225" s="2"/>
      <c r="T225" s="4"/>
      <c r="U225" s="4" t="s">
        <v>36</v>
      </c>
      <c r="V225" s="9"/>
      <c r="X225" s="4"/>
      <c r="Y225" s="5"/>
      <c r="AA225" s="4"/>
      <c r="AB225" s="4"/>
      <c r="AC225" s="4"/>
      <c r="AD225" s="4"/>
    </row>
    <row r="226" spans="1:30" ht="15" x14ac:dyDescent="0.25">
      <c r="C226" s="2"/>
      <c r="D226" s="2"/>
      <c r="G226" s="2"/>
      <c r="H226" s="2"/>
      <c r="I226" s="1"/>
      <c r="J226" s="1"/>
      <c r="K226" s="1"/>
      <c r="L226" s="1"/>
      <c r="M226" s="1"/>
      <c r="N226" s="1"/>
      <c r="P226" s="1"/>
      <c r="Q226" s="4"/>
      <c r="R226" s="4"/>
      <c r="S226" s="2"/>
      <c r="T226" s="4"/>
      <c r="U226" s="4" t="s">
        <v>36</v>
      </c>
      <c r="V226" s="9"/>
      <c r="X226" s="4"/>
      <c r="Y226" s="5"/>
      <c r="AA226" s="4"/>
      <c r="AB226" s="4"/>
      <c r="AC226" s="4"/>
      <c r="AD226" s="4"/>
    </row>
    <row r="227" spans="1:30" ht="15" x14ac:dyDescent="0.25">
      <c r="C227" s="2"/>
      <c r="D227" s="2"/>
      <c r="G227" s="2"/>
      <c r="H227" s="2"/>
      <c r="I227" s="1"/>
      <c r="J227" s="1"/>
      <c r="K227" s="1"/>
      <c r="L227" s="1"/>
      <c r="M227" s="1"/>
      <c r="N227" s="1"/>
      <c r="P227" s="1"/>
      <c r="Q227" s="4"/>
      <c r="R227" s="4"/>
      <c r="S227" s="2"/>
      <c r="T227" s="4"/>
      <c r="U227" s="4" t="s">
        <v>36</v>
      </c>
      <c r="V227" s="9"/>
      <c r="X227" s="4"/>
      <c r="Y227" s="5"/>
      <c r="AA227" s="4"/>
      <c r="AB227" s="4"/>
      <c r="AC227" s="4"/>
      <c r="AD227" s="4"/>
    </row>
    <row r="228" spans="1:30" ht="15" x14ac:dyDescent="0.25">
      <c r="C228" s="2"/>
      <c r="D228" s="2"/>
      <c r="G228" s="2"/>
      <c r="H228" s="2"/>
      <c r="I228" s="1"/>
      <c r="J228" s="1"/>
      <c r="K228" s="1"/>
      <c r="L228" s="1"/>
      <c r="M228" s="1"/>
      <c r="N228" s="1"/>
      <c r="P228" s="1"/>
      <c r="Q228" s="4"/>
      <c r="R228" s="4"/>
      <c r="S228" s="2"/>
      <c r="T228" s="4"/>
      <c r="U228" s="4" t="s">
        <v>36</v>
      </c>
      <c r="V228" s="9"/>
      <c r="X228" s="4"/>
      <c r="Y228" s="5"/>
      <c r="AA228" s="4"/>
      <c r="AB228" s="4"/>
      <c r="AC228" s="4"/>
      <c r="AD228" s="4"/>
    </row>
    <row r="229" spans="1:30" ht="15" x14ac:dyDescent="0.25">
      <c r="C229" s="2"/>
      <c r="D229" s="2"/>
      <c r="G229" s="2"/>
      <c r="H229" s="2"/>
      <c r="I229" s="1"/>
      <c r="J229" s="1"/>
      <c r="K229" s="1"/>
      <c r="L229" s="1"/>
      <c r="M229" s="1"/>
      <c r="N229" s="1"/>
      <c r="P229" s="1"/>
      <c r="Q229" s="4"/>
      <c r="R229" s="4"/>
      <c r="S229" s="2"/>
      <c r="T229" s="4"/>
      <c r="U229" s="4" t="s">
        <v>36</v>
      </c>
      <c r="V229" s="9"/>
      <c r="X229" s="4"/>
      <c r="Y229" s="5"/>
      <c r="AA229" s="4"/>
      <c r="AB229" s="4"/>
      <c r="AC229" s="4"/>
      <c r="AD229" s="4"/>
    </row>
    <row r="230" spans="1:30" ht="15" x14ac:dyDescent="0.25">
      <c r="C230" s="2"/>
      <c r="D230" s="2"/>
      <c r="G230" s="2"/>
      <c r="H230" s="2"/>
      <c r="I230" s="1"/>
      <c r="J230" s="1"/>
      <c r="K230" s="1"/>
      <c r="L230" s="1"/>
      <c r="M230" s="1"/>
      <c r="N230" s="1"/>
      <c r="P230" s="1"/>
      <c r="Q230" s="4"/>
      <c r="R230" s="4"/>
      <c r="S230" s="2"/>
      <c r="T230" s="4"/>
      <c r="U230" s="4" t="s">
        <v>36</v>
      </c>
      <c r="V230" s="9"/>
      <c r="X230" s="4"/>
      <c r="Y230" s="5"/>
      <c r="AA230" s="4"/>
      <c r="AB230" s="4"/>
      <c r="AC230" s="4"/>
      <c r="AD230" s="4"/>
    </row>
    <row r="231" spans="1:30" ht="15" x14ac:dyDescent="0.25">
      <c r="C231" s="2"/>
      <c r="D231" s="2"/>
      <c r="G231" s="2"/>
      <c r="H231" s="2"/>
      <c r="I231" s="1"/>
      <c r="J231" s="1"/>
      <c r="K231" s="1"/>
      <c r="L231" s="1"/>
      <c r="M231" s="1"/>
      <c r="N231" s="1"/>
      <c r="P231" s="1"/>
      <c r="Q231" s="4"/>
      <c r="R231" s="4"/>
      <c r="S231" s="2"/>
      <c r="T231" s="4"/>
      <c r="U231" s="4" t="s">
        <v>36</v>
      </c>
      <c r="V231" s="9"/>
      <c r="X231" s="4"/>
      <c r="Y231" s="5"/>
      <c r="AA231" s="4"/>
      <c r="AB231" s="4"/>
      <c r="AC231" s="4"/>
      <c r="AD231" s="4"/>
    </row>
    <row r="232" spans="1:30" ht="15" x14ac:dyDescent="0.25">
      <c r="C232" s="2"/>
      <c r="D232" s="2"/>
      <c r="G232" s="2"/>
      <c r="H232" s="2"/>
      <c r="I232" s="1"/>
      <c r="J232" s="1"/>
      <c r="K232" s="1"/>
      <c r="L232" s="1"/>
      <c r="M232" s="1"/>
      <c r="N232" s="1"/>
      <c r="P232" s="1"/>
      <c r="Q232" s="4"/>
      <c r="R232" s="4"/>
      <c r="S232" s="2"/>
      <c r="T232" s="4"/>
      <c r="U232" s="4" t="s">
        <v>36</v>
      </c>
      <c r="V232" s="9"/>
      <c r="X232" s="4"/>
      <c r="Y232" s="5"/>
      <c r="AA232" s="4"/>
      <c r="AB232" s="4"/>
      <c r="AC232" s="4"/>
      <c r="AD232" s="4"/>
    </row>
    <row r="233" spans="1:30" ht="15" x14ac:dyDescent="0.25">
      <c r="C233" s="2"/>
      <c r="D233" s="2"/>
      <c r="G233" s="2"/>
      <c r="H233" s="2"/>
      <c r="I233" s="1"/>
      <c r="J233" s="1"/>
      <c r="K233" s="1"/>
      <c r="L233" s="1"/>
      <c r="M233" s="1"/>
      <c r="N233" s="1"/>
      <c r="P233" s="1"/>
      <c r="Q233" s="4"/>
      <c r="R233" s="4"/>
      <c r="S233" s="2"/>
      <c r="T233" s="4"/>
      <c r="U233" s="4" t="s">
        <v>36</v>
      </c>
      <c r="V233" s="9"/>
      <c r="X233" s="4"/>
      <c r="Y233" s="5"/>
      <c r="AA233" s="4"/>
      <c r="AB233" s="4"/>
      <c r="AC233" s="4"/>
      <c r="AD233" s="4"/>
    </row>
    <row r="234" spans="1:30" ht="15" x14ac:dyDescent="0.25">
      <c r="C234" s="2"/>
      <c r="D234" s="2"/>
      <c r="G234" s="2"/>
      <c r="H234" s="2"/>
      <c r="I234" s="1"/>
      <c r="J234" s="1"/>
      <c r="K234" s="1"/>
      <c r="L234" s="1"/>
      <c r="M234" s="1"/>
      <c r="N234" s="1"/>
      <c r="P234" s="1"/>
      <c r="Q234" s="4"/>
      <c r="R234" s="4"/>
      <c r="S234" s="2"/>
      <c r="T234" s="4"/>
      <c r="U234" s="4" t="s">
        <v>36</v>
      </c>
      <c r="V234" s="9"/>
      <c r="X234" s="4"/>
      <c r="Y234" s="5"/>
      <c r="AA234" s="4"/>
      <c r="AB234" s="4"/>
      <c r="AC234" s="4"/>
      <c r="AD234" s="4"/>
    </row>
    <row r="235" spans="1:30" ht="15" x14ac:dyDescent="0.25">
      <c r="C235" s="2"/>
      <c r="D235" s="2"/>
      <c r="G235" s="2"/>
      <c r="H235" s="2"/>
      <c r="I235" s="1"/>
      <c r="J235" s="1"/>
      <c r="K235" s="1"/>
      <c r="L235" s="1"/>
      <c r="M235" s="1"/>
      <c r="N235" s="1"/>
      <c r="P235" s="1"/>
      <c r="Q235" s="4"/>
      <c r="R235" s="4"/>
      <c r="S235" s="2"/>
      <c r="T235" s="4"/>
      <c r="U235" s="4" t="s">
        <v>36</v>
      </c>
      <c r="V235" s="9"/>
      <c r="X235" s="4"/>
      <c r="Y235" s="5"/>
      <c r="AA235" s="4"/>
      <c r="AB235" s="4"/>
      <c r="AC235" s="4"/>
      <c r="AD235" s="4"/>
    </row>
    <row r="236" spans="1:30" ht="15" x14ac:dyDescent="0.25">
      <c r="C236" s="2"/>
      <c r="D236" s="2"/>
      <c r="G236" s="2"/>
      <c r="H236" s="2"/>
      <c r="I236" s="1"/>
      <c r="J236" s="1"/>
      <c r="K236" s="1"/>
      <c r="L236" s="1"/>
      <c r="M236" s="1"/>
      <c r="N236" s="1"/>
      <c r="P236" s="1"/>
      <c r="Q236" s="4"/>
      <c r="R236" s="4"/>
      <c r="S236" s="2"/>
      <c r="T236" s="4"/>
      <c r="U236" s="4" t="s">
        <v>36</v>
      </c>
      <c r="V236" s="9"/>
      <c r="X236" s="4"/>
      <c r="Y236" s="5"/>
      <c r="AA236" s="4"/>
      <c r="AB236" s="4"/>
      <c r="AC236" s="4"/>
      <c r="AD236" s="4"/>
    </row>
    <row r="237" spans="1:30" ht="15" x14ac:dyDescent="0.25">
      <c r="C237" s="2"/>
      <c r="D237" s="2"/>
      <c r="G237" s="2"/>
      <c r="H237" s="2"/>
      <c r="I237" s="1"/>
      <c r="J237" s="1"/>
      <c r="K237" s="1"/>
      <c r="L237" s="1"/>
      <c r="M237" s="1"/>
      <c r="N237" s="1"/>
      <c r="P237" s="1"/>
      <c r="Q237" s="4"/>
      <c r="R237" s="4"/>
      <c r="S237" s="2"/>
      <c r="T237" s="4"/>
      <c r="U237" s="4" t="s">
        <v>36</v>
      </c>
      <c r="V237" s="9"/>
      <c r="X237" s="4"/>
      <c r="Y237" s="5"/>
      <c r="AA237" s="4"/>
      <c r="AB237" s="4"/>
      <c r="AC237" s="4"/>
      <c r="AD237" s="4"/>
    </row>
    <row r="238" spans="1:30" ht="15" x14ac:dyDescent="0.25">
      <c r="A238" s="1"/>
      <c r="B238" s="1"/>
      <c r="C238" s="2"/>
      <c r="D238" s="2"/>
      <c r="G238" s="2"/>
      <c r="H238" s="2"/>
      <c r="I238" s="1"/>
      <c r="J238" s="1"/>
      <c r="K238" s="1"/>
      <c r="L238" s="1"/>
      <c r="M238" s="1"/>
      <c r="N238" s="1"/>
      <c r="P238" s="1"/>
      <c r="Q238" s="4"/>
      <c r="R238" s="4"/>
      <c r="S238" s="2"/>
      <c r="T238" s="4"/>
      <c r="U238" s="4"/>
      <c r="V238" s="9"/>
      <c r="X238" s="4"/>
      <c r="Y238" s="5"/>
      <c r="AA238" s="4"/>
      <c r="AB238" s="4"/>
      <c r="AC238" s="4"/>
      <c r="AD238" s="4"/>
    </row>
    <row r="239" spans="1:30" ht="15" x14ac:dyDescent="0.25">
      <c r="A239" s="1"/>
      <c r="B239" s="1"/>
      <c r="C239" s="2"/>
      <c r="D239" s="2"/>
      <c r="G239" s="2"/>
      <c r="H239" s="2"/>
      <c r="I239" s="1"/>
      <c r="J239" s="1"/>
      <c r="K239" s="1"/>
      <c r="L239" s="1"/>
      <c r="M239" s="1"/>
      <c r="N239" s="1"/>
      <c r="P239" s="1"/>
      <c r="Q239" s="4"/>
      <c r="R239" s="4"/>
      <c r="S239" s="2"/>
      <c r="T239" s="4"/>
      <c r="U239" s="4"/>
      <c r="V239" s="9"/>
      <c r="X239" s="4"/>
      <c r="Y239" s="5"/>
      <c r="AA239" s="4"/>
      <c r="AB239" s="4"/>
      <c r="AC239" s="4"/>
      <c r="AD239" s="4"/>
    </row>
    <row r="240" spans="1:30" ht="15" x14ac:dyDescent="0.25">
      <c r="A240" s="1"/>
      <c r="B240" s="1"/>
      <c r="C240" s="2"/>
      <c r="D240" s="2"/>
      <c r="G240" s="2"/>
      <c r="H240" s="2"/>
      <c r="I240" s="1"/>
      <c r="J240" s="1"/>
      <c r="K240" s="1"/>
      <c r="L240" s="1"/>
      <c r="M240" s="1"/>
      <c r="N240" s="1"/>
      <c r="P240" s="1"/>
      <c r="Q240" s="4"/>
      <c r="R240" s="4"/>
      <c r="S240" s="2"/>
      <c r="T240" s="4"/>
      <c r="U240" s="4"/>
      <c r="V240" s="9"/>
      <c r="X240" s="4"/>
      <c r="Y240" s="5"/>
      <c r="AA240" s="4"/>
      <c r="AB240" s="4"/>
      <c r="AC240" s="4"/>
      <c r="AD240" s="4"/>
    </row>
    <row r="241" spans="1:30" ht="15" x14ac:dyDescent="0.25">
      <c r="A241" s="1"/>
      <c r="B241" s="1"/>
      <c r="C241" s="2"/>
      <c r="D241" s="2"/>
      <c r="G241" s="2"/>
      <c r="H241" s="2"/>
      <c r="I241" s="1"/>
      <c r="J241" s="1"/>
      <c r="K241" s="1"/>
      <c r="L241" s="1"/>
      <c r="M241" s="1"/>
      <c r="N241" s="1"/>
      <c r="P241" s="1"/>
      <c r="Q241" s="4"/>
      <c r="R241" s="4"/>
      <c r="S241" s="2"/>
      <c r="T241" s="4"/>
      <c r="U241" s="4"/>
      <c r="V241" s="9"/>
      <c r="X241" s="4"/>
      <c r="Y241" s="5"/>
      <c r="AA241" s="4"/>
      <c r="AB241" s="4"/>
      <c r="AC241" s="4"/>
      <c r="AD241" s="4"/>
    </row>
    <row r="242" spans="1:30" ht="15" x14ac:dyDescent="0.25">
      <c r="A242" s="1"/>
      <c r="B242" s="1"/>
      <c r="C242" s="2"/>
      <c r="D242" s="2"/>
      <c r="G242" s="2"/>
      <c r="H242" s="2"/>
      <c r="I242" s="1"/>
      <c r="J242" s="1"/>
      <c r="K242" s="1"/>
      <c r="L242" s="1"/>
      <c r="M242" s="1"/>
      <c r="N242" s="1"/>
      <c r="P242" s="1"/>
      <c r="Q242" s="4"/>
      <c r="R242" s="4"/>
      <c r="S242" s="2"/>
      <c r="T242" s="4"/>
      <c r="U242" s="4"/>
      <c r="V242" s="9"/>
      <c r="X242" s="4"/>
      <c r="Y242" s="5"/>
      <c r="AA242" s="4"/>
      <c r="AB242" s="4"/>
      <c r="AC242" s="4"/>
      <c r="AD242" s="4"/>
    </row>
    <row r="243" spans="1:30" ht="15" x14ac:dyDescent="0.25">
      <c r="A243" s="1"/>
      <c r="B243" s="1"/>
      <c r="C243" s="2"/>
      <c r="D243" s="2"/>
      <c r="G243" s="2"/>
      <c r="H243" s="2"/>
      <c r="I243" s="1"/>
      <c r="J243" s="1"/>
      <c r="K243" s="1"/>
      <c r="L243" s="1"/>
      <c r="M243" s="1"/>
      <c r="N243" s="1"/>
      <c r="P243" s="1"/>
      <c r="Q243" s="4"/>
      <c r="R243" s="4"/>
      <c r="S243" s="2"/>
      <c r="T243" s="4"/>
      <c r="U243" s="4"/>
      <c r="V243" s="9"/>
      <c r="X243" s="4"/>
      <c r="Y243" s="5"/>
      <c r="AA243" s="4"/>
      <c r="AB243" s="4"/>
      <c r="AC243" s="4"/>
      <c r="AD243" s="4"/>
    </row>
    <row r="244" spans="1:30" ht="15" x14ac:dyDescent="0.25">
      <c r="A244" s="1"/>
      <c r="B244" s="1"/>
      <c r="C244" s="2"/>
      <c r="D244" s="2"/>
      <c r="G244" s="2"/>
      <c r="H244" s="2"/>
      <c r="I244" s="1"/>
      <c r="J244" s="1"/>
      <c r="K244" s="1"/>
      <c r="L244" s="1"/>
      <c r="M244" s="1"/>
      <c r="N244" s="1"/>
      <c r="P244" s="1"/>
      <c r="Q244" s="4"/>
      <c r="R244" s="4"/>
      <c r="S244" s="2"/>
      <c r="T244" s="4"/>
      <c r="U244" s="4"/>
      <c r="V244" s="9"/>
      <c r="X244" s="4"/>
      <c r="Y244" s="5"/>
      <c r="AA244" s="4"/>
      <c r="AB244" s="4"/>
      <c r="AC244" s="4"/>
      <c r="AD244" s="4"/>
    </row>
    <row r="245" spans="1:30" ht="15" x14ac:dyDescent="0.25">
      <c r="A245" s="1"/>
      <c r="B245" s="1"/>
      <c r="C245" s="2"/>
      <c r="D245" s="2"/>
      <c r="G245" s="2"/>
      <c r="H245" s="2"/>
      <c r="I245" s="1"/>
      <c r="J245" s="1"/>
      <c r="K245" s="1"/>
      <c r="L245" s="1"/>
      <c r="M245" s="1"/>
      <c r="N245" s="1"/>
      <c r="P245" s="1"/>
      <c r="Q245" s="4"/>
      <c r="R245" s="4"/>
      <c r="S245" s="2"/>
      <c r="T245" s="4"/>
      <c r="U245" s="4"/>
      <c r="V245" s="9"/>
      <c r="X245" s="4"/>
      <c r="Y245" s="5"/>
      <c r="AA245" s="4"/>
      <c r="AB245" s="4"/>
      <c r="AC245" s="4"/>
      <c r="AD245" s="4"/>
    </row>
    <row r="246" spans="1:30" ht="15" x14ac:dyDescent="0.25">
      <c r="A246" s="1"/>
      <c r="B246" s="1"/>
      <c r="C246" s="2"/>
      <c r="D246" s="2"/>
      <c r="G246" s="2"/>
      <c r="H246" s="2"/>
      <c r="I246" s="1"/>
      <c r="J246" s="1"/>
      <c r="K246" s="1"/>
      <c r="L246" s="1"/>
      <c r="M246" s="1"/>
      <c r="N246" s="1"/>
      <c r="P246" s="1"/>
      <c r="Q246" s="4"/>
      <c r="R246" s="4"/>
      <c r="S246" s="2"/>
      <c r="T246" s="4"/>
      <c r="U246" s="4"/>
      <c r="V246" s="9"/>
      <c r="X246" s="4"/>
      <c r="Y246" s="5"/>
      <c r="AA246" s="4"/>
      <c r="AB246" s="4"/>
      <c r="AC246" s="4"/>
      <c r="AD246" s="4"/>
    </row>
    <row r="247" spans="1:30" ht="15" x14ac:dyDescent="0.25">
      <c r="A247" s="1"/>
      <c r="B247" s="1"/>
      <c r="C247" s="2"/>
      <c r="D247" s="2"/>
      <c r="G247" s="2"/>
      <c r="H247" s="2"/>
      <c r="I247" s="1"/>
      <c r="J247" s="1"/>
      <c r="K247" s="1"/>
      <c r="L247" s="1"/>
      <c r="M247" s="1"/>
      <c r="N247" s="1"/>
      <c r="P247" s="1"/>
      <c r="Q247" s="4"/>
      <c r="R247" s="4"/>
      <c r="S247" s="2"/>
      <c r="T247" s="4"/>
      <c r="U247" s="4"/>
      <c r="V247" s="9"/>
      <c r="X247" s="4"/>
      <c r="Y247" s="5"/>
      <c r="AA247" s="4"/>
      <c r="AB247" s="4"/>
      <c r="AC247" s="4"/>
      <c r="AD247" s="4"/>
    </row>
    <row r="248" spans="1:30" ht="15" x14ac:dyDescent="0.25">
      <c r="A248" s="1"/>
      <c r="B248" s="1"/>
      <c r="C248" s="2"/>
      <c r="D248" s="2"/>
      <c r="G248" s="2"/>
      <c r="H248" s="2"/>
      <c r="I248" s="1"/>
      <c r="J248" s="1"/>
      <c r="K248" s="1"/>
      <c r="L248" s="1"/>
      <c r="M248" s="1"/>
      <c r="N248" s="1"/>
      <c r="P248" s="1"/>
      <c r="Q248" s="4"/>
      <c r="R248" s="4"/>
      <c r="S248" s="2"/>
      <c r="T248" s="4"/>
      <c r="U248" s="4"/>
      <c r="V248" s="9"/>
      <c r="X248" s="4"/>
      <c r="Y248" s="5"/>
      <c r="AA248" s="4"/>
      <c r="AB248" s="4"/>
      <c r="AC248" s="4"/>
      <c r="AD248" s="4"/>
    </row>
    <row r="249" spans="1:30" ht="15" x14ac:dyDescent="0.25">
      <c r="A249" s="1"/>
      <c r="B249" s="1"/>
      <c r="C249" s="2"/>
      <c r="D249" s="2"/>
      <c r="G249" s="2"/>
      <c r="H249" s="2"/>
      <c r="I249" s="1"/>
      <c r="J249" s="1"/>
      <c r="K249" s="1"/>
      <c r="L249" s="1"/>
      <c r="M249" s="1"/>
      <c r="N249" s="1"/>
      <c r="P249" s="1"/>
      <c r="Q249" s="4"/>
      <c r="S249" s="2"/>
      <c r="T249" s="4"/>
      <c r="U249" s="4"/>
      <c r="V249" s="9"/>
      <c r="X249" s="4"/>
      <c r="Y249" s="5"/>
      <c r="AA249" s="4"/>
      <c r="AB249" s="4"/>
      <c r="AC249" s="4"/>
      <c r="AD249" s="4"/>
    </row>
    <row r="250" spans="1:30" ht="15" x14ac:dyDescent="0.25">
      <c r="A250" s="1"/>
      <c r="B250" s="1"/>
      <c r="C250" s="2"/>
      <c r="D250" s="2"/>
      <c r="G250" s="2"/>
      <c r="H250" s="2"/>
      <c r="I250" s="1"/>
      <c r="J250" s="1"/>
      <c r="K250" s="1"/>
      <c r="L250" s="1"/>
      <c r="M250" s="1"/>
      <c r="N250" s="1"/>
      <c r="P250" s="1"/>
      <c r="Q250" s="4"/>
      <c r="S250" s="2"/>
      <c r="T250" s="4"/>
      <c r="U250" s="4"/>
      <c r="V250" s="9"/>
      <c r="X250" s="4"/>
      <c r="Y250" s="5"/>
      <c r="AA250" s="4"/>
      <c r="AB250" s="4"/>
      <c r="AC250" s="4"/>
      <c r="AD250" s="4"/>
    </row>
    <row r="251" spans="1:30" ht="15" x14ac:dyDescent="0.25">
      <c r="A251" s="1"/>
      <c r="B251" s="1"/>
      <c r="C251" s="2"/>
      <c r="D251" s="2"/>
      <c r="G251" s="2"/>
      <c r="H251" s="2"/>
      <c r="I251" s="1"/>
      <c r="J251" s="1"/>
      <c r="K251" s="1"/>
      <c r="L251" s="1"/>
      <c r="M251" s="1"/>
      <c r="N251" s="1"/>
      <c r="P251" s="1"/>
      <c r="Q251" s="4"/>
      <c r="S251" s="2"/>
      <c r="T251" s="4"/>
      <c r="U251" s="4"/>
      <c r="V251" s="9"/>
      <c r="X251" s="4"/>
      <c r="Y251" s="5"/>
      <c r="AA251" s="4"/>
      <c r="AB251" s="4"/>
      <c r="AC251" s="4"/>
      <c r="AD251" s="4"/>
    </row>
    <row r="252" spans="1:30" ht="15" x14ac:dyDescent="0.25">
      <c r="A252" s="1"/>
      <c r="B252" s="1"/>
      <c r="C252" s="2"/>
      <c r="D252" s="2"/>
      <c r="G252" s="2"/>
      <c r="H252" s="2"/>
      <c r="I252" s="1"/>
      <c r="J252" s="1"/>
      <c r="K252" s="1"/>
      <c r="L252" s="1"/>
      <c r="M252" s="1"/>
      <c r="N252" s="1"/>
      <c r="P252" s="1"/>
      <c r="Q252" s="4"/>
      <c r="S252" s="2"/>
      <c r="T252" s="4"/>
      <c r="U252" s="4"/>
      <c r="V252" s="9"/>
      <c r="X252" s="4"/>
      <c r="Y252" s="5"/>
      <c r="AA252" s="4"/>
      <c r="AB252" s="4"/>
      <c r="AC252" s="4"/>
      <c r="AD252" s="4"/>
    </row>
    <row r="253" spans="1:30" ht="15" x14ac:dyDescent="0.25">
      <c r="A253" s="1"/>
      <c r="B253" s="1"/>
      <c r="C253" s="2"/>
      <c r="D253" s="2"/>
      <c r="G253" s="2"/>
      <c r="H253" s="2"/>
      <c r="I253" s="1"/>
      <c r="J253" s="1"/>
      <c r="K253" s="1"/>
      <c r="L253" s="1"/>
      <c r="M253" s="1"/>
      <c r="N253" s="1"/>
      <c r="P253" s="1"/>
      <c r="Q253" s="4"/>
      <c r="S253" s="2"/>
      <c r="T253" s="4"/>
      <c r="U253" s="4"/>
      <c r="V253" s="9"/>
      <c r="X253" s="4"/>
      <c r="Y253" s="5"/>
      <c r="AA253" s="4"/>
      <c r="AB253" s="4"/>
      <c r="AC253" s="4"/>
      <c r="AD253" s="4"/>
    </row>
    <row r="254" spans="1:30" ht="15" x14ac:dyDescent="0.25">
      <c r="A254" s="1"/>
      <c r="B254" s="1"/>
      <c r="C254" s="2"/>
      <c r="D254" s="2"/>
      <c r="G254" s="2"/>
      <c r="H254" s="2"/>
      <c r="I254" s="1"/>
      <c r="J254" s="1"/>
      <c r="K254" s="1"/>
      <c r="L254" s="1"/>
      <c r="M254" s="1"/>
      <c r="N254" s="1"/>
      <c r="P254" s="1"/>
      <c r="Q254" s="4"/>
      <c r="S254" s="2"/>
      <c r="T254" s="4"/>
      <c r="U254" s="4"/>
      <c r="V254" s="9"/>
      <c r="X254" s="4"/>
      <c r="Y254" s="5"/>
      <c r="AA254" s="4"/>
      <c r="AB254" s="4"/>
      <c r="AC254" s="4"/>
      <c r="AD254" s="4"/>
    </row>
    <row r="255" spans="1:30" ht="15" x14ac:dyDescent="0.25">
      <c r="A255" s="1"/>
      <c r="B255" s="1"/>
      <c r="C255" s="2"/>
      <c r="D255" s="2"/>
      <c r="G255" s="2"/>
      <c r="H255" s="2"/>
      <c r="I255" s="1"/>
      <c r="J255" s="1"/>
      <c r="K255" s="1"/>
      <c r="L255" s="1"/>
      <c r="M255" s="1"/>
      <c r="N255" s="1"/>
      <c r="P255" s="1"/>
      <c r="Q255" s="4"/>
      <c r="S255" s="2"/>
      <c r="T255" s="4"/>
      <c r="U255" s="4"/>
      <c r="V255" s="9"/>
      <c r="X255" s="4"/>
      <c r="Y255" s="5"/>
      <c r="AA255" s="4"/>
      <c r="AB255" s="4"/>
      <c r="AC255" s="4"/>
      <c r="AD255" s="4"/>
    </row>
    <row r="256" spans="1:30" ht="15" x14ac:dyDescent="0.25">
      <c r="A256" s="1"/>
      <c r="B256" s="1"/>
      <c r="C256" s="2"/>
      <c r="D256" s="2"/>
      <c r="G256" s="2"/>
      <c r="H256" s="2"/>
      <c r="I256" s="1"/>
      <c r="J256" s="1"/>
      <c r="K256" s="1"/>
      <c r="L256" s="1"/>
      <c r="M256" s="1"/>
      <c r="N256" s="1"/>
      <c r="P256" s="1"/>
      <c r="Q256" s="4"/>
      <c r="S256" s="2"/>
      <c r="T256" s="4"/>
      <c r="U256" s="4"/>
      <c r="V256" s="9"/>
      <c r="X256" s="4"/>
      <c r="Y256" s="5"/>
      <c r="AA256" s="4"/>
      <c r="AB256" s="4"/>
      <c r="AC256" s="4"/>
      <c r="AD256" s="4"/>
    </row>
    <row r="257" spans="1:30" ht="15" x14ac:dyDescent="0.25">
      <c r="A257" s="1"/>
      <c r="B257" s="1"/>
      <c r="C257" s="2"/>
      <c r="D257" s="2"/>
      <c r="G257" s="2"/>
      <c r="H257" s="2"/>
      <c r="I257" s="1"/>
      <c r="J257" s="1"/>
      <c r="K257" s="1"/>
      <c r="L257" s="1"/>
      <c r="M257" s="1"/>
      <c r="N257" s="1"/>
      <c r="P257" s="1"/>
      <c r="Q257" s="4"/>
      <c r="S257" s="2"/>
      <c r="T257" s="4"/>
      <c r="U257" s="4"/>
      <c r="V257" s="9"/>
      <c r="X257" s="4"/>
      <c r="Y257" s="5"/>
      <c r="AA257" s="4"/>
      <c r="AB257" s="4"/>
      <c r="AC257" s="4"/>
      <c r="AD257" s="4"/>
    </row>
    <row r="258" spans="1:30" ht="15" x14ac:dyDescent="0.25">
      <c r="A258" s="1"/>
      <c r="B258" s="1"/>
      <c r="C258" s="2"/>
      <c r="D258" s="2"/>
      <c r="G258" s="2"/>
      <c r="H258" s="2"/>
      <c r="I258" s="1"/>
      <c r="J258" s="1"/>
      <c r="K258" s="1"/>
      <c r="L258" s="1"/>
      <c r="M258" s="1"/>
      <c r="N258" s="1"/>
      <c r="P258" s="1"/>
      <c r="Q258" s="4"/>
      <c r="S258" s="2"/>
      <c r="T258" s="4"/>
      <c r="U258" s="4"/>
      <c r="V258" s="9"/>
      <c r="X258" s="4"/>
      <c r="Y258" s="5"/>
      <c r="AA258" s="4"/>
      <c r="AB258" s="4"/>
      <c r="AC258" s="4"/>
      <c r="AD258" s="4"/>
    </row>
    <row r="259" spans="1:30" ht="15" x14ac:dyDescent="0.25">
      <c r="A259" s="1"/>
      <c r="B259" s="1"/>
      <c r="C259" s="2"/>
      <c r="D259" s="2"/>
      <c r="G259" s="2"/>
      <c r="H259" s="2"/>
      <c r="I259" s="1"/>
      <c r="J259" s="1"/>
      <c r="K259" s="1"/>
      <c r="L259" s="1"/>
      <c r="M259" s="1"/>
      <c r="N259" s="1"/>
      <c r="P259" s="1"/>
      <c r="Q259" s="4"/>
      <c r="S259" s="2"/>
      <c r="T259" s="4"/>
      <c r="U259" s="4"/>
      <c r="V259" s="9"/>
      <c r="X259" s="4"/>
      <c r="Y259" s="5"/>
      <c r="AA259" s="4"/>
      <c r="AB259" s="4"/>
      <c r="AC259" s="4"/>
      <c r="AD259" s="4"/>
    </row>
    <row r="260" spans="1:30" ht="15" x14ac:dyDescent="0.25">
      <c r="A260" s="1"/>
      <c r="B260" s="1"/>
      <c r="C260" s="2"/>
      <c r="D260" s="2"/>
      <c r="G260" s="2"/>
      <c r="H260" s="2"/>
      <c r="I260" s="1"/>
      <c r="J260" s="1"/>
      <c r="K260" s="1"/>
      <c r="L260" s="1"/>
      <c r="M260" s="1"/>
      <c r="N260" s="1"/>
      <c r="P260" s="1"/>
      <c r="Q260" s="4"/>
      <c r="S260" s="2"/>
      <c r="T260" s="4"/>
      <c r="U260" s="4"/>
      <c r="V260" s="9"/>
      <c r="X260" s="4"/>
      <c r="Y260" s="5"/>
      <c r="AA260" s="4"/>
      <c r="AB260" s="4"/>
      <c r="AC260" s="4"/>
      <c r="AD260" s="4"/>
    </row>
    <row r="261" spans="1:30" ht="15" x14ac:dyDescent="0.25">
      <c r="A261" s="1"/>
      <c r="B261" s="1"/>
      <c r="C261" s="2"/>
      <c r="D261" s="2"/>
      <c r="G261" s="2"/>
      <c r="H261" s="2"/>
      <c r="I261" s="1"/>
      <c r="J261" s="1"/>
      <c r="K261" s="1"/>
      <c r="L261" s="1"/>
      <c r="M261" s="1"/>
      <c r="N261" s="1"/>
      <c r="P261" s="1"/>
      <c r="Q261" s="4"/>
      <c r="S261" s="2"/>
      <c r="T261" s="4"/>
      <c r="U261" s="4"/>
      <c r="V261" s="9"/>
      <c r="X261" s="4"/>
      <c r="Y261" s="5"/>
      <c r="AA261" s="4"/>
      <c r="AB261" s="4"/>
      <c r="AC261" s="4"/>
      <c r="AD261" s="4"/>
    </row>
    <row r="262" spans="1:30" ht="15" x14ac:dyDescent="0.25">
      <c r="A262" s="1"/>
      <c r="B262" s="1"/>
      <c r="C262" s="2"/>
      <c r="D262" s="2"/>
      <c r="G262" s="2"/>
      <c r="H262" s="2"/>
      <c r="I262" s="1"/>
      <c r="J262" s="1"/>
      <c r="K262" s="1"/>
      <c r="L262" s="1"/>
      <c r="M262" s="1"/>
      <c r="N262" s="1"/>
      <c r="P262" s="1"/>
      <c r="Q262" s="4"/>
      <c r="S262" s="2"/>
      <c r="T262" s="4"/>
      <c r="U262" s="4"/>
      <c r="V262" s="9"/>
      <c r="X262" s="4"/>
      <c r="Y262" s="5"/>
      <c r="AA262" s="4"/>
      <c r="AB262" s="4"/>
      <c r="AC262" s="4"/>
      <c r="AD262" s="4"/>
    </row>
    <row r="263" spans="1:30" ht="15" x14ac:dyDescent="0.25">
      <c r="A263" s="1"/>
      <c r="B263" s="1"/>
      <c r="C263" s="2"/>
      <c r="D263" s="2"/>
      <c r="G263" s="2"/>
      <c r="H263" s="2"/>
      <c r="I263" s="1"/>
      <c r="J263" s="1"/>
      <c r="K263" s="1"/>
      <c r="L263" s="1"/>
      <c r="M263" s="1"/>
      <c r="N263" s="1"/>
      <c r="P263" s="1"/>
      <c r="Q263" s="4"/>
      <c r="S263" s="2"/>
      <c r="T263" s="4"/>
      <c r="U263" s="4"/>
      <c r="V263" s="9"/>
      <c r="X263" s="4"/>
      <c r="Y263" s="5"/>
      <c r="AA263" s="4"/>
      <c r="AB263" s="4"/>
      <c r="AC263" s="4"/>
      <c r="AD263" s="4"/>
    </row>
    <row r="264" spans="1:30" ht="15" x14ac:dyDescent="0.25">
      <c r="A264" s="1"/>
      <c r="B264" s="1"/>
      <c r="C264" s="2"/>
      <c r="D264" s="2"/>
      <c r="G264" s="2"/>
      <c r="H264" s="2"/>
      <c r="I264" s="1"/>
      <c r="J264" s="1"/>
      <c r="K264" s="1"/>
      <c r="L264" s="1"/>
      <c r="M264" s="1"/>
      <c r="N264" s="1"/>
      <c r="P264" s="1"/>
      <c r="Q264" s="4"/>
      <c r="S264" s="2"/>
      <c r="T264" s="4"/>
      <c r="U264" s="4"/>
      <c r="V264" s="9"/>
      <c r="X264" s="4"/>
      <c r="Y264" s="5"/>
      <c r="AA264" s="4"/>
      <c r="AB264" s="4"/>
      <c r="AC264" s="4"/>
      <c r="AD264" s="4"/>
    </row>
    <row r="265" spans="1:30" ht="15" x14ac:dyDescent="0.25">
      <c r="A265" s="1"/>
      <c r="B265" s="1"/>
      <c r="C265" s="2"/>
      <c r="D265" s="2"/>
      <c r="G265" s="2"/>
      <c r="H265" s="2"/>
      <c r="I265" s="1"/>
      <c r="J265" s="1"/>
      <c r="K265" s="1"/>
      <c r="L265" s="1"/>
      <c r="M265" s="1"/>
      <c r="N265" s="1"/>
      <c r="P265" s="1"/>
      <c r="Q265" s="4"/>
      <c r="S265" s="2"/>
      <c r="T265" s="4"/>
      <c r="U265" s="4"/>
      <c r="V265" s="9"/>
      <c r="X265" s="4"/>
      <c r="Y265" s="5"/>
      <c r="AA265" s="4"/>
      <c r="AB265" s="4"/>
      <c r="AC265" s="4"/>
      <c r="AD265" s="4"/>
    </row>
    <row r="266" spans="1:30" ht="15" x14ac:dyDescent="0.25">
      <c r="A266" s="1"/>
      <c r="B266" s="1"/>
      <c r="C266" s="2"/>
      <c r="D266" s="2"/>
      <c r="G266" s="2"/>
      <c r="H266" s="2"/>
      <c r="I266" s="1"/>
      <c r="J266" s="1"/>
      <c r="K266" s="1"/>
      <c r="L266" s="1"/>
      <c r="M266" s="1"/>
      <c r="N266" s="1"/>
      <c r="P266" s="1"/>
      <c r="Q266" s="4"/>
      <c r="S266" s="2"/>
      <c r="T266" s="4"/>
      <c r="U266" s="4"/>
      <c r="V266" s="9"/>
      <c r="X266" s="4"/>
      <c r="Y266" s="5"/>
      <c r="AA266" s="4"/>
      <c r="AB266" s="4"/>
      <c r="AC266" s="4"/>
      <c r="AD266" s="4"/>
    </row>
    <row r="267" spans="1:30" ht="15" x14ac:dyDescent="0.25">
      <c r="A267" s="1"/>
      <c r="B267" s="1"/>
      <c r="C267" s="2"/>
      <c r="D267" s="2"/>
      <c r="G267" s="2"/>
      <c r="H267" s="2"/>
      <c r="I267" s="1"/>
      <c r="J267" s="1"/>
      <c r="K267" s="1"/>
      <c r="L267" s="1"/>
      <c r="M267" s="1"/>
      <c r="N267" s="1"/>
      <c r="P267" s="1"/>
      <c r="Q267" s="4"/>
      <c r="S267" s="2"/>
      <c r="T267" s="4"/>
      <c r="U267" s="4"/>
      <c r="V267" s="9"/>
      <c r="X267" s="4"/>
      <c r="Y267" s="5"/>
      <c r="AA267" s="4"/>
      <c r="AB267" s="4"/>
      <c r="AC267" s="4"/>
      <c r="AD267" s="4"/>
    </row>
    <row r="268" spans="1:30" ht="15" x14ac:dyDescent="0.25">
      <c r="A268" s="1"/>
      <c r="B268" s="1"/>
      <c r="C268" s="2"/>
      <c r="D268" s="2"/>
      <c r="G268" s="2"/>
      <c r="H268" s="2"/>
      <c r="I268" s="1"/>
      <c r="J268" s="1"/>
      <c r="K268" s="1"/>
      <c r="L268" s="1"/>
      <c r="M268" s="1"/>
      <c r="N268" s="1"/>
      <c r="P268" s="1"/>
      <c r="Q268" s="4"/>
      <c r="S268" s="2"/>
      <c r="T268" s="4"/>
      <c r="U268" s="4"/>
      <c r="V268" s="9"/>
      <c r="X268" s="4"/>
      <c r="Y268" s="5"/>
      <c r="AA268" s="4"/>
      <c r="AB268" s="4"/>
      <c r="AC268" s="4"/>
      <c r="AD268" s="4"/>
    </row>
    <row r="269" spans="1:30" ht="15" x14ac:dyDescent="0.25">
      <c r="A269" s="1"/>
      <c r="B269" s="1"/>
      <c r="C269" s="2"/>
      <c r="D269" s="2"/>
      <c r="G269" s="2"/>
      <c r="H269" s="2"/>
      <c r="I269" s="1"/>
      <c r="J269" s="1"/>
      <c r="K269" s="1"/>
      <c r="L269" s="1"/>
      <c r="M269" s="1"/>
      <c r="N269" s="1"/>
      <c r="P269" s="1"/>
      <c r="Q269" s="4"/>
      <c r="S269" s="2"/>
      <c r="T269" s="4"/>
      <c r="U269" s="4"/>
      <c r="V269" s="9"/>
      <c r="X269" s="4"/>
      <c r="Y269" s="5"/>
      <c r="AA269" s="4"/>
      <c r="AB269" s="4"/>
      <c r="AC269" s="4"/>
      <c r="AD269" s="4"/>
    </row>
    <row r="270" spans="1:30" ht="15" x14ac:dyDescent="0.25">
      <c r="A270" s="1"/>
      <c r="B270" s="1"/>
      <c r="C270" s="2"/>
      <c r="D270" s="2"/>
      <c r="G270" s="2"/>
      <c r="H270" s="2"/>
      <c r="I270" s="1"/>
      <c r="J270" s="1"/>
      <c r="K270" s="1"/>
      <c r="L270" s="1"/>
      <c r="M270" s="1"/>
      <c r="N270" s="1"/>
      <c r="P270" s="1"/>
      <c r="Q270" s="4"/>
      <c r="S270" s="2"/>
      <c r="T270" s="4"/>
      <c r="U270" s="4"/>
      <c r="V270" s="9"/>
      <c r="X270" s="4"/>
      <c r="Y270" s="5"/>
      <c r="AA270" s="4"/>
      <c r="AB270" s="4"/>
      <c r="AC270" s="4"/>
      <c r="AD270" s="4"/>
    </row>
    <row r="271" spans="1:30" ht="15" x14ac:dyDescent="0.25">
      <c r="A271" s="1"/>
      <c r="B271" s="1"/>
      <c r="C271" s="2"/>
      <c r="D271" s="2"/>
      <c r="G271" s="2"/>
      <c r="H271" s="2"/>
      <c r="I271" s="1"/>
      <c r="J271" s="1"/>
      <c r="K271" s="1"/>
      <c r="L271" s="1"/>
      <c r="M271" s="1"/>
      <c r="N271" s="1"/>
      <c r="P271" s="1"/>
      <c r="Q271" s="4"/>
      <c r="S271" s="2"/>
      <c r="T271" s="4"/>
      <c r="U271" s="4"/>
      <c r="V271" s="9"/>
      <c r="X271" s="4"/>
      <c r="Y271" s="5"/>
      <c r="AA271" s="4"/>
      <c r="AB271" s="4"/>
      <c r="AC271" s="4"/>
      <c r="AD271" s="4"/>
    </row>
    <row r="272" spans="1:30" ht="15" x14ac:dyDescent="0.25">
      <c r="A272" s="1"/>
      <c r="B272" s="1"/>
      <c r="C272" s="2"/>
      <c r="D272" s="2"/>
      <c r="G272" s="2"/>
      <c r="H272" s="2"/>
      <c r="I272" s="1"/>
      <c r="J272" s="1"/>
      <c r="K272" s="1"/>
      <c r="L272" s="1"/>
      <c r="M272" s="1"/>
      <c r="N272" s="1"/>
      <c r="P272" s="1"/>
      <c r="Q272" s="4"/>
      <c r="S272" s="2"/>
      <c r="T272" s="4"/>
      <c r="U272" s="4"/>
      <c r="V272" s="9"/>
      <c r="X272" s="4"/>
      <c r="Y272" s="5"/>
      <c r="AA272" s="4"/>
      <c r="AB272" s="4"/>
      <c r="AC272" s="4"/>
      <c r="AD272" s="4"/>
    </row>
    <row r="273" spans="1:30" ht="15" x14ac:dyDescent="0.25">
      <c r="A273" s="1"/>
      <c r="B273" s="1"/>
      <c r="C273" s="2"/>
      <c r="D273" s="2"/>
      <c r="G273" s="2"/>
      <c r="H273" s="2"/>
      <c r="I273" s="1"/>
      <c r="J273" s="1"/>
      <c r="K273" s="1"/>
      <c r="L273" s="1"/>
      <c r="M273" s="1"/>
      <c r="N273" s="1"/>
      <c r="P273" s="1"/>
      <c r="Q273" s="4"/>
      <c r="S273" s="2"/>
      <c r="T273" s="4"/>
      <c r="U273" s="4"/>
      <c r="V273" s="9"/>
      <c r="X273" s="4"/>
      <c r="Y273" s="5"/>
      <c r="AA273" s="4"/>
      <c r="AB273" s="4"/>
      <c r="AC273" s="4"/>
      <c r="AD273" s="4"/>
    </row>
    <row r="274" spans="1:30" ht="15" x14ac:dyDescent="0.25">
      <c r="A274" s="1"/>
      <c r="B274" s="1"/>
      <c r="C274" s="2"/>
      <c r="D274" s="2"/>
      <c r="G274" s="2"/>
      <c r="H274" s="2"/>
      <c r="I274" s="1"/>
      <c r="J274" s="1"/>
      <c r="K274" s="1"/>
      <c r="L274" s="1"/>
      <c r="M274" s="1"/>
      <c r="N274" s="1"/>
      <c r="P274" s="1"/>
      <c r="Q274" s="4"/>
      <c r="S274" s="2"/>
      <c r="T274" s="4"/>
      <c r="U274" s="4"/>
      <c r="V274" s="9"/>
      <c r="X274" s="4"/>
      <c r="Y274" s="5"/>
      <c r="AA274" s="4"/>
      <c r="AB274" s="4"/>
      <c r="AC274" s="4"/>
      <c r="AD274" s="4"/>
    </row>
    <row r="275" spans="1:30" ht="15" x14ac:dyDescent="0.25">
      <c r="A275" s="1"/>
      <c r="B275" s="1"/>
      <c r="C275" s="2"/>
      <c r="D275" s="2"/>
      <c r="G275" s="2"/>
      <c r="H275" s="2"/>
      <c r="I275" s="1"/>
      <c r="J275" s="1"/>
      <c r="K275" s="1"/>
      <c r="L275" s="1"/>
      <c r="M275" s="1"/>
      <c r="N275" s="1"/>
      <c r="P275" s="1"/>
      <c r="Q275" s="4"/>
      <c r="S275" s="2"/>
      <c r="T275" s="4"/>
      <c r="U275" s="4"/>
      <c r="V275" s="9"/>
      <c r="X275" s="4"/>
      <c r="Y275" s="5"/>
      <c r="AA275" s="4"/>
      <c r="AB275" s="4"/>
      <c r="AC275" s="4"/>
      <c r="AD275" s="4"/>
    </row>
    <row r="276" spans="1:30" ht="15" x14ac:dyDescent="0.25">
      <c r="A276" s="1"/>
      <c r="B276" s="1"/>
      <c r="C276" s="2"/>
      <c r="D276" s="2"/>
      <c r="G276" s="2"/>
      <c r="H276" s="2"/>
      <c r="I276" s="1"/>
      <c r="J276" s="1"/>
      <c r="K276" s="1"/>
      <c r="L276" s="1"/>
      <c r="M276" s="1"/>
      <c r="N276" s="1"/>
      <c r="P276" s="1"/>
      <c r="Q276" s="4"/>
      <c r="S276" s="2"/>
      <c r="T276" s="4"/>
      <c r="U276" s="4"/>
      <c r="V276" s="9"/>
      <c r="X276" s="4"/>
      <c r="Y276" s="5"/>
      <c r="AA276" s="4"/>
      <c r="AB276" s="4"/>
      <c r="AC276" s="4"/>
      <c r="AD276" s="4"/>
    </row>
    <row r="277" spans="1:30" ht="15" x14ac:dyDescent="0.25">
      <c r="A277" s="1"/>
      <c r="B277" s="1"/>
      <c r="C277" s="2"/>
      <c r="D277" s="2"/>
      <c r="G277" s="2"/>
      <c r="H277" s="2"/>
      <c r="I277" s="1"/>
      <c r="J277" s="1"/>
      <c r="K277" s="1"/>
      <c r="L277" s="1"/>
      <c r="M277" s="1"/>
      <c r="N277" s="1"/>
      <c r="P277" s="1"/>
      <c r="Q277" s="4"/>
      <c r="S277" s="2"/>
      <c r="T277" s="4"/>
      <c r="U277" s="4"/>
      <c r="V277" s="9"/>
      <c r="X277" s="4"/>
      <c r="Y277" s="5"/>
      <c r="AA277" s="4"/>
      <c r="AB277" s="4"/>
      <c r="AC277" s="4"/>
      <c r="AD277" s="4"/>
    </row>
    <row r="278" spans="1:30" ht="15" x14ac:dyDescent="0.25">
      <c r="A278" s="1"/>
      <c r="B278" s="1"/>
      <c r="C278" s="2"/>
      <c r="D278" s="2"/>
      <c r="G278" s="2"/>
      <c r="H278" s="2"/>
      <c r="I278" s="1"/>
      <c r="J278" s="1"/>
      <c r="K278" s="1"/>
      <c r="L278" s="1"/>
      <c r="M278" s="1"/>
      <c r="N278" s="1"/>
      <c r="P278" s="1"/>
      <c r="Q278" s="4"/>
      <c r="S278" s="2"/>
      <c r="T278" s="4"/>
      <c r="U278" s="4"/>
      <c r="V278" s="9"/>
      <c r="X278" s="4"/>
      <c r="Y278" s="5"/>
      <c r="AA278" s="4"/>
      <c r="AB278" s="4"/>
      <c r="AC278" s="4"/>
      <c r="AD278" s="4"/>
    </row>
    <row r="279" spans="1:30" ht="15" x14ac:dyDescent="0.25">
      <c r="A279" s="1"/>
      <c r="B279" s="1"/>
      <c r="C279" s="2"/>
      <c r="D279" s="2"/>
      <c r="G279" s="2"/>
      <c r="H279" s="2"/>
      <c r="I279" s="1"/>
      <c r="J279" s="1"/>
      <c r="K279" s="1"/>
      <c r="L279" s="1"/>
      <c r="M279" s="1"/>
      <c r="N279" s="1"/>
      <c r="P279" s="1"/>
      <c r="Q279" s="4"/>
      <c r="S279" s="2"/>
      <c r="T279" s="4"/>
      <c r="U279" s="4"/>
      <c r="V279" s="9"/>
      <c r="X279" s="4"/>
      <c r="Y279" s="5"/>
      <c r="AA279" s="4"/>
      <c r="AB279" s="4"/>
      <c r="AC279" s="4"/>
      <c r="AD279" s="4"/>
    </row>
    <row r="280" spans="1:30" ht="15" x14ac:dyDescent="0.25">
      <c r="A280" s="1"/>
      <c r="B280" s="1"/>
      <c r="C280" s="2"/>
      <c r="D280" s="2"/>
      <c r="G280" s="2"/>
      <c r="H280" s="2"/>
      <c r="I280" s="1"/>
      <c r="J280" s="1"/>
      <c r="K280" s="1"/>
      <c r="L280" s="1"/>
      <c r="M280" s="1"/>
      <c r="N280" s="1"/>
      <c r="P280" s="1"/>
      <c r="Q280" s="4"/>
      <c r="S280" s="2"/>
      <c r="T280" s="4"/>
      <c r="U280" s="4"/>
      <c r="V280" s="9"/>
      <c r="X280" s="4"/>
      <c r="Y280" s="5"/>
      <c r="AA280" s="4"/>
      <c r="AB280" s="4"/>
      <c r="AC280" s="4"/>
      <c r="AD280" s="4"/>
    </row>
    <row r="281" spans="1:30" ht="15" x14ac:dyDescent="0.25">
      <c r="A281" s="1"/>
      <c r="B281" s="1"/>
      <c r="C281" s="2"/>
      <c r="D281" s="2"/>
      <c r="G281" s="2"/>
      <c r="H281" s="2"/>
      <c r="I281" s="1"/>
      <c r="J281" s="1"/>
      <c r="K281" s="1"/>
      <c r="L281" s="1"/>
      <c r="M281" s="1"/>
      <c r="N281" s="1"/>
      <c r="P281" s="1"/>
      <c r="Q281" s="4"/>
      <c r="S281" s="2"/>
      <c r="T281" s="4"/>
      <c r="U281" s="4"/>
      <c r="V281" s="9"/>
      <c r="X281" s="4"/>
      <c r="Y281" s="5"/>
      <c r="AA281" s="4"/>
      <c r="AB281" s="4"/>
      <c r="AC281" s="4"/>
      <c r="AD281" s="4"/>
    </row>
    <row r="282" spans="1:30" ht="15" x14ac:dyDescent="0.25">
      <c r="A282" s="1"/>
      <c r="B282" s="1"/>
      <c r="C282" s="2"/>
      <c r="D282" s="2"/>
      <c r="G282" s="2"/>
      <c r="H282" s="2"/>
      <c r="I282" s="1"/>
      <c r="J282" s="1"/>
      <c r="K282" s="1"/>
      <c r="L282" s="1"/>
      <c r="M282" s="1"/>
      <c r="N282" s="1"/>
      <c r="P282" s="1"/>
      <c r="Q282" s="4"/>
      <c r="S282" s="2"/>
      <c r="T282" s="4"/>
      <c r="U282" s="4"/>
      <c r="V282" s="9"/>
      <c r="X282" s="4"/>
      <c r="Y282" s="5"/>
      <c r="AA282" s="4"/>
      <c r="AB282" s="4"/>
      <c r="AC282" s="4"/>
      <c r="AD282" s="4"/>
    </row>
    <row r="283" spans="1:30" ht="15" x14ac:dyDescent="0.25">
      <c r="A283" s="1"/>
      <c r="B283" s="1"/>
      <c r="C283" s="2"/>
      <c r="D283" s="2"/>
      <c r="G283" s="2"/>
      <c r="H283" s="2"/>
      <c r="I283" s="1"/>
      <c r="J283" s="1"/>
      <c r="K283" s="1"/>
      <c r="L283" s="1"/>
      <c r="M283" s="1"/>
      <c r="N283" s="1"/>
      <c r="P283" s="1"/>
      <c r="Q283" s="4"/>
      <c r="S283" s="2"/>
      <c r="T283" s="4"/>
      <c r="U283" s="4"/>
      <c r="V283" s="9"/>
      <c r="X283" s="4"/>
      <c r="Y283" s="5"/>
      <c r="AA283" s="4"/>
      <c r="AB283" s="4"/>
      <c r="AC283" s="4"/>
      <c r="AD283" s="4"/>
    </row>
    <row r="284" spans="1:30" ht="15" x14ac:dyDescent="0.25">
      <c r="A284" s="1"/>
      <c r="B284" s="1"/>
      <c r="C284" s="2"/>
      <c r="D284" s="2"/>
      <c r="G284" s="2"/>
      <c r="H284" s="2"/>
      <c r="I284" s="1"/>
      <c r="J284" s="1"/>
      <c r="K284" s="1"/>
      <c r="L284" s="1"/>
      <c r="M284" s="1"/>
      <c r="N284" s="1"/>
      <c r="P284" s="1"/>
      <c r="Q284" s="4"/>
      <c r="S284" s="2"/>
      <c r="T284" s="4"/>
      <c r="U284" s="4"/>
      <c r="V284" s="9"/>
      <c r="X284" s="4"/>
      <c r="Y284" s="5"/>
      <c r="AA284" s="4"/>
      <c r="AB284" s="4"/>
      <c r="AC284" s="4"/>
      <c r="AD284" s="4"/>
    </row>
    <row r="285" spans="1:30" ht="15" x14ac:dyDescent="0.25">
      <c r="A285" s="1"/>
      <c r="B285" s="1"/>
      <c r="C285" s="2"/>
      <c r="D285" s="2"/>
      <c r="G285" s="2"/>
      <c r="H285" s="2"/>
      <c r="I285" s="1"/>
      <c r="J285" s="1"/>
      <c r="K285" s="1"/>
      <c r="L285" s="1"/>
      <c r="M285" s="1"/>
      <c r="N285" s="1"/>
      <c r="P285" s="1"/>
      <c r="Q285" s="4"/>
      <c r="S285" s="2"/>
      <c r="T285" s="4"/>
      <c r="U285" s="4"/>
      <c r="V285" s="9"/>
      <c r="X285" s="4"/>
      <c r="Y285" s="5"/>
      <c r="AA285" s="4"/>
      <c r="AB285" s="4"/>
      <c r="AC285" s="4"/>
      <c r="AD285" s="4"/>
    </row>
    <row r="286" spans="1:30" ht="15" x14ac:dyDescent="0.25">
      <c r="A286" s="1"/>
      <c r="B286" s="1"/>
      <c r="C286" s="2"/>
      <c r="D286" s="2"/>
      <c r="G286" s="2"/>
      <c r="H286" s="2"/>
      <c r="I286" s="1"/>
      <c r="J286" s="1"/>
      <c r="K286" s="1"/>
      <c r="L286" s="1"/>
      <c r="M286" s="1"/>
      <c r="N286" s="1"/>
      <c r="P286" s="1"/>
      <c r="Q286" s="4"/>
      <c r="S286" s="2"/>
      <c r="T286" s="4"/>
      <c r="U286" s="4"/>
      <c r="V286" s="9"/>
      <c r="X286" s="4"/>
      <c r="Y286" s="5"/>
      <c r="AA286" s="4"/>
      <c r="AB286" s="4"/>
      <c r="AC286" s="4"/>
      <c r="AD286" s="4"/>
    </row>
    <row r="287" spans="1:30" ht="15" x14ac:dyDescent="0.25">
      <c r="A287" s="1"/>
      <c r="B287" s="1"/>
      <c r="C287" s="2"/>
      <c r="D287" s="2"/>
      <c r="G287" s="2"/>
      <c r="H287" s="2"/>
      <c r="I287" s="1"/>
      <c r="J287" s="1"/>
      <c r="K287" s="1"/>
      <c r="L287" s="1"/>
      <c r="M287" s="1"/>
      <c r="N287" s="1"/>
      <c r="P287" s="1"/>
      <c r="Q287" s="4"/>
      <c r="S287" s="2"/>
      <c r="T287" s="4"/>
      <c r="U287" s="4"/>
      <c r="V287" s="9"/>
      <c r="X287" s="4"/>
      <c r="Y287" s="5"/>
      <c r="AA287" s="4"/>
      <c r="AB287" s="4"/>
      <c r="AC287" s="4"/>
      <c r="AD287" s="4"/>
    </row>
    <row r="288" spans="1:30" ht="15" x14ac:dyDescent="0.25">
      <c r="A288" s="1"/>
      <c r="B288" s="1"/>
      <c r="C288" s="2"/>
      <c r="D288" s="2"/>
      <c r="G288" s="2"/>
      <c r="H288" s="2"/>
      <c r="I288" s="1"/>
      <c r="J288" s="1"/>
      <c r="K288" s="1"/>
      <c r="L288" s="1"/>
      <c r="M288" s="1"/>
      <c r="N288" s="1"/>
      <c r="P288" s="1"/>
      <c r="Q288" s="4"/>
      <c r="S288" s="2"/>
      <c r="T288" s="4"/>
      <c r="U288" s="4"/>
      <c r="V288" s="9"/>
      <c r="X288" s="4"/>
      <c r="Y288" s="5"/>
      <c r="AA288" s="4"/>
      <c r="AB288" s="4"/>
      <c r="AC288" s="4"/>
      <c r="AD288" s="4"/>
    </row>
    <row r="289" spans="1:30" ht="15" x14ac:dyDescent="0.25">
      <c r="A289" s="1"/>
      <c r="B289" s="1"/>
      <c r="C289" s="2"/>
      <c r="D289" s="2"/>
      <c r="G289" s="2"/>
      <c r="H289" s="2"/>
      <c r="I289" s="1"/>
      <c r="J289" s="1"/>
      <c r="K289" s="1"/>
      <c r="L289" s="1"/>
      <c r="M289" s="1"/>
      <c r="N289" s="1"/>
      <c r="P289" s="1"/>
      <c r="Q289" s="4"/>
      <c r="S289" s="2"/>
      <c r="T289" s="4"/>
      <c r="U289" s="4"/>
      <c r="V289" s="9"/>
      <c r="X289" s="4"/>
      <c r="Y289" s="5"/>
      <c r="AA289" s="4"/>
      <c r="AB289" s="4"/>
      <c r="AC289" s="4"/>
      <c r="AD289" s="4"/>
    </row>
    <row r="290" spans="1:30" ht="15" x14ac:dyDescent="0.25">
      <c r="A290" s="1"/>
      <c r="B290" s="1"/>
      <c r="C290" s="2"/>
      <c r="D290" s="2"/>
      <c r="G290" s="2"/>
      <c r="H290" s="2"/>
      <c r="I290" s="1"/>
      <c r="J290" s="1"/>
      <c r="K290" s="1"/>
      <c r="L290" s="1"/>
      <c r="M290" s="1"/>
      <c r="N290" s="1"/>
      <c r="P290" s="1"/>
      <c r="Q290" s="4"/>
      <c r="S290" s="2"/>
      <c r="T290" s="4"/>
      <c r="U290" s="4"/>
      <c r="V290" s="9"/>
      <c r="X290" s="4"/>
      <c r="Y290" s="5"/>
      <c r="AA290" s="4"/>
      <c r="AB290" s="4"/>
      <c r="AC290" s="4"/>
      <c r="AD290" s="4"/>
    </row>
    <row r="291" spans="1:30" ht="15" x14ac:dyDescent="0.25">
      <c r="A291" s="1"/>
      <c r="B291" s="1"/>
      <c r="C291" s="2"/>
      <c r="D291" s="2"/>
      <c r="G291" s="2"/>
      <c r="H291" s="2"/>
      <c r="I291" s="1"/>
      <c r="J291" s="1"/>
      <c r="K291" s="1"/>
      <c r="L291" s="1"/>
      <c r="M291" s="1"/>
      <c r="N291" s="1"/>
      <c r="P291" s="1"/>
      <c r="Q291" s="4"/>
      <c r="S291" s="2"/>
      <c r="T291" s="4"/>
      <c r="U291" s="4"/>
      <c r="V291" s="9"/>
      <c r="X291" s="4"/>
      <c r="Y291" s="5"/>
      <c r="AA291" s="4"/>
      <c r="AB291" s="4"/>
      <c r="AC291" s="4"/>
      <c r="AD291" s="4"/>
    </row>
    <row r="292" spans="1:30" ht="15" x14ac:dyDescent="0.25">
      <c r="A292" s="1"/>
      <c r="B292" s="1"/>
      <c r="C292" s="2"/>
      <c r="D292" s="2"/>
      <c r="G292" s="2"/>
      <c r="H292" s="2"/>
      <c r="I292" s="1"/>
      <c r="J292" s="1"/>
      <c r="K292" s="1"/>
      <c r="L292" s="1"/>
      <c r="M292" s="1"/>
      <c r="N292" s="1"/>
      <c r="P292" s="1"/>
      <c r="Q292" s="4"/>
      <c r="S292" s="2"/>
      <c r="T292" s="4"/>
      <c r="U292" s="4"/>
      <c r="V292" s="9"/>
      <c r="X292" s="4"/>
      <c r="Y292" s="5"/>
      <c r="AA292" s="4"/>
      <c r="AB292" s="4"/>
      <c r="AC292" s="4"/>
      <c r="AD292" s="4"/>
    </row>
    <row r="293" spans="1:30" ht="15" x14ac:dyDescent="0.25">
      <c r="A293" s="1"/>
      <c r="B293" s="1"/>
      <c r="C293" s="2"/>
      <c r="D293" s="2"/>
      <c r="G293" s="2"/>
      <c r="H293" s="2"/>
      <c r="I293" s="1"/>
      <c r="J293" s="1"/>
      <c r="K293" s="1"/>
      <c r="L293" s="1"/>
      <c r="M293" s="1"/>
      <c r="N293" s="1"/>
      <c r="P293" s="1"/>
      <c r="Q293" s="4"/>
      <c r="S293" s="2"/>
      <c r="T293" s="4"/>
      <c r="U293" s="4"/>
      <c r="V293" s="9"/>
      <c r="X293" s="4"/>
      <c r="Y293" s="5"/>
      <c r="AA293" s="4"/>
      <c r="AB293" s="4"/>
      <c r="AC293" s="4"/>
      <c r="AD293" s="4"/>
    </row>
    <row r="294" spans="1:30" ht="15" x14ac:dyDescent="0.25">
      <c r="A294" s="1"/>
      <c r="B294" s="1"/>
      <c r="C294" s="2"/>
      <c r="D294" s="2"/>
      <c r="G294" s="2"/>
      <c r="H294" s="2"/>
      <c r="I294" s="1"/>
      <c r="J294" s="1"/>
      <c r="K294" s="1"/>
      <c r="L294" s="1"/>
      <c r="M294" s="1"/>
      <c r="N294" s="1"/>
      <c r="P294" s="1"/>
      <c r="Q294" s="4"/>
      <c r="S294" s="2"/>
      <c r="T294" s="4"/>
      <c r="U294" s="4"/>
      <c r="V294" s="9"/>
      <c r="X294" s="4"/>
      <c r="Y294" s="5"/>
      <c r="AA294" s="4"/>
      <c r="AB294" s="4"/>
      <c r="AC294" s="4"/>
      <c r="AD294" s="4"/>
    </row>
    <row r="295" spans="1:30" ht="15" x14ac:dyDescent="0.25">
      <c r="A295" s="1"/>
      <c r="B295" s="1"/>
      <c r="C295" s="2"/>
      <c r="D295" s="2"/>
      <c r="G295" s="2"/>
      <c r="H295" s="2"/>
      <c r="I295" s="1"/>
      <c r="J295" s="1"/>
      <c r="K295" s="1"/>
      <c r="L295" s="1"/>
      <c r="M295" s="1"/>
      <c r="N295" s="1"/>
      <c r="P295" s="1"/>
      <c r="Q295" s="4"/>
      <c r="S295" s="2"/>
      <c r="T295" s="4"/>
      <c r="U295" s="4"/>
      <c r="V295" s="9"/>
      <c r="X295" s="4"/>
      <c r="Y295" s="5"/>
      <c r="AA295" s="4"/>
      <c r="AB295" s="4"/>
      <c r="AC295" s="4"/>
      <c r="AD295" s="4"/>
    </row>
    <row r="296" spans="1:30" ht="15" x14ac:dyDescent="0.25">
      <c r="A296" s="1"/>
      <c r="B296" s="1"/>
      <c r="C296" s="2"/>
      <c r="D296" s="2"/>
      <c r="G296" s="2"/>
      <c r="H296" s="2"/>
      <c r="I296" s="1"/>
      <c r="J296" s="1"/>
      <c r="K296" s="1"/>
      <c r="L296" s="1"/>
      <c r="M296" s="1"/>
      <c r="N296" s="1"/>
      <c r="P296" s="1"/>
      <c r="Q296" s="4"/>
      <c r="S296" s="2"/>
      <c r="T296" s="4"/>
      <c r="U296" s="4"/>
      <c r="V296" s="9"/>
      <c r="X296" s="4"/>
      <c r="Y296" s="5"/>
      <c r="AA296" s="4"/>
      <c r="AB296" s="4"/>
      <c r="AC296" s="4"/>
      <c r="AD296" s="4"/>
    </row>
    <row r="297" spans="1:30" ht="15" x14ac:dyDescent="0.25">
      <c r="A297" s="1"/>
      <c r="B297" s="1"/>
      <c r="C297" s="2"/>
      <c r="D297" s="2"/>
      <c r="G297" s="2"/>
      <c r="H297" s="2"/>
      <c r="I297" s="1"/>
      <c r="J297" s="1"/>
      <c r="K297" s="1"/>
      <c r="L297" s="1"/>
      <c r="M297" s="1"/>
      <c r="N297" s="1"/>
      <c r="P297" s="1"/>
      <c r="Q297" s="4"/>
      <c r="S297" s="2"/>
      <c r="T297" s="4"/>
      <c r="U297" s="4"/>
      <c r="V297" s="9"/>
      <c r="X297" s="4"/>
      <c r="Y297" s="5"/>
      <c r="AA297" s="4"/>
      <c r="AB297" s="4"/>
      <c r="AC297" s="4"/>
      <c r="AD297" s="4"/>
    </row>
    <row r="298" spans="1:30" ht="15" x14ac:dyDescent="0.25">
      <c r="A298" s="1"/>
      <c r="B298" s="1"/>
      <c r="C298" s="2"/>
      <c r="D298" s="2"/>
      <c r="G298" s="2"/>
      <c r="H298" s="2"/>
      <c r="I298" s="1"/>
      <c r="J298" s="1"/>
      <c r="K298" s="1"/>
      <c r="L298" s="1"/>
      <c r="M298" s="1"/>
      <c r="N298" s="1"/>
      <c r="P298" s="1"/>
      <c r="Q298" s="4"/>
      <c r="S298" s="2"/>
      <c r="T298" s="4"/>
      <c r="U298" s="4"/>
      <c r="V298" s="9"/>
      <c r="X298" s="4"/>
      <c r="Y298" s="5"/>
      <c r="AA298" s="4"/>
      <c r="AB298" s="4"/>
      <c r="AC298" s="4"/>
      <c r="AD298" s="4"/>
    </row>
    <row r="299" spans="1:30" ht="15" x14ac:dyDescent="0.25">
      <c r="A299" s="1"/>
      <c r="B299" s="1"/>
      <c r="C299" s="2"/>
      <c r="D299" s="2"/>
      <c r="G299" s="2"/>
      <c r="H299" s="2"/>
      <c r="I299" s="1"/>
      <c r="J299" s="1"/>
      <c r="K299" s="1"/>
      <c r="L299" s="1"/>
      <c r="M299" s="1"/>
      <c r="N299" s="1"/>
      <c r="P299" s="1"/>
      <c r="Q299" s="4"/>
      <c r="S299" s="2"/>
      <c r="T299" s="4"/>
      <c r="U299" s="4"/>
      <c r="V299" s="9"/>
      <c r="X299" s="4"/>
      <c r="Y299" s="5"/>
      <c r="AA299" s="4"/>
      <c r="AB299" s="4"/>
      <c r="AC299" s="4"/>
      <c r="AD299" s="4"/>
    </row>
    <row r="300" spans="1:30" ht="15" x14ac:dyDescent="0.25">
      <c r="A300" s="1"/>
      <c r="B300" s="1"/>
      <c r="C300" s="2"/>
      <c r="D300" s="2"/>
      <c r="G300" s="2"/>
      <c r="H300" s="2"/>
      <c r="I300" s="1"/>
      <c r="J300" s="1"/>
      <c r="K300" s="1"/>
      <c r="L300" s="1"/>
      <c r="M300" s="1"/>
      <c r="N300" s="1"/>
      <c r="P300" s="1"/>
      <c r="Q300" s="4"/>
      <c r="S300" s="2"/>
      <c r="T300" s="4"/>
      <c r="U300" s="4"/>
      <c r="V300" s="9"/>
      <c r="X300" s="4"/>
      <c r="Y300" s="5"/>
      <c r="AA300" s="4"/>
      <c r="AB300" s="4"/>
      <c r="AC300" s="4"/>
      <c r="AD300" s="4"/>
    </row>
    <row r="301" spans="1:30" ht="15" x14ac:dyDescent="0.25">
      <c r="A301" s="1"/>
      <c r="B301" s="1"/>
      <c r="C301" s="2"/>
      <c r="D301" s="2"/>
      <c r="G301" s="2"/>
      <c r="H301" s="2"/>
      <c r="I301" s="1"/>
      <c r="J301" s="1"/>
      <c r="K301" s="1"/>
      <c r="L301" s="1"/>
      <c r="M301" s="1"/>
      <c r="N301" s="1"/>
      <c r="P301" s="1"/>
      <c r="Q301" s="4"/>
      <c r="S301" s="2"/>
      <c r="T301" s="4"/>
      <c r="U301" s="4"/>
      <c r="V301" s="9"/>
      <c r="X301" s="4"/>
      <c r="Y301" s="5"/>
      <c r="AA301" s="4"/>
      <c r="AB301" s="4"/>
      <c r="AC301" s="4"/>
      <c r="AD301" s="4"/>
    </row>
    <row r="302" spans="1:30" x14ac:dyDescent="0.2">
      <c r="A302" s="1"/>
      <c r="B302" s="1"/>
      <c r="C302" s="2"/>
      <c r="D302" s="2"/>
      <c r="G302" s="2"/>
      <c r="H302" s="2"/>
      <c r="I302" s="1"/>
      <c r="J302" s="1"/>
      <c r="K302" s="1"/>
      <c r="L302" s="1"/>
      <c r="M302" s="1"/>
      <c r="N302" s="1"/>
      <c r="P302" s="1"/>
      <c r="Q302" s="4"/>
      <c r="S302" s="2"/>
      <c r="T302" s="4"/>
      <c r="U302" s="4"/>
      <c r="V302" s="4"/>
      <c r="X302" s="4"/>
      <c r="Y302" s="5"/>
      <c r="AA302" s="4"/>
      <c r="AB302" s="4"/>
      <c r="AC302" s="4"/>
      <c r="AD302" s="4"/>
    </row>
    <row r="303" spans="1:30" x14ac:dyDescent="0.2">
      <c r="A303" s="1"/>
      <c r="B303" s="1"/>
      <c r="C303" s="1"/>
      <c r="D303" s="1"/>
      <c r="G303" s="2"/>
      <c r="H303" s="2"/>
      <c r="I303" s="1"/>
      <c r="J303" s="1"/>
      <c r="K303" s="1"/>
      <c r="L303" s="1"/>
      <c r="M303" s="1"/>
      <c r="N303" s="1"/>
      <c r="P303" s="1"/>
      <c r="Q303" s="4"/>
      <c r="S303" s="2"/>
      <c r="T303" s="4"/>
      <c r="U303" s="4"/>
      <c r="V303" s="4"/>
      <c r="X303" s="4"/>
      <c r="Y303" s="5"/>
      <c r="AA303" s="4"/>
      <c r="AB303" s="4"/>
      <c r="AC303" s="4"/>
      <c r="AD303" s="4"/>
    </row>
    <row r="304" spans="1:30" x14ac:dyDescent="0.2">
      <c r="A304" s="1"/>
      <c r="B304" s="1"/>
      <c r="C304" s="1"/>
      <c r="D304" s="1"/>
      <c r="G304" s="2"/>
      <c r="H304" s="2"/>
      <c r="I304" s="1"/>
      <c r="J304" s="1"/>
      <c r="K304" s="1"/>
      <c r="L304" s="1"/>
      <c r="M304" s="1"/>
      <c r="N304" s="1"/>
      <c r="P304" s="1"/>
      <c r="Q304" s="4"/>
      <c r="S304" s="2"/>
      <c r="T304" s="4"/>
      <c r="U304" s="4"/>
      <c r="V304" s="4"/>
      <c r="X304" s="4"/>
      <c r="Y304" s="5"/>
      <c r="AA304" s="4"/>
      <c r="AB304" s="4"/>
      <c r="AC304" s="4"/>
      <c r="AD304" s="4"/>
    </row>
    <row r="305" spans="1:30" x14ac:dyDescent="0.2">
      <c r="A305" s="1"/>
      <c r="B305" s="1"/>
      <c r="C305" s="1"/>
      <c r="D305" s="1"/>
      <c r="G305" s="2"/>
      <c r="H305" s="2"/>
      <c r="I305" s="1"/>
      <c r="J305" s="1"/>
      <c r="K305" s="1"/>
      <c r="L305" s="1"/>
      <c r="M305" s="1"/>
      <c r="N305" s="1"/>
      <c r="P305" s="1"/>
      <c r="Q305" s="4"/>
      <c r="S305" s="2"/>
      <c r="T305" s="4"/>
      <c r="U305" s="4"/>
      <c r="V305" s="4"/>
      <c r="X305" s="4"/>
      <c r="Y305" s="5"/>
      <c r="AA305" s="4"/>
      <c r="AB305" s="4"/>
      <c r="AC305" s="4"/>
      <c r="AD305" s="4"/>
    </row>
    <row r="306" spans="1:30" x14ac:dyDescent="0.2">
      <c r="A306" s="1"/>
      <c r="B306" s="1"/>
      <c r="C306" s="1"/>
      <c r="D306" s="1"/>
      <c r="G306" s="2"/>
      <c r="H306" s="2"/>
      <c r="I306" s="1"/>
      <c r="J306" s="1"/>
      <c r="K306" s="1"/>
      <c r="L306" s="1"/>
      <c r="M306" s="1"/>
      <c r="N306" s="1"/>
      <c r="P306" s="1"/>
      <c r="Q306" s="4"/>
      <c r="S306" s="2"/>
      <c r="T306" s="4"/>
      <c r="U306" s="4"/>
      <c r="V306" s="4"/>
      <c r="X306" s="4"/>
      <c r="Y306" s="5"/>
      <c r="AA306" s="4"/>
      <c r="AB306" s="4"/>
      <c r="AC306" s="4"/>
      <c r="AD306" s="4"/>
    </row>
    <row r="307" spans="1:30" x14ac:dyDescent="0.2">
      <c r="A307" s="1"/>
      <c r="B307" s="1"/>
      <c r="C307" s="1"/>
      <c r="D307" s="1"/>
      <c r="G307" s="2"/>
      <c r="H307" s="2"/>
      <c r="I307" s="1"/>
      <c r="J307" s="1"/>
      <c r="K307" s="1"/>
      <c r="L307" s="1"/>
      <c r="M307" s="1"/>
      <c r="N307" s="1"/>
      <c r="P307" s="1"/>
      <c r="Q307" s="4"/>
      <c r="S307" s="2"/>
      <c r="T307" s="4"/>
      <c r="U307" s="4"/>
      <c r="V307" s="4"/>
      <c r="X307" s="4"/>
      <c r="Y307" s="5"/>
      <c r="AA307" s="4"/>
      <c r="AB307" s="4"/>
      <c r="AC307" s="4"/>
      <c r="AD307" s="4"/>
    </row>
    <row r="308" spans="1:30" x14ac:dyDescent="0.2">
      <c r="A308" s="1"/>
      <c r="B308" s="1"/>
      <c r="C308" s="1"/>
      <c r="D308" s="1"/>
      <c r="G308" s="2"/>
      <c r="H308" s="2"/>
      <c r="I308" s="1"/>
      <c r="J308" s="1"/>
      <c r="K308" s="1"/>
      <c r="L308" s="1"/>
      <c r="M308" s="1"/>
      <c r="N308" s="1"/>
      <c r="P308" s="1"/>
      <c r="Q308" s="4"/>
      <c r="S308" s="2"/>
      <c r="T308" s="4"/>
      <c r="U308" s="4"/>
      <c r="V308" s="4"/>
      <c r="X308" s="4"/>
      <c r="Y308" s="5"/>
      <c r="AA308" s="4"/>
      <c r="AB308" s="4"/>
      <c r="AC308" s="4"/>
      <c r="AD308" s="4"/>
    </row>
    <row r="309" spans="1:30" x14ac:dyDescent="0.2">
      <c r="A309" s="1"/>
      <c r="B309" s="1"/>
      <c r="C309" s="1"/>
      <c r="D309" s="1"/>
      <c r="G309" s="2"/>
      <c r="H309" s="2"/>
      <c r="I309" s="1"/>
      <c r="J309" s="1"/>
      <c r="K309" s="1"/>
      <c r="L309" s="1"/>
      <c r="M309" s="1"/>
      <c r="N309" s="1"/>
      <c r="P309" s="1"/>
      <c r="Q309" s="4"/>
      <c r="S309" s="2"/>
      <c r="T309" s="4"/>
      <c r="U309" s="4"/>
      <c r="V309" s="4"/>
      <c r="X309" s="4"/>
      <c r="Y309" s="5"/>
      <c r="AA309" s="4"/>
      <c r="AB309" s="4"/>
      <c r="AC309" s="4"/>
      <c r="AD309" s="4"/>
    </row>
    <row r="310" spans="1:30" x14ac:dyDescent="0.2">
      <c r="A310" s="1"/>
      <c r="B310" s="1"/>
      <c r="C310" s="1"/>
      <c r="D310" s="1"/>
      <c r="G310" s="2"/>
      <c r="H310" s="2"/>
      <c r="I310" s="1"/>
      <c r="J310" s="1"/>
      <c r="K310" s="1"/>
      <c r="L310" s="1"/>
      <c r="M310" s="1"/>
      <c r="N310" s="1"/>
      <c r="P310" s="1"/>
      <c r="Q310" s="4"/>
      <c r="S310" s="2"/>
      <c r="T310" s="4"/>
      <c r="U310" s="4"/>
      <c r="V310" s="4"/>
      <c r="X310" s="4"/>
      <c r="Y310" s="5"/>
      <c r="AA310" s="4"/>
      <c r="AB310" s="4"/>
      <c r="AC310" s="4"/>
      <c r="AD310" s="4"/>
    </row>
    <row r="311" spans="1:30" x14ac:dyDescent="0.2">
      <c r="A311" s="1"/>
      <c r="B311" s="1"/>
      <c r="C311" s="1"/>
      <c r="D311" s="1"/>
      <c r="G311" s="2"/>
      <c r="H311" s="2"/>
      <c r="I311" s="1"/>
      <c r="J311" s="1"/>
      <c r="K311" s="1"/>
      <c r="L311" s="1"/>
      <c r="M311" s="1"/>
      <c r="N311" s="1"/>
      <c r="P311" s="1"/>
      <c r="Q311" s="4"/>
      <c r="S311" s="2"/>
      <c r="T311" s="4"/>
      <c r="U311" s="4"/>
      <c r="V311" s="4"/>
      <c r="X311" s="4"/>
      <c r="Y311" s="5"/>
      <c r="AA311" s="4"/>
      <c r="AB311" s="4"/>
      <c r="AC311" s="4"/>
      <c r="AD311" s="4"/>
    </row>
    <row r="312" spans="1:30" x14ac:dyDescent="0.2">
      <c r="A312" s="1"/>
      <c r="B312" s="1"/>
      <c r="C312" s="1"/>
      <c r="D312" s="1"/>
      <c r="G312" s="2"/>
      <c r="H312" s="2"/>
      <c r="I312" s="1"/>
      <c r="J312" s="1"/>
      <c r="K312" s="1"/>
      <c r="L312" s="1"/>
      <c r="M312" s="1"/>
      <c r="N312" s="1"/>
      <c r="P312" s="1"/>
      <c r="Q312" s="4"/>
      <c r="S312" s="2"/>
      <c r="T312" s="4"/>
      <c r="U312" s="4"/>
      <c r="V312" s="4"/>
      <c r="X312" s="4"/>
      <c r="Y312" s="5"/>
      <c r="AA312" s="4"/>
      <c r="AB312" s="4"/>
      <c r="AC312" s="4"/>
      <c r="AD312" s="4"/>
    </row>
    <row r="313" spans="1:30" x14ac:dyDescent="0.2">
      <c r="A313" s="1"/>
      <c r="B313" s="1"/>
      <c r="C313" s="1"/>
      <c r="D313" s="1"/>
      <c r="G313" s="2"/>
      <c r="H313" s="2"/>
      <c r="I313" s="1"/>
      <c r="J313" s="1"/>
      <c r="K313" s="1"/>
      <c r="L313" s="1"/>
      <c r="M313" s="1"/>
      <c r="N313" s="1"/>
      <c r="P313" s="1"/>
      <c r="Q313" s="4"/>
      <c r="S313" s="2"/>
      <c r="T313" s="4"/>
      <c r="U313" s="4"/>
      <c r="V313" s="4"/>
      <c r="X313" s="4"/>
      <c r="Y313" s="5"/>
      <c r="AA313" s="4"/>
      <c r="AB313" s="4"/>
      <c r="AC313" s="4"/>
      <c r="AD313" s="4"/>
    </row>
    <row r="314" spans="1:30" x14ac:dyDescent="0.2">
      <c r="A314" s="1"/>
      <c r="B314" s="1"/>
      <c r="C314" s="1"/>
      <c r="D314" s="1"/>
      <c r="G314" s="2"/>
      <c r="H314" s="2"/>
      <c r="I314" s="1"/>
      <c r="J314" s="1"/>
      <c r="K314" s="1"/>
      <c r="L314" s="1"/>
      <c r="M314" s="1"/>
      <c r="N314" s="1"/>
      <c r="P314" s="1"/>
      <c r="Q314" s="4"/>
      <c r="S314" s="2"/>
      <c r="T314" s="4"/>
      <c r="U314" s="4"/>
      <c r="V314" s="4"/>
      <c r="X314" s="4"/>
      <c r="Y314" s="5"/>
      <c r="AA314" s="4"/>
      <c r="AB314" s="4"/>
      <c r="AC314" s="4"/>
      <c r="AD314" s="4"/>
    </row>
    <row r="315" spans="1:30" x14ac:dyDescent="0.2">
      <c r="A315" s="1"/>
      <c r="B315" s="1"/>
      <c r="C315" s="1"/>
      <c r="D315" s="1"/>
      <c r="G315" s="2"/>
      <c r="H315" s="2"/>
      <c r="I315" s="1"/>
      <c r="J315" s="1"/>
      <c r="K315" s="1"/>
      <c r="L315" s="1"/>
      <c r="M315" s="1"/>
      <c r="N315" s="1"/>
      <c r="P315" s="1"/>
      <c r="Q315" s="4"/>
      <c r="S315" s="2"/>
      <c r="T315" s="4"/>
      <c r="U315" s="4"/>
      <c r="V315" s="4"/>
      <c r="X315" s="4"/>
      <c r="Y315" s="5"/>
      <c r="AA315" s="4"/>
      <c r="AB315" s="4"/>
      <c r="AC315" s="4"/>
      <c r="AD315" s="4"/>
    </row>
    <row r="316" spans="1:30" x14ac:dyDescent="0.2">
      <c r="A316" s="1"/>
      <c r="B316" s="1"/>
      <c r="C316" s="1"/>
      <c r="D316" s="1"/>
      <c r="G316" s="2"/>
      <c r="H316" s="2"/>
      <c r="I316" s="1"/>
      <c r="J316" s="1"/>
      <c r="K316" s="1"/>
      <c r="L316" s="1"/>
      <c r="M316" s="1"/>
      <c r="N316" s="1"/>
      <c r="P316" s="1"/>
      <c r="Q316" s="4"/>
      <c r="S316" s="2"/>
      <c r="T316" s="4"/>
      <c r="U316" s="4"/>
      <c r="V316" s="4"/>
      <c r="X316" s="4"/>
      <c r="Y316" s="5"/>
      <c r="AA316" s="4"/>
      <c r="AB316" s="4"/>
      <c r="AC316" s="4"/>
      <c r="AD316" s="4"/>
    </row>
    <row r="317" spans="1:30" x14ac:dyDescent="0.2">
      <c r="A317" s="1"/>
      <c r="B317" s="1"/>
      <c r="C317" s="1"/>
      <c r="D317" s="1"/>
      <c r="G317" s="2"/>
      <c r="H317" s="2"/>
      <c r="I317" s="1"/>
      <c r="J317" s="1"/>
      <c r="K317" s="1"/>
      <c r="L317" s="1"/>
      <c r="M317" s="1"/>
      <c r="N317" s="1"/>
      <c r="P317" s="1"/>
      <c r="Q317" s="4"/>
      <c r="S317" s="2"/>
      <c r="T317" s="4"/>
      <c r="U317" s="4"/>
      <c r="V317" s="4"/>
      <c r="X317" s="4"/>
      <c r="Y317" s="5"/>
      <c r="AA317" s="4"/>
      <c r="AB317" s="4"/>
      <c r="AC317" s="4"/>
      <c r="AD317" s="4"/>
    </row>
    <row r="318" spans="1:30" x14ac:dyDescent="0.2">
      <c r="A318" s="1"/>
      <c r="B318" s="1"/>
      <c r="C318" s="1"/>
      <c r="D318" s="1"/>
      <c r="G318" s="2"/>
      <c r="H318" s="2"/>
      <c r="I318" s="1"/>
      <c r="J318" s="1"/>
      <c r="K318" s="1"/>
      <c r="L318" s="1"/>
      <c r="M318" s="1"/>
      <c r="N318" s="1"/>
      <c r="P318" s="1"/>
      <c r="Q318" s="4"/>
      <c r="S318" s="2"/>
      <c r="T318" s="4"/>
      <c r="U318" s="4"/>
      <c r="V318" s="4"/>
      <c r="X318" s="4"/>
      <c r="Y318" s="5"/>
      <c r="AA318" s="4"/>
      <c r="AB318" s="4"/>
      <c r="AC318" s="4"/>
      <c r="AD318" s="4"/>
    </row>
    <row r="319" spans="1:30" x14ac:dyDescent="0.2">
      <c r="A319" s="1"/>
      <c r="B319" s="1"/>
      <c r="C319" s="1"/>
      <c r="D319" s="1"/>
      <c r="G319" s="2"/>
      <c r="H319" s="2"/>
      <c r="I319" s="1"/>
      <c r="J319" s="1"/>
      <c r="K319" s="1"/>
      <c r="L319" s="1"/>
      <c r="M319" s="1"/>
      <c r="N319" s="1"/>
      <c r="P319" s="1"/>
      <c r="Q319" s="4"/>
      <c r="S319" s="2"/>
      <c r="T319" s="4"/>
      <c r="U319" s="4"/>
      <c r="V319" s="4"/>
      <c r="X319" s="4"/>
      <c r="Y319" s="5"/>
      <c r="AA319" s="4"/>
      <c r="AB319" s="4"/>
      <c r="AC319" s="4"/>
      <c r="AD319" s="4"/>
    </row>
    <row r="320" spans="1:30" x14ac:dyDescent="0.2">
      <c r="A320" s="1"/>
      <c r="B320" s="1"/>
      <c r="C320" s="1"/>
      <c r="D320" s="1"/>
      <c r="G320" s="2"/>
      <c r="H320" s="2"/>
      <c r="I320" s="1"/>
      <c r="J320" s="1"/>
      <c r="K320" s="1"/>
      <c r="L320" s="1"/>
      <c r="M320" s="1"/>
      <c r="N320" s="1"/>
      <c r="P320" s="1"/>
      <c r="Q320" s="4"/>
      <c r="S320" s="2"/>
      <c r="T320" s="4"/>
      <c r="U320" s="4"/>
      <c r="V320" s="4"/>
      <c r="X320" s="4"/>
      <c r="Y320" s="5"/>
      <c r="AA320" s="4"/>
      <c r="AB320" s="4"/>
      <c r="AC320" s="4"/>
      <c r="AD320" s="4"/>
    </row>
    <row r="321" spans="1:30" x14ac:dyDescent="0.2">
      <c r="A321" s="1"/>
      <c r="B321" s="1"/>
      <c r="C321" s="1"/>
      <c r="D321" s="1"/>
      <c r="G321" s="2"/>
      <c r="H321" s="2"/>
      <c r="I321" s="1"/>
      <c r="J321" s="1"/>
      <c r="K321" s="1"/>
      <c r="L321" s="1"/>
      <c r="M321" s="1"/>
      <c r="N321" s="1"/>
      <c r="P321" s="1"/>
      <c r="Q321" s="4"/>
      <c r="S321" s="2"/>
      <c r="T321" s="4"/>
      <c r="U321" s="4"/>
      <c r="V321" s="4"/>
      <c r="X321" s="4"/>
      <c r="Y321" s="5"/>
      <c r="AA321" s="4"/>
      <c r="AB321" s="4"/>
      <c r="AC321" s="4"/>
      <c r="AD321" s="4"/>
    </row>
    <row r="322" spans="1:30" x14ac:dyDescent="0.2">
      <c r="A322" s="1"/>
      <c r="B322" s="1"/>
      <c r="C322" s="1"/>
      <c r="D322" s="1"/>
      <c r="G322" s="2"/>
      <c r="H322" s="2"/>
      <c r="I322" s="1"/>
      <c r="J322" s="1"/>
      <c r="K322" s="1"/>
      <c r="L322" s="1"/>
      <c r="M322" s="1"/>
      <c r="N322" s="1"/>
      <c r="P322" s="1"/>
      <c r="Q322" s="4"/>
      <c r="S322" s="2"/>
      <c r="T322" s="4"/>
      <c r="U322" s="4"/>
      <c r="V322" s="4"/>
      <c r="X322" s="4"/>
      <c r="Y322" s="5"/>
      <c r="AA322" s="4"/>
      <c r="AB322" s="4"/>
      <c r="AC322" s="4"/>
      <c r="AD322" s="4"/>
    </row>
    <row r="323" spans="1:30" x14ac:dyDescent="0.2">
      <c r="A323" s="1"/>
      <c r="B323" s="1"/>
      <c r="C323" s="1"/>
      <c r="D323" s="1"/>
      <c r="G323" s="2"/>
      <c r="H323" s="2"/>
      <c r="I323" s="1"/>
      <c r="J323" s="1"/>
      <c r="K323" s="1"/>
      <c r="L323" s="1"/>
      <c r="M323" s="1"/>
      <c r="N323" s="1"/>
      <c r="P323" s="1"/>
      <c r="Q323" s="4"/>
      <c r="S323" s="2"/>
      <c r="T323" s="4"/>
      <c r="U323" s="4"/>
      <c r="V323" s="4"/>
      <c r="X323" s="4"/>
      <c r="Y323" s="5"/>
      <c r="AA323" s="4"/>
      <c r="AB323" s="4"/>
      <c r="AC323" s="4"/>
      <c r="AD323" s="4"/>
    </row>
    <row r="324" spans="1:30" x14ac:dyDescent="0.2">
      <c r="A324" s="1"/>
      <c r="B324" s="1"/>
      <c r="C324" s="1"/>
      <c r="D324" s="1"/>
      <c r="G324" s="2"/>
      <c r="H324" s="2"/>
      <c r="I324" s="1"/>
      <c r="J324" s="1"/>
      <c r="K324" s="1"/>
      <c r="L324" s="1"/>
      <c r="M324" s="1"/>
      <c r="N324" s="1"/>
      <c r="P324" s="1"/>
      <c r="Q324" s="4"/>
      <c r="S324" s="2"/>
      <c r="T324" s="4"/>
      <c r="U324" s="4"/>
      <c r="V324" s="4"/>
      <c r="X324" s="4"/>
      <c r="Y324" s="5"/>
      <c r="AA324" s="4"/>
      <c r="AB324" s="4"/>
      <c r="AC324" s="4"/>
      <c r="AD324" s="4"/>
    </row>
    <row r="325" spans="1:30" x14ac:dyDescent="0.2">
      <c r="A325" s="1"/>
      <c r="B325" s="1"/>
      <c r="C325" s="1"/>
      <c r="D325" s="1"/>
      <c r="G325" s="2"/>
      <c r="H325" s="2"/>
      <c r="I325" s="1"/>
      <c r="J325" s="1"/>
      <c r="K325" s="1"/>
      <c r="L325" s="1"/>
      <c r="M325" s="1"/>
      <c r="N325" s="1"/>
      <c r="P325" s="1"/>
      <c r="Q325" s="4"/>
      <c r="S325" s="2"/>
      <c r="T325" s="4"/>
      <c r="U325" s="4"/>
      <c r="V325" s="4"/>
      <c r="X325" s="4"/>
      <c r="Y325" s="5"/>
      <c r="AA325" s="4"/>
      <c r="AB325" s="4"/>
      <c r="AC325" s="4"/>
      <c r="AD325" s="4"/>
    </row>
    <row r="326" spans="1:30" x14ac:dyDescent="0.2">
      <c r="A326" s="1"/>
      <c r="B326" s="1"/>
      <c r="C326" s="1"/>
      <c r="D326" s="1"/>
      <c r="G326" s="2"/>
      <c r="H326" s="2"/>
      <c r="I326" s="1"/>
      <c r="J326" s="1"/>
      <c r="K326" s="1"/>
      <c r="L326" s="1"/>
      <c r="M326" s="1"/>
      <c r="N326" s="1"/>
      <c r="P326" s="1"/>
      <c r="Q326" s="4"/>
      <c r="S326" s="2"/>
      <c r="T326" s="4"/>
      <c r="U326" s="4"/>
      <c r="V326" s="4"/>
      <c r="X326" s="4"/>
      <c r="Y326" s="5"/>
      <c r="AA326" s="4"/>
      <c r="AB326" s="4"/>
      <c r="AC326" s="4"/>
      <c r="AD326" s="4"/>
    </row>
    <row r="327" spans="1:30" x14ac:dyDescent="0.2">
      <c r="A327" s="1"/>
      <c r="B327" s="1"/>
      <c r="C327" s="1"/>
      <c r="D327" s="1"/>
      <c r="G327" s="2"/>
      <c r="H327" s="2"/>
      <c r="I327" s="1"/>
      <c r="J327" s="1"/>
      <c r="K327" s="1"/>
      <c r="L327" s="1"/>
      <c r="M327" s="1"/>
      <c r="N327" s="1"/>
      <c r="P327" s="1"/>
      <c r="Q327" s="4"/>
      <c r="S327" s="2"/>
      <c r="T327" s="4"/>
      <c r="U327" s="4"/>
      <c r="V327" s="4"/>
      <c r="X327" s="4"/>
      <c r="Y327" s="5"/>
      <c r="AA327" s="4"/>
      <c r="AB327" s="4"/>
      <c r="AC327" s="4"/>
      <c r="AD327" s="4"/>
    </row>
    <row r="328" spans="1:30" x14ac:dyDescent="0.2">
      <c r="A328" s="1"/>
      <c r="B328" s="1"/>
      <c r="C328" s="1"/>
      <c r="D328" s="1"/>
      <c r="G328" s="2"/>
      <c r="H328" s="2"/>
      <c r="I328" s="1"/>
      <c r="J328" s="1"/>
      <c r="K328" s="1"/>
      <c r="L328" s="1"/>
      <c r="M328" s="1"/>
      <c r="N328" s="1"/>
      <c r="P328" s="1"/>
      <c r="Q328" s="4"/>
      <c r="S328" s="2"/>
      <c r="T328" s="4"/>
      <c r="U328" s="4"/>
      <c r="V328" s="4"/>
      <c r="X328" s="4"/>
      <c r="Y328" s="5"/>
      <c r="AA328" s="4"/>
      <c r="AB328" s="4"/>
      <c r="AC328" s="4"/>
      <c r="AD328" s="4"/>
    </row>
    <row r="329" spans="1:30" x14ac:dyDescent="0.2">
      <c r="A329" s="1"/>
      <c r="B329" s="1"/>
      <c r="C329" s="1"/>
      <c r="D329" s="1"/>
      <c r="G329" s="2"/>
      <c r="H329" s="2"/>
      <c r="I329" s="1"/>
      <c r="J329" s="1"/>
      <c r="K329" s="1"/>
      <c r="L329" s="1"/>
      <c r="M329" s="1"/>
      <c r="N329" s="1"/>
      <c r="P329" s="1"/>
      <c r="Q329" s="4"/>
      <c r="S329" s="2"/>
      <c r="T329" s="4"/>
      <c r="U329" s="4"/>
      <c r="V329" s="4"/>
      <c r="X329" s="4"/>
      <c r="Y329" s="5"/>
      <c r="AA329" s="4"/>
      <c r="AB329" s="4"/>
      <c r="AC329" s="4"/>
      <c r="AD329" s="4"/>
    </row>
    <row r="330" spans="1:30" x14ac:dyDescent="0.2">
      <c r="A330" s="1"/>
      <c r="B330" s="1"/>
      <c r="C330" s="1"/>
      <c r="D330" s="1"/>
      <c r="G330" s="2"/>
      <c r="H330" s="2"/>
      <c r="I330" s="1"/>
      <c r="J330" s="1"/>
      <c r="K330" s="1"/>
      <c r="L330" s="1"/>
      <c r="M330" s="1"/>
      <c r="N330" s="1"/>
      <c r="P330" s="1"/>
      <c r="Q330" s="4"/>
      <c r="S330" s="2"/>
      <c r="T330" s="4"/>
      <c r="U330" s="4"/>
      <c r="V330" s="4"/>
      <c r="X330" s="4"/>
      <c r="Y330" s="5"/>
      <c r="AA330" s="4"/>
      <c r="AB330" s="4"/>
      <c r="AC330" s="4"/>
      <c r="AD330" s="4"/>
    </row>
    <row r="331" spans="1:30" x14ac:dyDescent="0.2">
      <c r="A331" s="1"/>
      <c r="B331" s="1"/>
      <c r="C331" s="1"/>
      <c r="D331" s="1"/>
      <c r="G331" s="2"/>
      <c r="H331" s="2"/>
      <c r="I331" s="1"/>
      <c r="J331" s="1"/>
      <c r="K331" s="1"/>
      <c r="L331" s="1"/>
      <c r="M331" s="1"/>
      <c r="N331" s="1"/>
      <c r="P331" s="1"/>
      <c r="Q331" s="4"/>
      <c r="S331" s="2"/>
      <c r="T331" s="4"/>
      <c r="U331" s="4"/>
      <c r="V331" s="4"/>
      <c r="X331" s="4"/>
      <c r="Y331" s="5"/>
      <c r="AA331" s="4"/>
      <c r="AB331" s="4"/>
      <c r="AC331" s="4"/>
      <c r="AD331" s="4"/>
    </row>
    <row r="332" spans="1:30" x14ac:dyDescent="0.2">
      <c r="A332" s="1"/>
      <c r="B332" s="1"/>
      <c r="C332" s="1"/>
      <c r="D332" s="1"/>
      <c r="G332" s="2"/>
      <c r="H332" s="2"/>
      <c r="I332" s="1"/>
      <c r="J332" s="1"/>
      <c r="K332" s="1"/>
      <c r="L332" s="1"/>
      <c r="M332" s="1"/>
      <c r="N332" s="1"/>
      <c r="P332" s="1"/>
      <c r="Q332" s="4"/>
      <c r="S332" s="2"/>
      <c r="T332" s="4"/>
      <c r="U332" s="4"/>
      <c r="V332" s="4"/>
      <c r="X332" s="4"/>
      <c r="Y332" s="5"/>
      <c r="AA332" s="4"/>
      <c r="AB332" s="4"/>
      <c r="AC332" s="4"/>
      <c r="AD332" s="4"/>
    </row>
    <row r="333" spans="1:30" x14ac:dyDescent="0.2">
      <c r="A333" s="1"/>
      <c r="B333" s="1"/>
      <c r="C333" s="1"/>
      <c r="D333" s="1"/>
      <c r="G333" s="2"/>
      <c r="H333" s="2"/>
      <c r="I333" s="1"/>
      <c r="J333" s="1"/>
      <c r="K333" s="1"/>
      <c r="L333" s="1"/>
      <c r="M333" s="1"/>
      <c r="N333" s="1"/>
      <c r="P333" s="1"/>
      <c r="Q333" s="4"/>
      <c r="S333" s="2"/>
      <c r="T333" s="4"/>
      <c r="U333" s="4"/>
      <c r="V333" s="4"/>
      <c r="X333" s="4"/>
      <c r="Y333" s="5"/>
      <c r="AA333" s="4"/>
      <c r="AB333" s="4"/>
      <c r="AC333" s="4"/>
      <c r="AD333" s="4"/>
    </row>
    <row r="334" spans="1:30" x14ac:dyDescent="0.2">
      <c r="A334" s="1"/>
      <c r="B334" s="1"/>
      <c r="C334" s="1"/>
      <c r="D334" s="1"/>
      <c r="G334" s="2"/>
      <c r="H334" s="2"/>
      <c r="I334" s="1"/>
      <c r="J334" s="1"/>
      <c r="K334" s="1"/>
      <c r="L334" s="1"/>
      <c r="M334" s="1"/>
      <c r="N334" s="1"/>
      <c r="P334" s="1"/>
      <c r="Q334" s="4"/>
      <c r="S334" s="2"/>
      <c r="T334" s="4"/>
      <c r="U334" s="4"/>
      <c r="V334" s="4"/>
      <c r="X334" s="4"/>
      <c r="Y334" s="5"/>
      <c r="AA334" s="4"/>
      <c r="AB334" s="4"/>
      <c r="AC334" s="4"/>
      <c r="AD334" s="4"/>
    </row>
    <row r="335" spans="1:30" x14ac:dyDescent="0.2">
      <c r="A335" s="1"/>
      <c r="B335" s="1"/>
      <c r="C335" s="1"/>
      <c r="D335" s="1"/>
      <c r="G335" s="2"/>
      <c r="H335" s="2"/>
      <c r="I335" s="1"/>
      <c r="J335" s="1"/>
      <c r="K335" s="1"/>
      <c r="L335" s="1"/>
      <c r="M335" s="1"/>
      <c r="N335" s="1"/>
      <c r="P335" s="1"/>
      <c r="Q335" s="4"/>
      <c r="S335" s="2"/>
      <c r="T335" s="4"/>
      <c r="U335" s="4"/>
      <c r="V335" s="4"/>
      <c r="X335" s="4"/>
      <c r="Y335" s="5"/>
      <c r="AA335" s="4"/>
      <c r="AB335" s="4"/>
      <c r="AC335" s="4"/>
      <c r="AD335" s="4"/>
    </row>
    <row r="336" spans="1:30" x14ac:dyDescent="0.2">
      <c r="A336" s="1"/>
      <c r="B336" s="1"/>
      <c r="C336" s="1"/>
      <c r="D336" s="1"/>
      <c r="G336" s="2"/>
      <c r="H336" s="2"/>
      <c r="I336" s="1"/>
      <c r="J336" s="1"/>
      <c r="K336" s="1"/>
      <c r="L336" s="1"/>
      <c r="M336" s="1"/>
      <c r="N336" s="1"/>
      <c r="P336" s="1"/>
      <c r="Q336" s="4"/>
      <c r="S336" s="2"/>
      <c r="T336" s="4"/>
      <c r="U336" s="4"/>
      <c r="V336" s="4"/>
      <c r="X336" s="4"/>
      <c r="Y336" s="5"/>
      <c r="AA336" s="4"/>
      <c r="AB336" s="4"/>
      <c r="AC336" s="4"/>
      <c r="AD336" s="4"/>
    </row>
    <row r="337" spans="1:30" x14ac:dyDescent="0.2">
      <c r="A337" s="1"/>
      <c r="B337" s="1"/>
      <c r="C337" s="1"/>
      <c r="D337" s="1"/>
      <c r="G337" s="2"/>
      <c r="H337" s="2"/>
      <c r="I337" s="1"/>
      <c r="J337" s="1"/>
      <c r="K337" s="1"/>
      <c r="L337" s="1"/>
      <c r="M337" s="1"/>
      <c r="N337" s="1"/>
      <c r="P337" s="1"/>
      <c r="Q337" s="4"/>
      <c r="S337" s="2"/>
      <c r="T337" s="4"/>
      <c r="U337" s="4"/>
      <c r="V337" s="4"/>
      <c r="X337" s="4"/>
      <c r="Y337" s="5"/>
      <c r="AA337" s="4"/>
      <c r="AB337" s="4"/>
      <c r="AC337" s="4"/>
      <c r="AD337" s="4"/>
    </row>
    <row r="338" spans="1:30" x14ac:dyDescent="0.2">
      <c r="A338" s="1"/>
      <c r="B338" s="1"/>
      <c r="C338" s="1"/>
      <c r="D338" s="1"/>
      <c r="G338" s="2"/>
      <c r="H338" s="2"/>
      <c r="I338" s="1"/>
      <c r="J338" s="1"/>
      <c r="K338" s="1"/>
      <c r="L338" s="1"/>
      <c r="M338" s="1"/>
      <c r="N338" s="1"/>
      <c r="P338" s="1"/>
      <c r="Q338" s="4"/>
      <c r="S338" s="2"/>
      <c r="T338" s="4"/>
      <c r="U338" s="4"/>
      <c r="V338" s="4"/>
      <c r="X338" s="4"/>
      <c r="Y338" s="5"/>
      <c r="AA338" s="4"/>
      <c r="AB338" s="4"/>
      <c r="AC338" s="4"/>
      <c r="AD338" s="4"/>
    </row>
    <row r="339" spans="1:30" x14ac:dyDescent="0.2">
      <c r="A339" s="1"/>
      <c r="B339" s="1"/>
      <c r="C339" s="1"/>
      <c r="D339" s="1"/>
      <c r="G339" s="2"/>
      <c r="H339" s="2"/>
      <c r="I339" s="1"/>
      <c r="J339" s="1"/>
      <c r="K339" s="1"/>
      <c r="L339" s="1"/>
      <c r="M339" s="1"/>
      <c r="N339" s="1"/>
      <c r="P339" s="1"/>
      <c r="Q339" s="4"/>
      <c r="S339" s="2"/>
      <c r="T339" s="4"/>
      <c r="U339" s="4"/>
      <c r="V339" s="4"/>
      <c r="X339" s="4"/>
      <c r="Y339" s="5"/>
      <c r="AA339" s="4"/>
      <c r="AB339" s="4"/>
      <c r="AC339" s="4"/>
      <c r="AD339" s="4"/>
    </row>
    <row r="340" spans="1:30" x14ac:dyDescent="0.2">
      <c r="A340" s="1"/>
      <c r="B340" s="1"/>
      <c r="C340" s="1"/>
      <c r="D340" s="1"/>
      <c r="G340" s="2"/>
      <c r="H340" s="2"/>
      <c r="I340" s="1"/>
      <c r="J340" s="1"/>
      <c r="K340" s="1"/>
      <c r="L340" s="1"/>
      <c r="M340" s="1"/>
      <c r="N340" s="1"/>
      <c r="P340" s="1"/>
      <c r="Q340" s="4"/>
      <c r="S340" s="2"/>
      <c r="T340" s="4"/>
      <c r="U340" s="4"/>
      <c r="V340" s="4"/>
      <c r="X340" s="4"/>
      <c r="Y340" s="5"/>
      <c r="AA340" s="4"/>
      <c r="AB340" s="4"/>
      <c r="AC340" s="4"/>
      <c r="AD340" s="4"/>
    </row>
    <row r="341" spans="1:30" x14ac:dyDescent="0.2">
      <c r="A341" s="1"/>
      <c r="B341" s="1"/>
      <c r="C341" s="1"/>
      <c r="D341" s="1"/>
      <c r="G341" s="2"/>
      <c r="H341" s="2"/>
      <c r="I341" s="1"/>
      <c r="J341" s="1"/>
      <c r="K341" s="1"/>
      <c r="L341" s="1"/>
      <c r="M341" s="1"/>
      <c r="N341" s="1"/>
      <c r="P341" s="1"/>
      <c r="Q341" s="4"/>
      <c r="S341" s="2"/>
      <c r="T341" s="4"/>
      <c r="U341" s="4"/>
      <c r="V341" s="4"/>
      <c r="X341" s="4"/>
      <c r="Y341" s="5"/>
      <c r="AA341" s="4"/>
      <c r="AB341" s="4"/>
      <c r="AC341" s="4"/>
      <c r="AD341" s="4"/>
    </row>
    <row r="342" spans="1:30" x14ac:dyDescent="0.2">
      <c r="A342" s="1"/>
      <c r="B342" s="1"/>
      <c r="C342" s="1"/>
      <c r="D342" s="1"/>
      <c r="G342" s="2"/>
      <c r="H342" s="2"/>
      <c r="I342" s="1"/>
      <c r="J342" s="1"/>
      <c r="K342" s="1"/>
      <c r="L342" s="1"/>
      <c r="M342" s="1"/>
      <c r="N342" s="1"/>
      <c r="P342" s="1"/>
      <c r="Q342" s="4"/>
      <c r="S342" s="2"/>
      <c r="T342" s="4"/>
      <c r="U342" s="4"/>
      <c r="V342" s="4"/>
      <c r="X342" s="4"/>
      <c r="Y342" s="5"/>
      <c r="AA342" s="4"/>
      <c r="AB342" s="4"/>
      <c r="AC342" s="4"/>
      <c r="AD342" s="4"/>
    </row>
    <row r="343" spans="1:30" x14ac:dyDescent="0.2">
      <c r="A343" s="1"/>
      <c r="B343" s="1"/>
      <c r="C343" s="1"/>
      <c r="D343" s="1"/>
      <c r="G343" s="2"/>
      <c r="H343" s="2"/>
      <c r="I343" s="1"/>
      <c r="J343" s="1"/>
      <c r="K343" s="1"/>
      <c r="L343" s="1"/>
      <c r="M343" s="1"/>
      <c r="N343" s="1"/>
      <c r="P343" s="1"/>
      <c r="Q343" s="4"/>
      <c r="S343" s="2"/>
      <c r="T343" s="4"/>
      <c r="U343" s="4"/>
      <c r="V343" s="4"/>
      <c r="X343" s="4"/>
      <c r="Y343" s="5"/>
      <c r="AA343" s="4"/>
      <c r="AB343" s="4"/>
      <c r="AC343" s="4"/>
      <c r="AD343" s="4"/>
    </row>
    <row r="344" spans="1:30" x14ac:dyDescent="0.2">
      <c r="A344" s="1"/>
      <c r="B344" s="1"/>
      <c r="C344" s="1"/>
      <c r="D344" s="1"/>
      <c r="G344" s="2"/>
      <c r="H344" s="2"/>
      <c r="I344" s="1"/>
      <c r="J344" s="1"/>
      <c r="K344" s="1"/>
      <c r="L344" s="1"/>
      <c r="M344" s="1"/>
      <c r="N344" s="1"/>
      <c r="P344" s="1"/>
      <c r="Q344" s="4"/>
      <c r="S344" s="2"/>
      <c r="T344" s="4"/>
      <c r="U344" s="4"/>
      <c r="V344" s="4"/>
      <c r="X344" s="4"/>
      <c r="Y344" s="5"/>
      <c r="AA344" s="4"/>
      <c r="AB344" s="4"/>
      <c r="AC344" s="4"/>
      <c r="AD344" s="4"/>
    </row>
    <row r="345" spans="1:30" x14ac:dyDescent="0.2">
      <c r="A345" s="1"/>
      <c r="B345" s="1"/>
      <c r="C345" s="1"/>
      <c r="D345" s="1"/>
      <c r="G345" s="2"/>
      <c r="H345" s="2"/>
      <c r="I345" s="1"/>
      <c r="J345" s="1"/>
      <c r="K345" s="1"/>
      <c r="L345" s="1"/>
      <c r="M345" s="1"/>
      <c r="N345" s="1"/>
      <c r="P345" s="1"/>
      <c r="Q345" s="4"/>
      <c r="S345" s="2"/>
      <c r="T345" s="4"/>
      <c r="U345" s="4"/>
      <c r="V345" s="4"/>
      <c r="X345" s="4"/>
      <c r="Y345" s="5"/>
      <c r="AA345" s="4"/>
      <c r="AB345" s="4"/>
      <c r="AC345" s="4"/>
      <c r="AD345" s="4"/>
    </row>
    <row r="346" spans="1:30" x14ac:dyDescent="0.2">
      <c r="A346" s="1"/>
      <c r="B346" s="1"/>
      <c r="C346" s="1"/>
      <c r="D346" s="1"/>
      <c r="G346" s="2"/>
      <c r="H346" s="2"/>
      <c r="I346" s="1"/>
      <c r="J346" s="1"/>
      <c r="K346" s="1"/>
      <c r="L346" s="1"/>
      <c r="M346" s="1"/>
      <c r="N346" s="1"/>
      <c r="P346" s="1"/>
      <c r="Q346" s="4"/>
      <c r="S346" s="2"/>
      <c r="T346" s="4"/>
      <c r="U346" s="4"/>
      <c r="V346" s="4"/>
      <c r="X346" s="4"/>
      <c r="Y346" s="5"/>
      <c r="AA346" s="4"/>
      <c r="AB346" s="4"/>
      <c r="AC346" s="4"/>
      <c r="AD346" s="4"/>
    </row>
    <row r="347" spans="1:30" x14ac:dyDescent="0.2">
      <c r="A347" s="1"/>
      <c r="B347" s="1"/>
      <c r="C347" s="1"/>
      <c r="D347" s="1"/>
      <c r="G347" s="2"/>
      <c r="H347" s="2"/>
      <c r="I347" s="1"/>
      <c r="J347" s="1"/>
      <c r="K347" s="1"/>
      <c r="L347" s="1"/>
      <c r="M347" s="1"/>
      <c r="N347" s="1"/>
      <c r="P347" s="1"/>
      <c r="Q347" s="4"/>
      <c r="S347" s="2"/>
      <c r="T347" s="4"/>
      <c r="U347" s="4"/>
      <c r="V347" s="4"/>
      <c r="X347" s="4"/>
      <c r="Y347" s="5"/>
      <c r="AA347" s="4"/>
      <c r="AB347" s="4"/>
      <c r="AC347" s="4"/>
      <c r="AD347" s="4"/>
    </row>
    <row r="348" spans="1:30" x14ac:dyDescent="0.2">
      <c r="A348" s="1"/>
      <c r="B348" s="1"/>
      <c r="C348" s="1"/>
      <c r="D348" s="1"/>
      <c r="G348" s="2"/>
      <c r="H348" s="2"/>
      <c r="I348" s="1"/>
      <c r="J348" s="1"/>
      <c r="K348" s="1"/>
      <c r="L348" s="1"/>
      <c r="M348" s="1"/>
      <c r="N348" s="1"/>
      <c r="P348" s="1"/>
      <c r="Q348" s="4"/>
      <c r="S348" s="2"/>
      <c r="T348" s="4"/>
      <c r="U348" s="4"/>
      <c r="V348" s="4"/>
      <c r="X348" s="4"/>
      <c r="Y348" s="5"/>
      <c r="AA348" s="4"/>
      <c r="AB348" s="4"/>
      <c r="AC348" s="4"/>
      <c r="AD348" s="4"/>
    </row>
    <row r="349" spans="1:30" x14ac:dyDescent="0.2">
      <c r="A349" s="1"/>
      <c r="B349" s="1"/>
      <c r="C349" s="1"/>
      <c r="D349" s="1"/>
      <c r="G349" s="2"/>
      <c r="H349" s="2"/>
      <c r="I349" s="1"/>
      <c r="J349" s="1"/>
      <c r="K349" s="1"/>
      <c r="L349" s="1"/>
      <c r="M349" s="1"/>
      <c r="N349" s="1"/>
      <c r="P349" s="1"/>
      <c r="Q349" s="4"/>
      <c r="S349" s="2"/>
      <c r="T349" s="4"/>
      <c r="U349" s="4"/>
      <c r="V349" s="4"/>
      <c r="X349" s="4"/>
      <c r="Y349" s="5"/>
      <c r="AA349" s="4"/>
      <c r="AB349" s="4"/>
      <c r="AC349" s="4"/>
      <c r="AD349" s="4"/>
    </row>
    <row r="350" spans="1:30" x14ac:dyDescent="0.2">
      <c r="A350" s="1"/>
      <c r="B350" s="1"/>
      <c r="C350" s="1"/>
      <c r="D350" s="1"/>
      <c r="G350" s="2"/>
      <c r="H350" s="2"/>
      <c r="I350" s="1"/>
      <c r="J350" s="1"/>
      <c r="K350" s="1"/>
      <c r="L350" s="1"/>
      <c r="M350" s="1"/>
      <c r="N350" s="1"/>
      <c r="P350" s="1"/>
      <c r="Q350" s="4"/>
      <c r="S350" s="2"/>
      <c r="T350" s="4"/>
      <c r="U350" s="4"/>
      <c r="V350" s="4"/>
      <c r="X350" s="4"/>
      <c r="Y350" s="5"/>
      <c r="AA350" s="4"/>
      <c r="AB350" s="4"/>
      <c r="AC350" s="4"/>
      <c r="AD350" s="4"/>
    </row>
    <row r="351" spans="1:30" x14ac:dyDescent="0.2">
      <c r="A351" s="1"/>
      <c r="B351" s="1"/>
      <c r="C351" s="1"/>
      <c r="D351" s="1"/>
      <c r="G351" s="2"/>
      <c r="H351" s="2"/>
      <c r="I351" s="1"/>
      <c r="J351" s="1"/>
      <c r="K351" s="1"/>
      <c r="L351" s="1"/>
      <c r="M351" s="1"/>
      <c r="N351" s="1"/>
      <c r="P351" s="1"/>
      <c r="Q351" s="4"/>
      <c r="S351" s="2"/>
      <c r="T351" s="4"/>
      <c r="U351" s="4"/>
      <c r="V351" s="4"/>
      <c r="X351" s="4"/>
      <c r="Y351" s="5"/>
      <c r="AA351" s="4"/>
      <c r="AB351" s="4"/>
      <c r="AC351" s="4"/>
      <c r="AD351" s="4"/>
    </row>
    <row r="352" spans="1:30" x14ac:dyDescent="0.2">
      <c r="A352" s="1"/>
      <c r="B352" s="1"/>
      <c r="C352" s="1"/>
      <c r="D352" s="1"/>
      <c r="G352" s="2"/>
      <c r="H352" s="2"/>
      <c r="I352" s="1"/>
      <c r="J352" s="1"/>
      <c r="K352" s="1"/>
      <c r="L352" s="1"/>
      <c r="M352" s="1"/>
      <c r="N352" s="1"/>
      <c r="P352" s="1"/>
      <c r="Q352" s="4"/>
      <c r="S352" s="2"/>
      <c r="T352" s="4"/>
      <c r="U352" s="4"/>
      <c r="V352" s="4"/>
      <c r="X352" s="4"/>
      <c r="Y352" s="5"/>
      <c r="AA352" s="4"/>
      <c r="AB352" s="4"/>
      <c r="AC352" s="4"/>
      <c r="AD352" s="4"/>
    </row>
    <row r="353" spans="1:30" x14ac:dyDescent="0.2">
      <c r="A353" s="1"/>
      <c r="B353" s="1"/>
      <c r="C353" s="1"/>
      <c r="D353" s="1"/>
      <c r="G353" s="2"/>
      <c r="H353" s="2"/>
      <c r="I353" s="1"/>
      <c r="J353" s="1"/>
      <c r="K353" s="1"/>
      <c r="L353" s="1"/>
      <c r="M353" s="1"/>
      <c r="N353" s="1"/>
      <c r="P353" s="1"/>
      <c r="Q353" s="4"/>
      <c r="S353" s="2"/>
      <c r="T353" s="4"/>
      <c r="U353" s="4"/>
      <c r="V353" s="4"/>
      <c r="X353" s="4"/>
      <c r="Y353" s="5"/>
      <c r="AA353" s="4"/>
      <c r="AB353" s="4"/>
      <c r="AC353" s="4"/>
      <c r="AD353" s="4"/>
    </row>
    <row r="354" spans="1:30" x14ac:dyDescent="0.2">
      <c r="A354" s="1"/>
      <c r="B354" s="1"/>
      <c r="C354" s="1"/>
      <c r="D354" s="1"/>
      <c r="G354" s="2"/>
      <c r="H354" s="2"/>
      <c r="I354" s="1"/>
      <c r="J354" s="1"/>
      <c r="K354" s="1"/>
      <c r="L354" s="1"/>
      <c r="M354" s="1"/>
      <c r="N354" s="1"/>
      <c r="P354" s="1"/>
      <c r="Q354" s="4"/>
      <c r="S354" s="2"/>
      <c r="T354" s="4"/>
      <c r="U354" s="4"/>
      <c r="V354" s="4"/>
      <c r="X354" s="4"/>
      <c r="Y354" s="5"/>
      <c r="AA354" s="4"/>
      <c r="AB354" s="4"/>
      <c r="AC354" s="4"/>
      <c r="AD354" s="4"/>
    </row>
    <row r="355" spans="1:30" x14ac:dyDescent="0.2">
      <c r="A355" s="1"/>
      <c r="B355" s="1"/>
      <c r="C355" s="1"/>
      <c r="D355" s="1"/>
      <c r="G355" s="2"/>
      <c r="H355" s="2"/>
      <c r="I355" s="1"/>
      <c r="J355" s="1"/>
      <c r="K355" s="1"/>
      <c r="L355" s="1"/>
      <c r="M355" s="1"/>
      <c r="N355" s="1"/>
      <c r="P355" s="1"/>
      <c r="Q355" s="4"/>
      <c r="S355" s="2"/>
      <c r="T355" s="4"/>
      <c r="U355" s="4"/>
      <c r="V355" s="4"/>
      <c r="X355" s="4"/>
      <c r="Y355" s="5"/>
      <c r="AA355" s="4"/>
      <c r="AB355" s="4"/>
      <c r="AC355" s="4"/>
      <c r="AD355" s="4"/>
    </row>
    <row r="356" spans="1:30" x14ac:dyDescent="0.2">
      <c r="A356" s="1"/>
      <c r="B356" s="1"/>
      <c r="C356" s="1"/>
      <c r="D356" s="1"/>
      <c r="G356" s="2"/>
      <c r="H356" s="2"/>
      <c r="I356" s="1"/>
      <c r="J356" s="1"/>
      <c r="K356" s="1"/>
      <c r="L356" s="1"/>
      <c r="M356" s="1"/>
      <c r="N356" s="1"/>
      <c r="P356" s="1"/>
      <c r="Q356" s="4"/>
      <c r="S356" s="2"/>
      <c r="T356" s="4"/>
      <c r="U356" s="4"/>
      <c r="V356" s="4"/>
      <c r="X356" s="4"/>
      <c r="Y356" s="5"/>
      <c r="AA356" s="4"/>
      <c r="AB356" s="4"/>
      <c r="AC356" s="4"/>
      <c r="AD356" s="4"/>
    </row>
    <row r="357" spans="1:30" x14ac:dyDescent="0.2">
      <c r="A357" s="1"/>
      <c r="B357" s="1"/>
      <c r="C357" s="1"/>
      <c r="D357" s="1"/>
      <c r="G357" s="2"/>
      <c r="H357" s="2"/>
      <c r="I357" s="1"/>
      <c r="J357" s="1"/>
      <c r="K357" s="1"/>
      <c r="L357" s="1"/>
      <c r="M357" s="1"/>
      <c r="N357" s="1"/>
      <c r="P357" s="1"/>
      <c r="Q357" s="4"/>
      <c r="S357" s="2"/>
      <c r="T357" s="4"/>
      <c r="U357" s="4"/>
      <c r="V357" s="4"/>
      <c r="X357" s="4"/>
      <c r="Y357" s="5"/>
      <c r="AA357" s="4"/>
      <c r="AB357" s="4"/>
      <c r="AC357" s="4"/>
      <c r="AD357" s="4"/>
    </row>
    <row r="358" spans="1:30" x14ac:dyDescent="0.2">
      <c r="A358" s="1"/>
      <c r="B358" s="1"/>
      <c r="C358" s="1"/>
      <c r="D358" s="1"/>
      <c r="G358" s="2"/>
      <c r="H358" s="2"/>
      <c r="I358" s="1"/>
      <c r="J358" s="1"/>
      <c r="K358" s="1"/>
      <c r="L358" s="1"/>
      <c r="M358" s="1"/>
      <c r="N358" s="1"/>
      <c r="P358" s="1"/>
      <c r="Q358" s="4"/>
      <c r="S358" s="2"/>
      <c r="T358" s="4"/>
      <c r="U358" s="4"/>
      <c r="V358" s="4"/>
      <c r="X358" s="4"/>
      <c r="Y358" s="5"/>
      <c r="AA358" s="4"/>
      <c r="AB358" s="4"/>
      <c r="AC358" s="4"/>
      <c r="AD358" s="4"/>
    </row>
    <row r="359" spans="1:30" x14ac:dyDescent="0.2">
      <c r="A359" s="1"/>
      <c r="B359" s="1"/>
      <c r="C359" s="1"/>
      <c r="D359" s="1"/>
      <c r="G359" s="2"/>
      <c r="H359" s="2"/>
      <c r="I359" s="1"/>
      <c r="J359" s="1"/>
      <c r="K359" s="1"/>
      <c r="L359" s="1"/>
      <c r="M359" s="1"/>
      <c r="N359" s="1"/>
      <c r="P359" s="1"/>
      <c r="Q359" s="4"/>
      <c r="S359" s="2"/>
      <c r="T359" s="4"/>
      <c r="U359" s="4"/>
      <c r="V359" s="4"/>
      <c r="X359" s="4"/>
      <c r="Y359" s="5"/>
      <c r="AA359" s="4"/>
      <c r="AB359" s="4"/>
      <c r="AC359" s="4"/>
      <c r="AD359" s="4"/>
    </row>
    <row r="360" spans="1:30" x14ac:dyDescent="0.2">
      <c r="A360" s="1"/>
      <c r="B360" s="1"/>
      <c r="C360" s="1"/>
      <c r="D360" s="1"/>
      <c r="G360" s="2"/>
      <c r="H360" s="2"/>
      <c r="I360" s="1"/>
      <c r="J360" s="1"/>
      <c r="K360" s="1"/>
      <c r="L360" s="1"/>
      <c r="M360" s="1"/>
      <c r="N360" s="1"/>
      <c r="P360" s="1"/>
      <c r="Q360" s="4"/>
      <c r="S360" s="2"/>
      <c r="T360" s="4"/>
      <c r="U360" s="4"/>
      <c r="V360" s="4"/>
      <c r="X360" s="4"/>
      <c r="Y360" s="5"/>
      <c r="AA360" s="4"/>
      <c r="AB360" s="4"/>
      <c r="AC360" s="4"/>
      <c r="AD360" s="4"/>
    </row>
    <row r="361" spans="1:30" x14ac:dyDescent="0.2">
      <c r="A361" s="1"/>
      <c r="B361" s="1"/>
      <c r="C361" s="1"/>
      <c r="D361" s="1"/>
      <c r="G361" s="2"/>
      <c r="H361" s="2"/>
      <c r="I361" s="1"/>
      <c r="J361" s="1"/>
      <c r="K361" s="1"/>
      <c r="L361" s="1"/>
      <c r="M361" s="1"/>
      <c r="N361" s="1"/>
      <c r="P361" s="1"/>
      <c r="Q361" s="4"/>
      <c r="S361" s="2"/>
      <c r="T361" s="4"/>
      <c r="U361" s="4"/>
      <c r="V361" s="4"/>
      <c r="X361" s="4"/>
      <c r="Y361" s="5"/>
      <c r="AA361" s="4"/>
      <c r="AB361" s="4"/>
      <c r="AC361" s="4"/>
      <c r="AD361" s="4"/>
    </row>
    <row r="362" spans="1:30" x14ac:dyDescent="0.2">
      <c r="A362" s="1"/>
      <c r="B362" s="1"/>
      <c r="C362" s="1"/>
      <c r="D362" s="1"/>
      <c r="G362" s="2"/>
      <c r="H362" s="2"/>
      <c r="I362" s="1"/>
      <c r="J362" s="1"/>
      <c r="K362" s="1"/>
      <c r="L362" s="1"/>
      <c r="M362" s="1"/>
      <c r="N362" s="1"/>
      <c r="P362" s="1"/>
      <c r="Q362" s="4"/>
      <c r="S362" s="2"/>
      <c r="T362" s="4"/>
      <c r="U362" s="4"/>
      <c r="V362" s="4"/>
      <c r="X362" s="4"/>
      <c r="Y362" s="5"/>
      <c r="AA362" s="4"/>
      <c r="AB362" s="4"/>
      <c r="AC362" s="4"/>
      <c r="AD362" s="4"/>
    </row>
    <row r="363" spans="1:30" x14ac:dyDescent="0.2">
      <c r="A363" s="1"/>
      <c r="B363" s="1"/>
      <c r="C363" s="1"/>
      <c r="D363" s="1"/>
      <c r="G363" s="2"/>
      <c r="H363" s="2"/>
      <c r="I363" s="1"/>
      <c r="J363" s="1"/>
      <c r="K363" s="1"/>
      <c r="L363" s="1"/>
      <c r="M363" s="1"/>
      <c r="N363" s="1"/>
      <c r="P363" s="1"/>
      <c r="Q363" s="4"/>
      <c r="S363" s="2"/>
      <c r="T363" s="4"/>
      <c r="U363" s="4"/>
      <c r="V363" s="4"/>
      <c r="X363" s="4"/>
      <c r="Y363" s="5"/>
      <c r="AA363" s="4"/>
      <c r="AB363" s="4"/>
      <c r="AC363" s="4"/>
      <c r="AD363" s="4"/>
    </row>
    <row r="364" spans="1:30" x14ac:dyDescent="0.2">
      <c r="A364" s="1"/>
      <c r="B364" s="1"/>
      <c r="C364" s="1"/>
      <c r="D364" s="1"/>
      <c r="G364" s="2"/>
      <c r="H364" s="2"/>
      <c r="I364" s="1"/>
      <c r="J364" s="1"/>
      <c r="K364" s="1"/>
      <c r="L364" s="1"/>
      <c r="M364" s="1"/>
      <c r="N364" s="1"/>
      <c r="P364" s="1"/>
      <c r="Q364" s="4"/>
      <c r="S364" s="2"/>
      <c r="T364" s="4"/>
      <c r="U364" s="4"/>
      <c r="V364" s="4"/>
      <c r="X364" s="4"/>
      <c r="Y364" s="5"/>
      <c r="AA364" s="4"/>
      <c r="AB364" s="4"/>
      <c r="AC364" s="4"/>
      <c r="AD364" s="4"/>
    </row>
    <row r="365" spans="1:30" x14ac:dyDescent="0.2">
      <c r="A365" s="1"/>
      <c r="B365" s="1"/>
      <c r="C365" s="1"/>
      <c r="D365" s="1"/>
      <c r="G365" s="2"/>
      <c r="H365" s="2"/>
      <c r="I365" s="1"/>
      <c r="J365" s="1"/>
      <c r="K365" s="1"/>
      <c r="L365" s="1"/>
      <c r="M365" s="1"/>
      <c r="N365" s="1"/>
      <c r="P365" s="1"/>
      <c r="Q365" s="4"/>
      <c r="S365" s="2"/>
      <c r="T365" s="4"/>
      <c r="U365" s="4"/>
      <c r="V365" s="4"/>
      <c r="X365" s="4"/>
      <c r="Y365" s="5"/>
      <c r="AA365" s="4"/>
      <c r="AB365" s="4"/>
      <c r="AC365" s="4"/>
      <c r="AD365" s="4"/>
    </row>
    <row r="366" spans="1:30" x14ac:dyDescent="0.2">
      <c r="A366" s="1"/>
      <c r="B366" s="1"/>
      <c r="C366" s="1"/>
      <c r="D366" s="1"/>
      <c r="G366" s="2"/>
      <c r="H366" s="2"/>
      <c r="I366" s="1"/>
      <c r="J366" s="1"/>
      <c r="K366" s="1"/>
      <c r="L366" s="1"/>
      <c r="M366" s="1"/>
      <c r="N366" s="1"/>
      <c r="P366" s="1"/>
      <c r="Q366" s="4"/>
      <c r="S366" s="2"/>
      <c r="T366" s="4"/>
      <c r="U366" s="4"/>
      <c r="V366" s="4"/>
      <c r="X366" s="4"/>
      <c r="Y366" s="5"/>
      <c r="AA366" s="4"/>
      <c r="AB366" s="4"/>
      <c r="AC366" s="4"/>
      <c r="AD366" s="4"/>
    </row>
    <row r="367" spans="1:30" x14ac:dyDescent="0.2">
      <c r="A367" s="1"/>
      <c r="B367" s="1"/>
      <c r="C367" s="1"/>
      <c r="D367" s="1"/>
      <c r="G367" s="2"/>
      <c r="H367" s="2"/>
      <c r="I367" s="1"/>
      <c r="J367" s="1"/>
      <c r="K367" s="1"/>
      <c r="L367" s="1"/>
      <c r="M367" s="1"/>
      <c r="N367" s="1"/>
      <c r="P367" s="1"/>
      <c r="Q367" s="4"/>
      <c r="S367" s="2"/>
      <c r="T367" s="4"/>
      <c r="U367" s="4"/>
      <c r="V367" s="4"/>
      <c r="X367" s="4"/>
      <c r="Y367" s="5"/>
      <c r="AA367" s="4"/>
      <c r="AB367" s="4"/>
      <c r="AC367" s="4"/>
      <c r="AD367" s="4"/>
    </row>
    <row r="368" spans="1:30" x14ac:dyDescent="0.2">
      <c r="A368" s="1"/>
      <c r="B368" s="1"/>
      <c r="C368" s="1"/>
      <c r="D368" s="1"/>
      <c r="G368" s="2"/>
      <c r="H368" s="2"/>
      <c r="I368" s="1"/>
      <c r="J368" s="1"/>
      <c r="K368" s="1"/>
      <c r="L368" s="1"/>
      <c r="M368" s="1"/>
      <c r="N368" s="1"/>
      <c r="P368" s="1"/>
      <c r="Q368" s="4"/>
      <c r="S368" s="2"/>
      <c r="T368" s="4"/>
      <c r="U368" s="4"/>
      <c r="V368" s="4"/>
      <c r="X368" s="4"/>
      <c r="Y368" s="5"/>
      <c r="AA368" s="4"/>
      <c r="AB368" s="4"/>
      <c r="AC368" s="4"/>
      <c r="AD368" s="4"/>
    </row>
    <row r="369" spans="1:30" x14ac:dyDescent="0.2">
      <c r="A369" s="1"/>
      <c r="B369" s="1"/>
      <c r="C369" s="1"/>
      <c r="D369" s="1"/>
      <c r="G369" s="2"/>
      <c r="H369" s="2"/>
      <c r="I369" s="1"/>
      <c r="J369" s="1"/>
      <c r="K369" s="1"/>
      <c r="L369" s="1"/>
      <c r="M369" s="1"/>
      <c r="N369" s="1"/>
      <c r="P369" s="1"/>
      <c r="Q369" s="4"/>
      <c r="S369" s="2"/>
      <c r="T369" s="4"/>
      <c r="U369" s="4"/>
      <c r="V369" s="4"/>
      <c r="X369" s="4"/>
      <c r="Y369" s="5"/>
      <c r="AA369" s="4"/>
      <c r="AB369" s="4"/>
      <c r="AC369" s="4"/>
      <c r="AD369" s="4"/>
    </row>
    <row r="370" spans="1:30" x14ac:dyDescent="0.2">
      <c r="A370" s="1"/>
      <c r="B370" s="1"/>
      <c r="C370" s="1"/>
      <c r="D370" s="1"/>
      <c r="G370" s="2"/>
      <c r="H370" s="2"/>
      <c r="I370" s="1"/>
      <c r="J370" s="1"/>
      <c r="K370" s="1"/>
      <c r="L370" s="1"/>
      <c r="M370" s="1"/>
      <c r="N370" s="1"/>
      <c r="P370" s="1"/>
      <c r="Q370" s="4"/>
      <c r="S370" s="2"/>
      <c r="T370" s="4"/>
      <c r="U370" s="4"/>
      <c r="V370" s="4"/>
      <c r="X370" s="4"/>
      <c r="Y370" s="5"/>
      <c r="AA370" s="4"/>
      <c r="AB370" s="4"/>
      <c r="AC370" s="4"/>
      <c r="AD370" s="4"/>
    </row>
    <row r="371" spans="1:30" x14ac:dyDescent="0.2">
      <c r="A371" s="1"/>
      <c r="B371" s="1"/>
      <c r="C371" s="1"/>
      <c r="D371" s="1"/>
      <c r="G371" s="2"/>
      <c r="H371" s="2"/>
      <c r="I371" s="1"/>
      <c r="J371" s="1"/>
      <c r="K371" s="1"/>
      <c r="L371" s="1"/>
      <c r="M371" s="1"/>
      <c r="N371" s="1"/>
      <c r="P371" s="1"/>
      <c r="Q371" s="4"/>
      <c r="S371" s="2"/>
      <c r="T371" s="4"/>
      <c r="U371" s="4"/>
      <c r="V371" s="4"/>
      <c r="X371" s="4"/>
      <c r="Y371" s="5"/>
      <c r="AA371" s="4"/>
      <c r="AB371" s="4"/>
      <c r="AC371" s="4"/>
      <c r="AD371" s="4"/>
    </row>
    <row r="372" spans="1:30" x14ac:dyDescent="0.2">
      <c r="A372" s="1"/>
      <c r="B372" s="1"/>
      <c r="C372" s="1"/>
      <c r="D372" s="1"/>
      <c r="G372" s="2"/>
      <c r="H372" s="2"/>
      <c r="I372" s="1"/>
      <c r="J372" s="1"/>
      <c r="K372" s="1"/>
      <c r="L372" s="1"/>
      <c r="M372" s="1"/>
      <c r="N372" s="1"/>
      <c r="P372" s="1"/>
      <c r="Q372" s="4"/>
      <c r="S372" s="2"/>
      <c r="T372" s="4"/>
      <c r="U372" s="4"/>
      <c r="V372" s="4"/>
      <c r="X372" s="4"/>
      <c r="Y372" s="5"/>
      <c r="AA372" s="4"/>
      <c r="AB372" s="4"/>
      <c r="AC372" s="4"/>
      <c r="AD372" s="4"/>
    </row>
    <row r="373" spans="1:30" x14ac:dyDescent="0.2">
      <c r="A373" s="1"/>
      <c r="B373" s="1"/>
      <c r="C373" s="1"/>
      <c r="D373" s="1"/>
      <c r="G373" s="2"/>
      <c r="H373" s="2"/>
      <c r="I373" s="1"/>
      <c r="J373" s="1"/>
      <c r="K373" s="1"/>
      <c r="L373" s="1"/>
      <c r="M373" s="1"/>
      <c r="N373" s="1"/>
      <c r="P373" s="1"/>
      <c r="Q373" s="4"/>
      <c r="S373" s="2"/>
      <c r="T373" s="4"/>
      <c r="U373" s="4"/>
      <c r="V373" s="4"/>
      <c r="X373" s="4"/>
      <c r="Y373" s="5"/>
      <c r="AA373" s="4"/>
      <c r="AB373" s="4"/>
      <c r="AC373" s="4"/>
      <c r="AD373" s="4"/>
    </row>
    <row r="374" spans="1:30" x14ac:dyDescent="0.2">
      <c r="A374" s="1"/>
      <c r="B374" s="1"/>
      <c r="C374" s="1"/>
      <c r="D374" s="1"/>
      <c r="G374" s="2"/>
      <c r="H374" s="2"/>
      <c r="I374" s="1"/>
      <c r="J374" s="1"/>
      <c r="K374" s="1"/>
      <c r="L374" s="1"/>
      <c r="M374" s="1"/>
      <c r="N374" s="1"/>
      <c r="P374" s="1"/>
      <c r="Q374" s="4"/>
      <c r="S374" s="2"/>
      <c r="T374" s="4"/>
      <c r="U374" s="4"/>
      <c r="V374" s="4"/>
      <c r="X374" s="4"/>
      <c r="Y374" s="5"/>
      <c r="AA374" s="4"/>
      <c r="AB374" s="4"/>
      <c r="AC374" s="4"/>
      <c r="AD374" s="4"/>
    </row>
    <row r="375" spans="1:30" x14ac:dyDescent="0.2">
      <c r="A375" s="1"/>
      <c r="B375" s="1"/>
      <c r="C375" s="1"/>
      <c r="D375" s="1"/>
      <c r="G375" s="2"/>
      <c r="H375" s="2"/>
      <c r="I375" s="1"/>
      <c r="J375" s="1"/>
      <c r="K375" s="1"/>
      <c r="L375" s="1"/>
      <c r="M375" s="1"/>
      <c r="N375" s="1"/>
      <c r="P375" s="1"/>
      <c r="Q375" s="4"/>
      <c r="S375" s="2"/>
      <c r="T375" s="4"/>
      <c r="U375" s="4"/>
      <c r="V375" s="4"/>
      <c r="X375" s="4"/>
      <c r="Y375" s="5"/>
      <c r="AA375" s="4"/>
      <c r="AB375" s="4"/>
      <c r="AC375" s="4"/>
      <c r="AD375" s="4"/>
    </row>
    <row r="376" spans="1:30" x14ac:dyDescent="0.2">
      <c r="A376" s="1"/>
      <c r="B376" s="1"/>
      <c r="C376" s="1"/>
      <c r="D376" s="1"/>
      <c r="G376" s="2"/>
      <c r="H376" s="2"/>
      <c r="I376" s="1"/>
      <c r="J376" s="1"/>
      <c r="K376" s="1"/>
      <c r="L376" s="1"/>
      <c r="M376" s="1"/>
      <c r="N376" s="1"/>
      <c r="P376" s="1"/>
      <c r="Q376" s="4"/>
      <c r="S376" s="2"/>
      <c r="T376" s="4"/>
      <c r="U376" s="4"/>
      <c r="V376" s="4"/>
      <c r="X376" s="4"/>
      <c r="Y376" s="5"/>
      <c r="AA376" s="4"/>
      <c r="AB376" s="4"/>
      <c r="AC376" s="4"/>
      <c r="AD376" s="4"/>
    </row>
    <row r="377" spans="1:30" x14ac:dyDescent="0.2">
      <c r="A377" s="1"/>
      <c r="B377" s="1"/>
      <c r="C377" s="1"/>
      <c r="D377" s="1"/>
      <c r="G377" s="2"/>
      <c r="H377" s="2"/>
      <c r="I377" s="1"/>
      <c r="J377" s="1"/>
      <c r="K377" s="1"/>
      <c r="L377" s="1"/>
      <c r="M377" s="1"/>
      <c r="N377" s="1"/>
      <c r="P377" s="1"/>
      <c r="Q377" s="4"/>
      <c r="S377" s="2"/>
      <c r="T377" s="4"/>
      <c r="U377" s="4"/>
      <c r="V377" s="4"/>
      <c r="X377" s="4"/>
      <c r="Y377" s="5"/>
      <c r="AA377" s="4"/>
      <c r="AB377" s="4"/>
      <c r="AC377" s="4"/>
      <c r="AD377" s="4"/>
    </row>
    <row r="378" spans="1:30" x14ac:dyDescent="0.2">
      <c r="A378" s="1"/>
      <c r="B378" s="1"/>
      <c r="C378" s="1"/>
      <c r="D378" s="1"/>
      <c r="G378" s="2"/>
      <c r="H378" s="2"/>
      <c r="I378" s="1"/>
      <c r="J378" s="1"/>
      <c r="K378" s="1"/>
      <c r="L378" s="1"/>
      <c r="M378" s="1"/>
      <c r="N378" s="1"/>
      <c r="P378" s="1"/>
      <c r="Q378" s="4"/>
      <c r="S378" s="2"/>
      <c r="T378" s="4"/>
      <c r="U378" s="4"/>
      <c r="V378" s="4"/>
      <c r="X378" s="4"/>
      <c r="Y378" s="5"/>
      <c r="AA378" s="4"/>
      <c r="AB378" s="4"/>
      <c r="AC378" s="4"/>
      <c r="AD378" s="4"/>
    </row>
    <row r="379" spans="1:30" x14ac:dyDescent="0.2">
      <c r="A379" s="1"/>
      <c r="B379" s="1"/>
      <c r="C379" s="1"/>
      <c r="D379" s="1"/>
      <c r="G379" s="2"/>
      <c r="H379" s="2"/>
      <c r="I379" s="1"/>
      <c r="J379" s="1"/>
      <c r="K379" s="1"/>
      <c r="L379" s="1"/>
      <c r="M379" s="1"/>
      <c r="N379" s="1"/>
      <c r="P379" s="1"/>
      <c r="Q379" s="4"/>
      <c r="S379" s="2"/>
      <c r="T379" s="4"/>
      <c r="U379" s="4"/>
      <c r="V379" s="4"/>
      <c r="X379" s="4"/>
      <c r="Y379" s="5"/>
      <c r="AA379" s="4"/>
      <c r="AB379" s="4"/>
      <c r="AC379" s="4"/>
      <c r="AD379" s="4"/>
    </row>
    <row r="380" spans="1:30" x14ac:dyDescent="0.2">
      <c r="A380" s="1"/>
      <c r="B380" s="1"/>
      <c r="C380" s="1"/>
      <c r="D380" s="1"/>
      <c r="G380" s="2"/>
      <c r="H380" s="2"/>
      <c r="I380" s="1"/>
      <c r="J380" s="1"/>
      <c r="K380" s="1"/>
      <c r="L380" s="1"/>
      <c r="M380" s="1"/>
      <c r="N380" s="1"/>
      <c r="P380" s="1"/>
      <c r="Q380" s="4"/>
      <c r="S380" s="2"/>
      <c r="T380" s="4"/>
      <c r="U380" s="4"/>
      <c r="V380" s="4"/>
      <c r="X380" s="4"/>
      <c r="Y380" s="5"/>
      <c r="AA380" s="4"/>
      <c r="AB380" s="4"/>
      <c r="AC380" s="4"/>
      <c r="AD380" s="4"/>
    </row>
    <row r="381" spans="1:30" x14ac:dyDescent="0.2">
      <c r="A381" s="1"/>
      <c r="B381" s="1"/>
      <c r="C381" s="1"/>
      <c r="D381" s="1"/>
      <c r="G381" s="2"/>
      <c r="H381" s="2"/>
      <c r="I381" s="1"/>
      <c r="J381" s="1"/>
      <c r="K381" s="1"/>
      <c r="L381" s="1"/>
      <c r="M381" s="1"/>
      <c r="N381" s="1"/>
      <c r="P381" s="1"/>
      <c r="Q381" s="4"/>
      <c r="S381" s="2"/>
      <c r="T381" s="4"/>
      <c r="U381" s="4"/>
      <c r="V381" s="4"/>
      <c r="X381" s="4"/>
      <c r="Y381" s="5"/>
      <c r="AA381" s="4"/>
      <c r="AB381" s="4"/>
      <c r="AC381" s="4"/>
      <c r="AD381" s="4"/>
    </row>
    <row r="382" spans="1:30" x14ac:dyDescent="0.2">
      <c r="A382" s="1"/>
      <c r="B382" s="1"/>
      <c r="C382" s="1"/>
      <c r="D382" s="1"/>
      <c r="G382" s="2"/>
      <c r="H382" s="2"/>
      <c r="I382" s="1"/>
      <c r="J382" s="1"/>
      <c r="K382" s="1"/>
      <c r="L382" s="1"/>
      <c r="M382" s="1"/>
      <c r="N382" s="1"/>
      <c r="P382" s="1"/>
      <c r="Q382" s="4"/>
      <c r="S382" s="2"/>
      <c r="T382" s="4"/>
      <c r="U382" s="4"/>
      <c r="V382" s="4"/>
      <c r="X382" s="4"/>
      <c r="Y382" s="5"/>
      <c r="AA382" s="4"/>
      <c r="AB382" s="4"/>
      <c r="AC382" s="4"/>
      <c r="AD382" s="4"/>
    </row>
    <row r="383" spans="1:30" x14ac:dyDescent="0.2">
      <c r="A383" s="1"/>
      <c r="B383" s="1"/>
      <c r="C383" s="1"/>
      <c r="D383" s="1"/>
      <c r="G383" s="2"/>
      <c r="H383" s="2"/>
      <c r="I383" s="1"/>
      <c r="J383" s="1"/>
      <c r="K383" s="1"/>
      <c r="L383" s="1"/>
      <c r="M383" s="1"/>
      <c r="N383" s="1"/>
      <c r="P383" s="1"/>
      <c r="Q383" s="4"/>
      <c r="S383" s="2"/>
      <c r="T383" s="4"/>
      <c r="U383" s="4"/>
      <c r="V383" s="4"/>
      <c r="X383" s="4"/>
      <c r="Y383" s="5"/>
      <c r="AA383" s="4"/>
      <c r="AB383" s="4"/>
      <c r="AC383" s="4"/>
      <c r="AD383" s="4"/>
    </row>
    <row r="384" spans="1:30" x14ac:dyDescent="0.2">
      <c r="A384" s="1"/>
      <c r="B384" s="1"/>
      <c r="C384" s="1"/>
      <c r="D384" s="1"/>
      <c r="G384" s="2"/>
      <c r="H384" s="2"/>
      <c r="I384" s="1"/>
      <c r="J384" s="1"/>
      <c r="K384" s="1"/>
      <c r="L384" s="1"/>
      <c r="M384" s="1"/>
      <c r="N384" s="1"/>
      <c r="P384" s="1"/>
      <c r="Q384" s="4"/>
      <c r="S384" s="2"/>
      <c r="T384" s="4"/>
      <c r="U384" s="4"/>
      <c r="V384" s="4"/>
      <c r="X384" s="4"/>
      <c r="Y384" s="5"/>
      <c r="AA384" s="4"/>
      <c r="AB384" s="4"/>
      <c r="AC384" s="4"/>
      <c r="AD384" s="4"/>
    </row>
    <row r="385" spans="1:30" x14ac:dyDescent="0.2">
      <c r="A385" s="1"/>
      <c r="B385" s="1"/>
      <c r="C385" s="1"/>
      <c r="D385" s="1"/>
      <c r="G385" s="2"/>
      <c r="H385" s="2"/>
      <c r="I385" s="1"/>
      <c r="J385" s="1"/>
      <c r="K385" s="1"/>
      <c r="L385" s="1"/>
      <c r="M385" s="1"/>
      <c r="N385" s="1"/>
      <c r="P385" s="1"/>
      <c r="Q385" s="4"/>
      <c r="S385" s="2"/>
      <c r="T385" s="4"/>
      <c r="U385" s="4"/>
      <c r="V385" s="4"/>
      <c r="X385" s="4"/>
      <c r="Y385" s="5"/>
      <c r="AA385" s="4"/>
      <c r="AB385" s="4"/>
      <c r="AC385" s="4"/>
      <c r="AD385" s="4"/>
    </row>
    <row r="386" spans="1:30" x14ac:dyDescent="0.2">
      <c r="A386" s="1"/>
      <c r="B386" s="1"/>
      <c r="C386" s="1"/>
      <c r="D386" s="1"/>
      <c r="G386" s="2"/>
      <c r="H386" s="2"/>
      <c r="I386" s="1"/>
      <c r="J386" s="1"/>
      <c r="K386" s="1"/>
      <c r="L386" s="1"/>
      <c r="M386" s="1"/>
      <c r="N386" s="1"/>
      <c r="P386" s="1"/>
      <c r="Q386" s="4"/>
      <c r="S386" s="2"/>
      <c r="T386" s="4"/>
      <c r="U386" s="4"/>
      <c r="V386" s="4"/>
      <c r="X386" s="4"/>
      <c r="Y386" s="5"/>
      <c r="AA386" s="4"/>
      <c r="AB386" s="4"/>
      <c r="AC386" s="4"/>
      <c r="AD386" s="4"/>
    </row>
    <row r="387" spans="1:30" x14ac:dyDescent="0.2">
      <c r="A387" s="1"/>
      <c r="B387" s="1"/>
      <c r="C387" s="1"/>
      <c r="D387" s="1"/>
      <c r="G387" s="2"/>
      <c r="H387" s="2"/>
      <c r="I387" s="1"/>
      <c r="J387" s="1"/>
      <c r="K387" s="1"/>
      <c r="L387" s="1"/>
      <c r="M387" s="1"/>
      <c r="N387" s="1"/>
      <c r="P387" s="1"/>
      <c r="Q387" s="4"/>
      <c r="S387" s="2"/>
      <c r="T387" s="4"/>
      <c r="U387" s="4"/>
      <c r="V387" s="4"/>
      <c r="X387" s="4"/>
      <c r="Y387" s="5"/>
      <c r="AA387" s="4"/>
      <c r="AB387" s="4"/>
      <c r="AC387" s="4"/>
      <c r="AD387" s="4"/>
    </row>
    <row r="388" spans="1:30" x14ac:dyDescent="0.2">
      <c r="A388" s="1"/>
      <c r="B388" s="1"/>
      <c r="C388" s="1"/>
      <c r="D388" s="1"/>
      <c r="G388" s="2"/>
      <c r="H388" s="2"/>
      <c r="I388" s="1"/>
      <c r="J388" s="1"/>
      <c r="K388" s="1"/>
      <c r="L388" s="1"/>
      <c r="M388" s="1"/>
      <c r="N388" s="1"/>
      <c r="P388" s="1"/>
      <c r="Q388" s="4"/>
      <c r="S388" s="2"/>
      <c r="T388" s="4"/>
      <c r="U388" s="4"/>
      <c r="V388" s="4"/>
      <c r="X388" s="4"/>
      <c r="Y388" s="5"/>
      <c r="AA388" s="4"/>
      <c r="AB388" s="4"/>
      <c r="AC388" s="4"/>
      <c r="AD388" s="4"/>
    </row>
    <row r="389" spans="1:30" x14ac:dyDescent="0.2">
      <c r="A389" s="1"/>
      <c r="B389" s="1"/>
      <c r="C389" s="1"/>
      <c r="D389" s="1"/>
      <c r="G389" s="2"/>
      <c r="H389" s="2"/>
      <c r="I389" s="1"/>
      <c r="J389" s="1"/>
      <c r="K389" s="1"/>
      <c r="L389" s="1"/>
      <c r="M389" s="1"/>
      <c r="N389" s="1"/>
      <c r="P389" s="1"/>
      <c r="Q389" s="4"/>
      <c r="S389" s="2"/>
      <c r="T389" s="4"/>
      <c r="U389" s="4"/>
      <c r="V389" s="4"/>
      <c r="X389" s="4"/>
      <c r="Y389" s="5"/>
      <c r="AA389" s="4"/>
      <c r="AB389" s="4"/>
      <c r="AC389" s="4"/>
      <c r="AD389" s="4"/>
    </row>
    <row r="390" spans="1:30" x14ac:dyDescent="0.2">
      <c r="A390" s="1"/>
      <c r="B390" s="1"/>
      <c r="C390" s="1"/>
      <c r="D390" s="1"/>
      <c r="G390" s="2"/>
      <c r="H390" s="2"/>
      <c r="I390" s="1"/>
      <c r="J390" s="1"/>
      <c r="K390" s="1"/>
      <c r="L390" s="1"/>
      <c r="M390" s="1"/>
      <c r="N390" s="1"/>
      <c r="P390" s="1"/>
      <c r="Q390" s="4"/>
      <c r="S390" s="2"/>
      <c r="T390" s="4"/>
      <c r="U390" s="4"/>
      <c r="V390" s="4"/>
      <c r="X390" s="4"/>
      <c r="Y390" s="5"/>
      <c r="AA390" s="4"/>
      <c r="AB390" s="4"/>
      <c r="AC390" s="4"/>
      <c r="AD390" s="4"/>
    </row>
    <row r="391" spans="1:30" x14ac:dyDescent="0.2">
      <c r="A391" s="1"/>
      <c r="B391" s="1"/>
      <c r="C391" s="1"/>
      <c r="D391" s="1"/>
      <c r="G391" s="2"/>
      <c r="H391" s="2"/>
      <c r="I391" s="1"/>
      <c r="J391" s="1"/>
      <c r="K391" s="1"/>
      <c r="L391" s="1"/>
      <c r="M391" s="1"/>
      <c r="N391" s="1"/>
      <c r="P391" s="1"/>
      <c r="Q391" s="4"/>
      <c r="S391" s="2"/>
      <c r="T391" s="4"/>
      <c r="U391" s="4"/>
      <c r="V391" s="4"/>
      <c r="X391" s="4"/>
      <c r="Y391" s="5"/>
      <c r="AA391" s="4"/>
      <c r="AB391" s="4"/>
      <c r="AC391" s="4"/>
      <c r="AD391" s="4"/>
    </row>
    <row r="392" spans="1:30" x14ac:dyDescent="0.2">
      <c r="A392" s="1"/>
      <c r="B392" s="1"/>
      <c r="C392" s="1"/>
      <c r="D392" s="1"/>
      <c r="G392" s="2"/>
      <c r="H392" s="2"/>
      <c r="I392" s="1"/>
      <c r="J392" s="1"/>
      <c r="K392" s="1"/>
      <c r="L392" s="1"/>
      <c r="M392" s="1"/>
      <c r="N392" s="1"/>
      <c r="P392" s="1"/>
      <c r="Q392" s="4"/>
      <c r="S392" s="2"/>
      <c r="T392" s="4"/>
      <c r="U392" s="4"/>
      <c r="V392" s="4"/>
      <c r="X392" s="4"/>
      <c r="Y392" s="5"/>
      <c r="AA392" s="4"/>
      <c r="AB392" s="4"/>
      <c r="AC392" s="4"/>
      <c r="AD392" s="4"/>
    </row>
    <row r="393" spans="1:30" x14ac:dyDescent="0.2">
      <c r="A393" s="1"/>
      <c r="B393" s="1"/>
      <c r="C393" s="1"/>
      <c r="D393" s="1"/>
      <c r="G393" s="2"/>
      <c r="H393" s="2"/>
      <c r="I393" s="1"/>
      <c r="J393" s="1"/>
      <c r="K393" s="1"/>
      <c r="L393" s="1"/>
      <c r="M393" s="1"/>
      <c r="N393" s="1"/>
      <c r="P393" s="1"/>
      <c r="Q393" s="4"/>
      <c r="S393" s="2"/>
      <c r="T393" s="4"/>
      <c r="U393" s="4"/>
      <c r="V393" s="4"/>
      <c r="X393" s="4"/>
      <c r="Y393" s="5"/>
      <c r="AA393" s="4"/>
      <c r="AB393" s="4"/>
      <c r="AC393" s="4"/>
      <c r="AD393" s="4"/>
    </row>
    <row r="394" spans="1:30" x14ac:dyDescent="0.2">
      <c r="A394" s="1"/>
      <c r="B394" s="1"/>
      <c r="C394" s="1"/>
      <c r="D394" s="1"/>
      <c r="G394" s="2"/>
      <c r="H394" s="2"/>
      <c r="I394" s="1"/>
      <c r="J394" s="1"/>
      <c r="K394" s="1"/>
      <c r="L394" s="1"/>
      <c r="M394" s="1"/>
      <c r="N394" s="1"/>
      <c r="P394" s="1"/>
      <c r="Q394" s="4"/>
      <c r="S394" s="2"/>
      <c r="T394" s="4"/>
      <c r="U394" s="4"/>
      <c r="V394" s="4"/>
      <c r="X394" s="4"/>
      <c r="Y394" s="5"/>
      <c r="AA394" s="4"/>
      <c r="AB394" s="4"/>
      <c r="AC394" s="4"/>
      <c r="AD394" s="4"/>
    </row>
    <row r="395" spans="1:30" x14ac:dyDescent="0.2">
      <c r="A395" s="1"/>
      <c r="B395" s="1"/>
      <c r="C395" s="1"/>
      <c r="D395" s="1"/>
      <c r="G395" s="2"/>
      <c r="H395" s="2"/>
      <c r="I395" s="1"/>
      <c r="J395" s="1"/>
      <c r="K395" s="1"/>
      <c r="L395" s="1"/>
      <c r="M395" s="1"/>
      <c r="N395" s="1"/>
      <c r="P395" s="1"/>
      <c r="Q395" s="4"/>
      <c r="S395" s="2"/>
      <c r="T395" s="4"/>
      <c r="U395" s="4"/>
      <c r="V395" s="4"/>
      <c r="X395" s="4"/>
      <c r="Y395" s="5"/>
      <c r="AA395" s="4"/>
      <c r="AB395" s="4"/>
      <c r="AC395" s="4"/>
      <c r="AD395" s="4"/>
    </row>
    <row r="396" spans="1:30" x14ac:dyDescent="0.2">
      <c r="A396" s="1"/>
      <c r="B396" s="1"/>
      <c r="C396" s="1"/>
      <c r="D396" s="1"/>
      <c r="G396" s="2"/>
      <c r="H396" s="2"/>
      <c r="I396" s="1"/>
      <c r="J396" s="1"/>
      <c r="K396" s="1"/>
      <c r="L396" s="1"/>
      <c r="M396" s="1"/>
      <c r="N396" s="1"/>
      <c r="P396" s="1"/>
      <c r="Q396" s="4"/>
      <c r="S396" s="2"/>
      <c r="T396" s="4"/>
      <c r="U396" s="4"/>
      <c r="V396" s="4"/>
      <c r="X396" s="4"/>
      <c r="Y396" s="5"/>
      <c r="AA396" s="4"/>
      <c r="AB396" s="4"/>
      <c r="AC396" s="4"/>
      <c r="AD396" s="4"/>
    </row>
    <row r="397" spans="1:30" x14ac:dyDescent="0.2">
      <c r="A397" s="1"/>
      <c r="B397" s="1"/>
      <c r="C397" s="1"/>
      <c r="D397" s="1"/>
      <c r="G397" s="2"/>
      <c r="H397" s="2"/>
      <c r="I397" s="1"/>
      <c r="J397" s="1"/>
      <c r="K397" s="1"/>
      <c r="L397" s="1"/>
      <c r="M397" s="1"/>
      <c r="N397" s="1"/>
      <c r="P397" s="1"/>
      <c r="Q397" s="4"/>
      <c r="S397" s="2"/>
      <c r="T397" s="4"/>
      <c r="U397" s="4"/>
      <c r="V397" s="4"/>
      <c r="X397" s="4"/>
      <c r="Y397" s="5"/>
      <c r="AA397" s="4"/>
      <c r="AB397" s="4"/>
      <c r="AC397" s="4"/>
      <c r="AD397" s="4"/>
    </row>
    <row r="398" spans="1:30" x14ac:dyDescent="0.2">
      <c r="A398" s="1"/>
      <c r="B398" s="1"/>
      <c r="C398" s="1"/>
      <c r="D398" s="1"/>
      <c r="G398" s="2"/>
      <c r="H398" s="2"/>
      <c r="I398" s="1"/>
      <c r="J398" s="1"/>
      <c r="K398" s="1"/>
      <c r="L398" s="1"/>
      <c r="M398" s="1"/>
      <c r="N398" s="1"/>
      <c r="P398" s="1"/>
      <c r="Q398" s="4"/>
      <c r="S398" s="2"/>
      <c r="T398" s="4"/>
      <c r="U398" s="4"/>
      <c r="V398" s="4"/>
      <c r="X398" s="4"/>
      <c r="Y398" s="5"/>
      <c r="AA398" s="4"/>
      <c r="AB398" s="4"/>
      <c r="AC398" s="4"/>
      <c r="AD398" s="4"/>
    </row>
    <row r="399" spans="1:30" x14ac:dyDescent="0.2">
      <c r="A399" s="1"/>
      <c r="B399" s="1"/>
      <c r="C399" s="1"/>
      <c r="D399" s="1"/>
      <c r="G399" s="2"/>
      <c r="H399" s="2"/>
      <c r="I399" s="1"/>
      <c r="J399" s="1"/>
      <c r="K399" s="1"/>
      <c r="L399" s="1"/>
      <c r="M399" s="1"/>
      <c r="N399" s="1"/>
      <c r="P399" s="1"/>
      <c r="Q399" s="4"/>
      <c r="S399" s="2"/>
      <c r="T399" s="4"/>
      <c r="U399" s="4"/>
      <c r="V399" s="4"/>
      <c r="X399" s="4"/>
      <c r="Y399" s="5"/>
      <c r="AA399" s="4"/>
      <c r="AB399" s="4"/>
      <c r="AC399" s="4"/>
      <c r="AD399" s="4"/>
    </row>
    <row r="400" spans="1:30" x14ac:dyDescent="0.2">
      <c r="A400" s="1"/>
      <c r="B400" s="1"/>
      <c r="C400" s="1"/>
      <c r="D400" s="1"/>
      <c r="G400" s="2"/>
      <c r="H400" s="2"/>
      <c r="I400" s="1"/>
      <c r="J400" s="1"/>
      <c r="K400" s="1"/>
      <c r="L400" s="1"/>
      <c r="M400" s="1"/>
      <c r="N400" s="1"/>
      <c r="P400" s="1"/>
      <c r="Q400" s="4"/>
      <c r="S400" s="2"/>
      <c r="T400" s="4"/>
      <c r="U400" s="4"/>
      <c r="V400" s="4"/>
      <c r="X400" s="4"/>
      <c r="Y400" s="5"/>
      <c r="AA400" s="4"/>
      <c r="AB400" s="4"/>
      <c r="AC400" s="4"/>
      <c r="AD400" s="4"/>
    </row>
    <row r="401" spans="1:30" x14ac:dyDescent="0.2">
      <c r="A401" s="1"/>
      <c r="B401" s="1"/>
      <c r="C401" s="1"/>
      <c r="D401" s="1"/>
      <c r="G401" s="2"/>
      <c r="H401" s="2"/>
      <c r="I401" s="1"/>
      <c r="J401" s="1"/>
      <c r="K401" s="1"/>
      <c r="L401" s="1"/>
      <c r="M401" s="1"/>
      <c r="N401" s="1"/>
      <c r="P401" s="1"/>
      <c r="Q401" s="4"/>
      <c r="S401" s="2"/>
      <c r="T401" s="4"/>
      <c r="U401" s="4"/>
      <c r="V401" s="4"/>
      <c r="X401" s="4"/>
      <c r="Y401" s="5"/>
      <c r="AA401" s="4"/>
      <c r="AB401" s="4"/>
      <c r="AC401" s="4"/>
      <c r="AD401" s="4"/>
    </row>
    <row r="402" spans="1:30" x14ac:dyDescent="0.2">
      <c r="A402" s="1"/>
      <c r="B402" s="1"/>
      <c r="C402" s="1"/>
      <c r="D402" s="1"/>
      <c r="G402" s="2"/>
      <c r="H402" s="2"/>
      <c r="I402" s="1"/>
      <c r="J402" s="1"/>
      <c r="K402" s="1"/>
      <c r="L402" s="1"/>
      <c r="M402" s="1"/>
      <c r="N402" s="1"/>
      <c r="P402" s="1"/>
      <c r="Q402" s="4"/>
      <c r="S402" s="2"/>
      <c r="T402" s="4"/>
      <c r="U402" s="4"/>
      <c r="V402" s="4"/>
      <c r="X402" s="4"/>
      <c r="Y402" s="5"/>
      <c r="AA402" s="4"/>
      <c r="AB402" s="4"/>
      <c r="AC402" s="4"/>
      <c r="AD402" s="4"/>
    </row>
    <row r="403" spans="1:30" x14ac:dyDescent="0.2">
      <c r="A403" s="1"/>
      <c r="B403" s="1"/>
      <c r="C403" s="1"/>
      <c r="D403" s="1"/>
      <c r="G403" s="2"/>
      <c r="H403" s="2"/>
      <c r="I403" s="1"/>
      <c r="J403" s="1"/>
      <c r="K403" s="1"/>
      <c r="L403" s="1"/>
      <c r="M403" s="1"/>
      <c r="N403" s="1"/>
      <c r="P403" s="1"/>
      <c r="Q403" s="4"/>
      <c r="S403" s="2"/>
      <c r="T403" s="4"/>
      <c r="U403" s="4"/>
      <c r="V403" s="4"/>
      <c r="X403" s="4"/>
      <c r="Y403" s="5"/>
      <c r="AA403" s="4"/>
      <c r="AB403" s="4"/>
      <c r="AC403" s="4"/>
      <c r="AD403" s="4"/>
    </row>
    <row r="404" spans="1:30" x14ac:dyDescent="0.2">
      <c r="A404" s="1"/>
      <c r="B404" s="1"/>
      <c r="C404" s="1"/>
      <c r="D404" s="1"/>
      <c r="G404" s="2"/>
      <c r="H404" s="2"/>
      <c r="I404" s="1"/>
      <c r="J404" s="1"/>
      <c r="K404" s="1"/>
      <c r="L404" s="1"/>
      <c r="M404" s="1"/>
      <c r="N404" s="1"/>
      <c r="P404" s="1"/>
      <c r="Q404" s="4"/>
      <c r="S404" s="2"/>
      <c r="T404" s="4"/>
      <c r="U404" s="4"/>
      <c r="V404" s="4"/>
      <c r="X404" s="4"/>
      <c r="Y404" s="5"/>
      <c r="AA404" s="4"/>
      <c r="AB404" s="4"/>
      <c r="AC404" s="4"/>
      <c r="AD404" s="4"/>
    </row>
    <row r="405" spans="1:30" x14ac:dyDescent="0.2">
      <c r="A405" s="1"/>
      <c r="B405" s="1"/>
      <c r="C405" s="1"/>
      <c r="D405" s="1"/>
      <c r="G405" s="2"/>
      <c r="H405" s="2"/>
      <c r="I405" s="1"/>
      <c r="J405" s="1"/>
      <c r="K405" s="1"/>
      <c r="L405" s="1"/>
      <c r="M405" s="1"/>
      <c r="N405" s="1"/>
      <c r="P405" s="1"/>
      <c r="Q405" s="4"/>
      <c r="S405" s="2"/>
      <c r="T405" s="4"/>
      <c r="U405" s="4"/>
      <c r="V405" s="4"/>
      <c r="X405" s="4"/>
      <c r="Y405" s="5"/>
      <c r="AA405" s="4"/>
      <c r="AB405" s="4"/>
      <c r="AC405" s="4"/>
      <c r="AD405" s="4"/>
    </row>
    <row r="406" spans="1:30" x14ac:dyDescent="0.2">
      <c r="A406" s="1"/>
      <c r="B406" s="1"/>
      <c r="C406" s="1"/>
      <c r="D406" s="1"/>
      <c r="G406" s="2"/>
      <c r="H406" s="2"/>
      <c r="I406" s="1"/>
      <c r="J406" s="1"/>
      <c r="K406" s="1"/>
      <c r="L406" s="1"/>
      <c r="M406" s="1"/>
      <c r="N406" s="1"/>
      <c r="P406" s="1"/>
      <c r="Q406" s="4"/>
      <c r="S406" s="2"/>
      <c r="T406" s="4"/>
      <c r="U406" s="4"/>
      <c r="V406" s="4"/>
      <c r="X406" s="4"/>
      <c r="Y406" s="5"/>
      <c r="AA406" s="4"/>
      <c r="AB406" s="4"/>
      <c r="AC406" s="4"/>
      <c r="AD406" s="4"/>
    </row>
    <row r="407" spans="1:30" x14ac:dyDescent="0.2">
      <c r="A407" s="1"/>
      <c r="B407" s="1"/>
      <c r="C407" s="1"/>
      <c r="D407" s="1"/>
      <c r="G407" s="2"/>
      <c r="H407" s="2"/>
      <c r="I407" s="1"/>
      <c r="J407" s="1"/>
      <c r="K407" s="1"/>
      <c r="L407" s="1"/>
      <c r="M407" s="1"/>
      <c r="N407" s="1"/>
      <c r="P407" s="1"/>
      <c r="Q407" s="4"/>
      <c r="S407" s="2"/>
      <c r="T407" s="4"/>
      <c r="U407" s="4"/>
      <c r="V407" s="4"/>
      <c r="X407" s="4"/>
      <c r="Y407" s="5"/>
      <c r="AA407" s="4"/>
      <c r="AB407" s="4"/>
      <c r="AC407" s="4"/>
      <c r="AD407" s="4"/>
    </row>
    <row r="408" spans="1:30" x14ac:dyDescent="0.2">
      <c r="A408" s="1"/>
      <c r="B408" s="1"/>
      <c r="C408" s="1"/>
      <c r="D408" s="1"/>
      <c r="G408" s="2"/>
      <c r="H408" s="2"/>
      <c r="I408" s="1"/>
      <c r="J408" s="1"/>
      <c r="K408" s="1"/>
      <c r="L408" s="1"/>
      <c r="M408" s="1"/>
      <c r="N408" s="1"/>
      <c r="P408" s="1"/>
      <c r="Q408" s="4"/>
      <c r="S408" s="2"/>
      <c r="T408" s="4"/>
      <c r="U408" s="4"/>
      <c r="V408" s="4"/>
      <c r="X408" s="4"/>
      <c r="Y408" s="5"/>
      <c r="AA408" s="4"/>
      <c r="AB408" s="4"/>
      <c r="AC408" s="4"/>
      <c r="AD408" s="4"/>
    </row>
    <row r="409" spans="1:30" x14ac:dyDescent="0.2">
      <c r="A409" s="1"/>
      <c r="B409" s="1"/>
      <c r="C409" s="1"/>
      <c r="D409" s="1"/>
      <c r="G409" s="2"/>
      <c r="H409" s="2"/>
      <c r="I409" s="1"/>
      <c r="J409" s="1"/>
      <c r="K409" s="1"/>
      <c r="L409" s="1"/>
      <c r="M409" s="1"/>
      <c r="N409" s="1"/>
      <c r="P409" s="1"/>
      <c r="Q409" s="4"/>
      <c r="S409" s="2"/>
      <c r="T409" s="4"/>
      <c r="U409" s="4"/>
      <c r="V409" s="4"/>
      <c r="X409" s="4"/>
      <c r="Y409" s="5"/>
      <c r="AA409" s="4"/>
      <c r="AB409" s="4"/>
      <c r="AC409" s="4"/>
      <c r="AD409" s="4"/>
    </row>
    <row r="410" spans="1:30" x14ac:dyDescent="0.2">
      <c r="A410" s="1"/>
      <c r="B410" s="1"/>
      <c r="C410" s="1"/>
      <c r="D410" s="1"/>
      <c r="G410" s="2"/>
      <c r="H410" s="2"/>
      <c r="I410" s="1"/>
      <c r="J410" s="1"/>
      <c r="K410" s="1"/>
      <c r="L410" s="1"/>
      <c r="M410" s="1"/>
      <c r="N410" s="1"/>
      <c r="P410" s="1"/>
      <c r="Q410" s="4"/>
      <c r="S410" s="2"/>
      <c r="T410" s="4"/>
      <c r="U410" s="4"/>
      <c r="V410" s="4"/>
      <c r="X410" s="4"/>
      <c r="Y410" s="5"/>
      <c r="AA410" s="4"/>
      <c r="AB410" s="4"/>
      <c r="AC410" s="4"/>
      <c r="AD410" s="4"/>
    </row>
    <row r="411" spans="1:30" x14ac:dyDescent="0.2">
      <c r="A411" s="1"/>
      <c r="B411" s="1"/>
      <c r="C411" s="1"/>
      <c r="D411" s="1"/>
      <c r="G411" s="2"/>
      <c r="H411" s="2"/>
      <c r="I411" s="1"/>
      <c r="J411" s="1"/>
      <c r="K411" s="1"/>
      <c r="L411" s="1"/>
      <c r="M411" s="1"/>
      <c r="N411" s="1"/>
      <c r="P411" s="1"/>
      <c r="Q411" s="4"/>
      <c r="S411" s="2"/>
      <c r="T411" s="4"/>
      <c r="U411" s="4"/>
      <c r="V411" s="4"/>
      <c r="X411" s="4"/>
      <c r="Y411" s="5"/>
      <c r="AA411" s="4"/>
      <c r="AB411" s="4"/>
      <c r="AC411" s="4"/>
      <c r="AD411" s="4"/>
    </row>
    <row r="412" spans="1:30" x14ac:dyDescent="0.2">
      <c r="A412" s="1"/>
      <c r="B412" s="1"/>
      <c r="C412" s="1"/>
      <c r="D412" s="1"/>
      <c r="G412" s="2"/>
      <c r="H412" s="2"/>
      <c r="K412" s="2"/>
      <c r="L412" s="2"/>
      <c r="M412" s="2"/>
      <c r="N412" s="2"/>
      <c r="P412" s="3"/>
      <c r="Q412" s="4"/>
      <c r="S412" s="2"/>
      <c r="T412" s="4"/>
      <c r="U412" s="4"/>
      <c r="V412" s="4"/>
      <c r="X412" s="4"/>
      <c r="Y412" s="5"/>
      <c r="AA412" s="4"/>
      <c r="AB412" s="4"/>
      <c r="AC412" s="4"/>
      <c r="AD412" s="4"/>
    </row>
    <row r="413" spans="1:30" x14ac:dyDescent="0.2">
      <c r="A413" s="1"/>
      <c r="B413" s="1"/>
      <c r="C413" s="1"/>
      <c r="D413" s="1"/>
      <c r="G413" s="2"/>
      <c r="H413" s="2"/>
      <c r="K413" s="2"/>
      <c r="L413" s="2"/>
      <c r="M413" s="2"/>
      <c r="N413" s="2"/>
      <c r="P413" s="3"/>
      <c r="Q413" s="4"/>
      <c r="S413" s="2"/>
      <c r="T413" s="4"/>
      <c r="U413" s="4"/>
      <c r="V413" s="4"/>
      <c r="X413" s="4"/>
      <c r="Y413" s="5"/>
      <c r="AA413" s="4"/>
      <c r="AB413" s="4"/>
      <c r="AC413" s="4"/>
      <c r="AD413" s="4"/>
    </row>
    <row r="414" spans="1:30" x14ac:dyDescent="0.2">
      <c r="A414" s="1"/>
      <c r="B414" s="1"/>
      <c r="C414" s="1"/>
      <c r="D414" s="1"/>
      <c r="G414" s="2"/>
      <c r="H414" s="2"/>
      <c r="K414" s="2"/>
      <c r="L414" s="2"/>
      <c r="M414" s="2"/>
      <c r="N414" s="2"/>
      <c r="P414" s="3"/>
      <c r="Q414" s="4"/>
      <c r="S414" s="2"/>
      <c r="T414" s="4"/>
      <c r="U414" s="4"/>
      <c r="V414" s="4"/>
      <c r="X414" s="4"/>
      <c r="Y414" s="5"/>
      <c r="AA414" s="4"/>
      <c r="AB414" s="4"/>
      <c r="AC414" s="4"/>
      <c r="AD414" s="4"/>
    </row>
    <row r="415" spans="1:30" x14ac:dyDescent="0.2">
      <c r="A415" s="1"/>
      <c r="B415" s="1"/>
      <c r="C415" s="1"/>
      <c r="D415" s="1"/>
      <c r="G415" s="2"/>
      <c r="H415" s="2"/>
      <c r="K415" s="2"/>
      <c r="L415" s="2"/>
      <c r="M415" s="2"/>
      <c r="N415" s="2"/>
      <c r="P415" s="3"/>
      <c r="Q415" s="4"/>
      <c r="S415" s="2"/>
      <c r="T415" s="4"/>
      <c r="U415" s="4"/>
      <c r="V415" s="4"/>
      <c r="X415" s="4"/>
      <c r="Y415" s="5"/>
      <c r="AA415" s="4"/>
      <c r="AB415" s="4"/>
      <c r="AC415" s="4"/>
      <c r="AD415" s="4"/>
    </row>
    <row r="416" spans="1:30" x14ac:dyDescent="0.2">
      <c r="A416" s="1"/>
      <c r="B416" s="1"/>
      <c r="C416" s="1"/>
      <c r="D416" s="1"/>
      <c r="G416" s="2"/>
      <c r="H416" s="2"/>
      <c r="K416" s="2"/>
      <c r="L416" s="2"/>
      <c r="M416" s="2"/>
      <c r="N416" s="2"/>
      <c r="P416" s="3"/>
      <c r="Q416" s="4"/>
      <c r="S416" s="2"/>
      <c r="T416" s="4"/>
      <c r="U416" s="4"/>
      <c r="V416" s="4"/>
      <c r="X416" s="4"/>
      <c r="Y416" s="5"/>
      <c r="AA416" s="4"/>
      <c r="AB416" s="4"/>
      <c r="AC416" s="4"/>
      <c r="AD416" s="4"/>
    </row>
    <row r="417" spans="1:30" x14ac:dyDescent="0.2">
      <c r="A417" s="1"/>
      <c r="B417" s="1"/>
      <c r="C417" s="1"/>
      <c r="D417" s="1"/>
      <c r="G417" s="2"/>
      <c r="H417" s="2"/>
      <c r="K417" s="2"/>
      <c r="L417" s="2"/>
      <c r="M417" s="2"/>
      <c r="N417" s="2"/>
      <c r="P417" s="3"/>
      <c r="Q417" s="4"/>
      <c r="S417" s="2"/>
      <c r="T417" s="4"/>
      <c r="U417" s="4"/>
      <c r="V417" s="4"/>
      <c r="X417" s="4"/>
      <c r="Y417" s="5"/>
      <c r="AA417" s="4"/>
      <c r="AB417" s="4"/>
      <c r="AC417" s="4"/>
      <c r="AD417" s="4"/>
    </row>
    <row r="418" spans="1:30" x14ac:dyDescent="0.2">
      <c r="A418" s="1"/>
      <c r="B418" s="1"/>
      <c r="C418" s="1"/>
      <c r="D418" s="1"/>
      <c r="G418" s="2"/>
      <c r="H418" s="2"/>
      <c r="K418" s="2"/>
      <c r="L418" s="2"/>
      <c r="M418" s="2"/>
      <c r="N418" s="2"/>
      <c r="P418" s="3"/>
      <c r="Q418" s="4"/>
      <c r="S418" s="2"/>
      <c r="T418" s="4"/>
      <c r="U418" s="4"/>
      <c r="V418" s="4"/>
      <c r="X418" s="4"/>
      <c r="Y418" s="5"/>
      <c r="AA418" s="4"/>
      <c r="AB418" s="4"/>
      <c r="AC418" s="4"/>
      <c r="AD418" s="4"/>
    </row>
    <row r="419" spans="1:30" x14ac:dyDescent="0.2">
      <c r="A419" s="1"/>
      <c r="B419" s="1"/>
      <c r="C419" s="1"/>
      <c r="D419" s="1"/>
      <c r="G419" s="2"/>
      <c r="H419" s="2"/>
      <c r="K419" s="2"/>
      <c r="L419" s="2"/>
      <c r="M419" s="2"/>
      <c r="N419" s="2"/>
      <c r="P419" s="3"/>
      <c r="Q419" s="4"/>
      <c r="S419" s="2"/>
      <c r="T419" s="4"/>
      <c r="U419" s="4"/>
      <c r="V419" s="4"/>
      <c r="X419" s="4"/>
      <c r="Y419" s="5"/>
      <c r="AA419" s="4"/>
      <c r="AB419" s="4"/>
      <c r="AC419" s="4"/>
      <c r="AD419" s="4"/>
    </row>
    <row r="420" spans="1:30" x14ac:dyDescent="0.2">
      <c r="A420" s="1"/>
      <c r="B420" s="1"/>
      <c r="C420" s="1"/>
      <c r="D420" s="1"/>
      <c r="G420" s="2"/>
      <c r="H420" s="2"/>
      <c r="K420" s="2"/>
      <c r="L420" s="2"/>
      <c r="M420" s="2"/>
      <c r="N420" s="2"/>
      <c r="P420" s="3"/>
      <c r="Q420" s="4"/>
      <c r="S420" s="2"/>
      <c r="T420" s="4"/>
      <c r="U420" s="4"/>
      <c r="V420" s="4"/>
      <c r="X420" s="4"/>
      <c r="Y420" s="5"/>
      <c r="AA420" s="4"/>
      <c r="AB420" s="4"/>
      <c r="AC420" s="4"/>
      <c r="AD420" s="4"/>
    </row>
    <row r="421" spans="1:30" x14ac:dyDescent="0.2">
      <c r="A421" s="1"/>
      <c r="B421" s="1"/>
      <c r="C421" s="1"/>
      <c r="D421" s="1"/>
      <c r="G421" s="2"/>
      <c r="H421" s="2"/>
      <c r="K421" s="2"/>
      <c r="L421" s="2"/>
      <c r="M421" s="2"/>
      <c r="N421" s="2"/>
      <c r="P421" s="3"/>
      <c r="Q421" s="4"/>
      <c r="S421" s="2"/>
      <c r="T421" s="4"/>
      <c r="U421" s="4"/>
      <c r="V421" s="4"/>
      <c r="X421" s="4"/>
      <c r="Y421" s="5"/>
      <c r="AA421" s="4"/>
      <c r="AB421" s="4"/>
      <c r="AC421" s="4"/>
      <c r="AD421" s="4"/>
    </row>
    <row r="422" spans="1:30" x14ac:dyDescent="0.2">
      <c r="A422" s="1"/>
      <c r="B422" s="1"/>
      <c r="C422" s="1"/>
      <c r="D422" s="1"/>
      <c r="G422" s="2"/>
      <c r="H422" s="2"/>
      <c r="K422" s="2"/>
      <c r="L422" s="2"/>
      <c r="M422" s="2"/>
      <c r="N422" s="2"/>
      <c r="P422" s="3"/>
      <c r="Q422" s="4"/>
      <c r="S422" s="2"/>
      <c r="T422" s="4"/>
      <c r="U422" s="4"/>
      <c r="V422" s="4"/>
      <c r="X422" s="4"/>
      <c r="Y422" s="5"/>
      <c r="AA422" s="4"/>
      <c r="AB422" s="4"/>
      <c r="AC422" s="4"/>
      <c r="AD422" s="4"/>
    </row>
    <row r="423" spans="1:30" x14ac:dyDescent="0.2">
      <c r="A423" s="1"/>
      <c r="B423" s="1"/>
      <c r="C423" s="1"/>
      <c r="D423" s="1"/>
      <c r="G423" s="2"/>
      <c r="H423" s="2"/>
      <c r="K423" s="2"/>
      <c r="L423" s="2"/>
      <c r="M423" s="2"/>
      <c r="N423" s="2"/>
      <c r="P423" s="3"/>
      <c r="Q423" s="4"/>
      <c r="S423" s="2"/>
      <c r="T423" s="4"/>
      <c r="U423" s="4"/>
      <c r="V423" s="4"/>
      <c r="X423" s="4"/>
      <c r="Y423" s="5"/>
      <c r="AA423" s="4"/>
      <c r="AB423" s="4"/>
      <c r="AC423" s="4"/>
      <c r="AD423" s="4"/>
    </row>
    <row r="424" spans="1:30" x14ac:dyDescent="0.2">
      <c r="A424" s="1"/>
      <c r="B424" s="1"/>
      <c r="C424" s="1"/>
      <c r="D424" s="1"/>
      <c r="G424" s="2"/>
      <c r="H424" s="2"/>
      <c r="K424" s="2"/>
      <c r="L424" s="2"/>
      <c r="M424" s="2"/>
      <c r="N424" s="2"/>
      <c r="P424" s="3"/>
      <c r="Q424" s="4"/>
      <c r="S424" s="2"/>
      <c r="T424" s="4"/>
      <c r="U424" s="4"/>
      <c r="V424" s="4"/>
      <c r="X424" s="4"/>
      <c r="Y424" s="5"/>
      <c r="AA424" s="4"/>
      <c r="AB424" s="4"/>
      <c r="AC424" s="4"/>
      <c r="AD424" s="4"/>
    </row>
    <row r="425" spans="1:30" x14ac:dyDescent="0.2">
      <c r="A425" s="1"/>
      <c r="B425" s="1"/>
      <c r="C425" s="1"/>
      <c r="D425" s="1"/>
      <c r="G425" s="2"/>
      <c r="H425" s="2"/>
      <c r="K425" s="2"/>
      <c r="L425" s="2"/>
      <c r="M425" s="2"/>
      <c r="N425" s="2"/>
      <c r="P425" s="3"/>
      <c r="Q425" s="4"/>
      <c r="S425" s="2"/>
      <c r="T425" s="4"/>
      <c r="U425" s="4"/>
      <c r="V425" s="4"/>
      <c r="X425" s="4"/>
      <c r="Y425" s="5"/>
      <c r="AA425" s="4"/>
      <c r="AB425" s="4"/>
      <c r="AC425" s="4"/>
      <c r="AD425" s="4"/>
    </row>
    <row r="426" spans="1:30" x14ac:dyDescent="0.2">
      <c r="A426" s="1"/>
      <c r="B426" s="1"/>
      <c r="C426" s="1"/>
      <c r="D426" s="1"/>
      <c r="G426" s="2"/>
      <c r="H426" s="2"/>
      <c r="K426" s="2"/>
      <c r="L426" s="2"/>
      <c r="M426" s="2"/>
      <c r="N426" s="2"/>
      <c r="P426" s="3"/>
      <c r="Q426" s="4"/>
      <c r="S426" s="2"/>
      <c r="T426" s="4"/>
      <c r="U426" s="4"/>
      <c r="V426" s="4"/>
      <c r="X426" s="4"/>
      <c r="Y426" s="5"/>
      <c r="AA426" s="4"/>
      <c r="AB426" s="4"/>
      <c r="AC426" s="4"/>
      <c r="AD426" s="4"/>
    </row>
    <row r="427" spans="1:30" x14ac:dyDescent="0.2">
      <c r="A427" s="1"/>
      <c r="B427" s="1"/>
      <c r="C427" s="1"/>
      <c r="D427" s="1"/>
      <c r="G427" s="2"/>
      <c r="H427" s="2"/>
      <c r="K427" s="2"/>
      <c r="L427" s="2"/>
      <c r="M427" s="2"/>
      <c r="N427" s="2"/>
      <c r="P427" s="3"/>
      <c r="Q427" s="4"/>
      <c r="S427" s="2"/>
      <c r="T427" s="4"/>
      <c r="U427" s="4"/>
      <c r="V427" s="4"/>
      <c r="X427" s="4"/>
      <c r="Y427" s="5"/>
      <c r="AA427" s="4"/>
      <c r="AB427" s="4"/>
      <c r="AC427" s="4"/>
      <c r="AD427" s="4"/>
    </row>
    <row r="428" spans="1:30" x14ac:dyDescent="0.2">
      <c r="A428" s="1"/>
      <c r="B428" s="1"/>
      <c r="C428" s="1"/>
      <c r="D428" s="1"/>
      <c r="G428" s="2"/>
      <c r="H428" s="2"/>
      <c r="K428" s="2"/>
      <c r="L428" s="2"/>
      <c r="M428" s="2"/>
      <c r="N428" s="2"/>
      <c r="P428" s="3"/>
      <c r="Q428" s="4"/>
      <c r="S428" s="2"/>
      <c r="T428" s="4"/>
      <c r="U428" s="4"/>
      <c r="V428" s="4"/>
      <c r="X428" s="4"/>
      <c r="Y428" s="5"/>
      <c r="AA428" s="4"/>
      <c r="AB428" s="4"/>
      <c r="AC428" s="4"/>
      <c r="AD428" s="4"/>
    </row>
    <row r="429" spans="1:30" x14ac:dyDescent="0.2">
      <c r="A429" s="1"/>
      <c r="B429" s="1"/>
      <c r="C429" s="1"/>
      <c r="D429" s="1"/>
      <c r="G429" s="2"/>
      <c r="H429" s="2"/>
      <c r="K429" s="2"/>
      <c r="L429" s="2"/>
      <c r="M429" s="2"/>
      <c r="N429" s="2"/>
      <c r="P429" s="3"/>
      <c r="Q429" s="4"/>
      <c r="S429" s="2"/>
      <c r="T429" s="4"/>
      <c r="U429" s="4"/>
      <c r="V429" s="4"/>
      <c r="X429" s="4"/>
      <c r="Y429" s="5"/>
      <c r="AA429" s="4"/>
      <c r="AB429" s="4"/>
      <c r="AC429" s="4"/>
      <c r="AD429" s="4"/>
    </row>
    <row r="430" spans="1:30" x14ac:dyDescent="0.2">
      <c r="A430" s="1"/>
      <c r="B430" s="1"/>
      <c r="C430" s="1"/>
      <c r="D430" s="1"/>
      <c r="G430" s="2"/>
      <c r="H430" s="2"/>
      <c r="K430" s="2"/>
      <c r="L430" s="2"/>
      <c r="M430" s="2"/>
      <c r="N430" s="2"/>
      <c r="P430" s="3"/>
      <c r="Q430" s="4"/>
      <c r="S430" s="2"/>
      <c r="T430" s="4"/>
      <c r="U430" s="4"/>
      <c r="V430" s="4"/>
      <c r="X430" s="4"/>
      <c r="Y430" s="5"/>
      <c r="AA430" s="4"/>
      <c r="AB430" s="4"/>
      <c r="AC430" s="4"/>
      <c r="AD430" s="4"/>
    </row>
    <row r="431" spans="1:30" x14ac:dyDescent="0.2">
      <c r="A431" s="1"/>
      <c r="B431" s="1"/>
      <c r="C431" s="1"/>
      <c r="D431" s="1"/>
      <c r="G431" s="2"/>
      <c r="H431" s="2"/>
      <c r="K431" s="2"/>
      <c r="L431" s="2"/>
      <c r="M431" s="2"/>
      <c r="N431" s="2"/>
      <c r="P431" s="3"/>
      <c r="Q431" s="4"/>
      <c r="S431" s="2"/>
      <c r="T431" s="4"/>
      <c r="U431" s="4"/>
      <c r="V431" s="4"/>
      <c r="X431" s="4"/>
      <c r="Y431" s="5"/>
      <c r="AA431" s="4"/>
      <c r="AB431" s="4"/>
      <c r="AC431" s="4"/>
      <c r="AD431" s="4"/>
    </row>
    <row r="432" spans="1:30" x14ac:dyDescent="0.2">
      <c r="A432" s="1"/>
      <c r="B432" s="1"/>
      <c r="C432" s="1"/>
      <c r="D432" s="1"/>
      <c r="G432" s="2"/>
      <c r="H432" s="2"/>
      <c r="K432" s="2"/>
      <c r="L432" s="2"/>
      <c r="M432" s="2"/>
      <c r="N432" s="2"/>
      <c r="P432" s="3"/>
      <c r="Q432" s="4"/>
      <c r="S432" s="2"/>
      <c r="T432" s="4"/>
      <c r="U432" s="4"/>
      <c r="V432" s="4"/>
      <c r="X432" s="4"/>
      <c r="Y432" s="5"/>
      <c r="AA432" s="4"/>
      <c r="AB432" s="4"/>
      <c r="AC432" s="4"/>
      <c r="AD432" s="4"/>
    </row>
    <row r="433" spans="1:30" x14ac:dyDescent="0.2">
      <c r="A433" s="1"/>
      <c r="B433" s="1"/>
      <c r="C433" s="1"/>
      <c r="D433" s="1"/>
      <c r="G433" s="2"/>
      <c r="H433" s="2"/>
      <c r="K433" s="2"/>
      <c r="L433" s="2"/>
      <c r="M433" s="2"/>
      <c r="N433" s="2"/>
      <c r="P433" s="3"/>
      <c r="Q433" s="4"/>
      <c r="S433" s="2"/>
      <c r="T433" s="4"/>
      <c r="U433" s="4"/>
      <c r="V433" s="4"/>
      <c r="X433" s="4"/>
      <c r="Y433" s="5"/>
      <c r="AA433" s="4"/>
      <c r="AB433" s="4"/>
      <c r="AC433" s="4"/>
      <c r="AD433" s="4"/>
    </row>
    <row r="434" spans="1:30" x14ac:dyDescent="0.2">
      <c r="A434" s="1"/>
      <c r="B434" s="1"/>
      <c r="C434" s="1"/>
      <c r="D434" s="1"/>
      <c r="G434" s="2"/>
      <c r="H434" s="2"/>
      <c r="K434" s="2"/>
      <c r="L434" s="2"/>
      <c r="M434" s="2"/>
      <c r="N434" s="2"/>
      <c r="P434" s="3"/>
      <c r="Q434" s="4"/>
      <c r="S434" s="2"/>
      <c r="T434" s="4"/>
      <c r="U434" s="4"/>
      <c r="V434" s="4"/>
      <c r="X434" s="4"/>
      <c r="Y434" s="5"/>
      <c r="AA434" s="4"/>
      <c r="AB434" s="4"/>
      <c r="AC434" s="4"/>
      <c r="AD434" s="4"/>
    </row>
    <row r="435" spans="1:30" x14ac:dyDescent="0.2">
      <c r="A435" s="1"/>
      <c r="B435" s="1"/>
      <c r="C435" s="1"/>
      <c r="D435" s="1"/>
      <c r="G435" s="2"/>
      <c r="H435" s="2"/>
      <c r="K435" s="2"/>
      <c r="L435" s="2"/>
      <c r="M435" s="2"/>
      <c r="N435" s="2"/>
      <c r="P435" s="3"/>
      <c r="Q435" s="4"/>
      <c r="S435" s="2"/>
      <c r="T435" s="4"/>
      <c r="U435" s="4"/>
      <c r="V435" s="4"/>
      <c r="X435" s="4"/>
      <c r="Y435" s="5"/>
      <c r="AA435" s="4"/>
      <c r="AB435" s="4"/>
      <c r="AC435" s="4"/>
      <c r="AD435" s="4"/>
    </row>
    <row r="436" spans="1:30" x14ac:dyDescent="0.2">
      <c r="A436" s="1"/>
      <c r="B436" s="1"/>
      <c r="C436" s="1"/>
      <c r="D436" s="1"/>
      <c r="G436" s="2"/>
      <c r="H436" s="2"/>
      <c r="K436" s="2"/>
      <c r="L436" s="2"/>
      <c r="M436" s="2"/>
      <c r="N436" s="2"/>
      <c r="P436" s="3"/>
      <c r="Q436" s="4"/>
      <c r="S436" s="2"/>
      <c r="T436" s="4"/>
      <c r="U436" s="4"/>
      <c r="V436" s="4"/>
      <c r="X436" s="4"/>
      <c r="Y436" s="5"/>
      <c r="AA436" s="4"/>
      <c r="AB436" s="4"/>
      <c r="AC436" s="4"/>
      <c r="AD436" s="4"/>
    </row>
    <row r="437" spans="1:30" x14ac:dyDescent="0.2">
      <c r="A437" s="1"/>
      <c r="B437" s="1"/>
      <c r="C437" s="1"/>
      <c r="D437" s="1"/>
      <c r="G437" s="2"/>
      <c r="H437" s="2"/>
      <c r="K437" s="2"/>
      <c r="L437" s="2"/>
      <c r="M437" s="2"/>
      <c r="N437" s="2"/>
      <c r="P437" s="3"/>
      <c r="Q437" s="4"/>
      <c r="S437" s="2"/>
      <c r="T437" s="4"/>
      <c r="U437" s="4"/>
      <c r="V437" s="4"/>
      <c r="X437" s="4"/>
      <c r="Y437" s="5"/>
      <c r="AA437" s="4"/>
      <c r="AB437" s="4"/>
      <c r="AC437" s="4"/>
      <c r="AD437" s="4"/>
    </row>
    <row r="438" spans="1:30" x14ac:dyDescent="0.2">
      <c r="A438" s="1"/>
      <c r="B438" s="1"/>
      <c r="C438" s="1"/>
      <c r="D438" s="1"/>
      <c r="E438" s="1"/>
      <c r="F438" s="1"/>
      <c r="G438" s="2"/>
      <c r="H438" s="2"/>
      <c r="K438" s="2"/>
      <c r="L438" s="2"/>
      <c r="M438" s="2"/>
      <c r="N438" s="2"/>
      <c r="P438" s="3"/>
      <c r="Q438" s="4"/>
      <c r="S438" s="2"/>
      <c r="T438" s="4"/>
      <c r="U438" s="4"/>
      <c r="V438" s="4"/>
      <c r="X438" s="4"/>
      <c r="Y438" s="5"/>
      <c r="AA438" s="4"/>
      <c r="AB438" s="4"/>
      <c r="AC438" s="4"/>
      <c r="AD438" s="4"/>
    </row>
    <row r="439" spans="1:30" x14ac:dyDescent="0.2">
      <c r="A439" s="1"/>
      <c r="B439" s="1"/>
      <c r="C439" s="1"/>
      <c r="D439" s="1"/>
      <c r="E439" s="1"/>
      <c r="F439" s="1"/>
      <c r="G439" s="2"/>
      <c r="H439" s="2"/>
      <c r="K439" s="2"/>
      <c r="L439" s="2"/>
      <c r="M439" s="2"/>
      <c r="N439" s="2"/>
      <c r="P439" s="3"/>
      <c r="Q439" s="4"/>
      <c r="S439" s="2"/>
      <c r="T439" s="4"/>
      <c r="U439" s="4"/>
      <c r="V439" s="4"/>
      <c r="X439" s="4"/>
      <c r="Y439" s="5"/>
      <c r="AA439" s="4"/>
      <c r="AB439" s="4"/>
      <c r="AC439" s="4"/>
      <c r="AD439" s="4"/>
    </row>
    <row r="440" spans="1:30" x14ac:dyDescent="0.2">
      <c r="A440" s="1"/>
      <c r="B440" s="1"/>
      <c r="C440" s="1"/>
      <c r="D440" s="1"/>
      <c r="E440" s="1"/>
      <c r="F440" s="1"/>
      <c r="G440" s="2"/>
      <c r="H440" s="2"/>
      <c r="K440" s="2"/>
      <c r="L440" s="2"/>
      <c r="M440" s="2"/>
      <c r="N440" s="2"/>
      <c r="P440" s="3"/>
      <c r="Q440" s="4"/>
      <c r="S440" s="2"/>
      <c r="T440" s="4"/>
      <c r="U440" s="4"/>
      <c r="V440" s="4"/>
      <c r="X440" s="4"/>
      <c r="Y440" s="5"/>
      <c r="AA440" s="4"/>
      <c r="AB440" s="4"/>
      <c r="AC440" s="4"/>
      <c r="AD440" s="4"/>
    </row>
    <row r="441" spans="1:30" x14ac:dyDescent="0.2">
      <c r="A441" s="1"/>
      <c r="B441" s="1"/>
      <c r="C441" s="1"/>
      <c r="D441" s="1"/>
      <c r="E441" s="1"/>
      <c r="F441" s="1"/>
      <c r="G441" s="2"/>
      <c r="H441" s="2"/>
      <c r="K441" s="2"/>
      <c r="L441" s="2"/>
      <c r="M441" s="2"/>
      <c r="N441" s="2"/>
      <c r="P441" s="3"/>
      <c r="Q441" s="4"/>
      <c r="S441" s="2"/>
      <c r="T441" s="4"/>
      <c r="U441" s="4"/>
      <c r="V441" s="4"/>
      <c r="X441" s="4"/>
      <c r="Y441" s="5"/>
      <c r="AA441" s="4"/>
      <c r="AB441" s="4"/>
      <c r="AC441" s="4"/>
      <c r="AD441" s="4"/>
    </row>
    <row r="442" spans="1:30" x14ac:dyDescent="0.2">
      <c r="A442" s="1"/>
      <c r="B442" s="1"/>
      <c r="C442" s="1"/>
      <c r="D442" s="1"/>
      <c r="E442" s="1"/>
      <c r="F442" s="1"/>
      <c r="G442" s="2"/>
      <c r="H442" s="2"/>
      <c r="K442" s="2"/>
      <c r="L442" s="2"/>
      <c r="M442" s="2"/>
      <c r="N442" s="2"/>
      <c r="P442" s="3"/>
      <c r="Q442" s="4"/>
      <c r="S442" s="2"/>
      <c r="T442" s="4"/>
      <c r="U442" s="4"/>
      <c r="V442" s="4"/>
      <c r="X442" s="4"/>
      <c r="Y442" s="5"/>
      <c r="AA442" s="4"/>
      <c r="AB442" s="4"/>
      <c r="AC442" s="4"/>
      <c r="AD442" s="4"/>
    </row>
    <row r="443" spans="1:30" x14ac:dyDescent="0.2">
      <c r="A443" s="1"/>
      <c r="B443" s="1"/>
      <c r="C443" s="1"/>
      <c r="D443" s="1"/>
      <c r="E443" s="1"/>
      <c r="F443" s="1"/>
      <c r="G443" s="2"/>
      <c r="H443" s="2"/>
      <c r="K443" s="2"/>
      <c r="L443" s="2"/>
      <c r="M443" s="2"/>
      <c r="N443" s="2"/>
      <c r="P443" s="3"/>
      <c r="Q443" s="4"/>
      <c r="S443" s="2"/>
      <c r="T443" s="4"/>
      <c r="U443" s="4"/>
      <c r="V443" s="4"/>
      <c r="X443" s="4"/>
      <c r="Y443" s="5"/>
      <c r="AA443" s="4"/>
      <c r="AB443" s="4"/>
      <c r="AC443" s="4"/>
      <c r="AD443" s="4"/>
    </row>
    <row r="444" spans="1:30" x14ac:dyDescent="0.2">
      <c r="A444" s="1"/>
      <c r="B444" s="1"/>
      <c r="C444" s="1"/>
      <c r="D444" s="1"/>
      <c r="E444" s="1"/>
      <c r="F444" s="1"/>
      <c r="G444" s="2"/>
      <c r="H444" s="2"/>
      <c r="K444" s="2"/>
      <c r="L444" s="2"/>
      <c r="M444" s="2"/>
      <c r="N444" s="2"/>
      <c r="P444" s="3"/>
      <c r="Q444" s="4"/>
      <c r="S444" s="2"/>
      <c r="T444" s="4"/>
      <c r="U444" s="4"/>
      <c r="V444" s="4"/>
      <c r="X444" s="4"/>
      <c r="Y444" s="5"/>
      <c r="AA444" s="4"/>
      <c r="AB444" s="4"/>
      <c r="AC444" s="4"/>
      <c r="AD444" s="4"/>
    </row>
    <row r="445" spans="1:30" x14ac:dyDescent="0.2">
      <c r="A445" s="1"/>
      <c r="B445" s="1"/>
      <c r="C445" s="1"/>
      <c r="D445" s="1"/>
      <c r="E445" s="1"/>
      <c r="F445" s="1"/>
      <c r="G445" s="2"/>
      <c r="H445" s="2"/>
      <c r="K445" s="2"/>
      <c r="L445" s="2"/>
      <c r="M445" s="2"/>
      <c r="N445" s="2"/>
      <c r="P445" s="3"/>
      <c r="Q445" s="4"/>
      <c r="S445" s="2"/>
      <c r="T445" s="4"/>
      <c r="U445" s="4"/>
      <c r="V445" s="4"/>
      <c r="X445" s="4"/>
      <c r="Y445" s="5"/>
      <c r="AA445" s="4"/>
      <c r="AB445" s="4"/>
      <c r="AC445" s="4"/>
      <c r="AD445" s="4"/>
    </row>
    <row r="446" spans="1:30" x14ac:dyDescent="0.2">
      <c r="A446" s="1"/>
      <c r="B446" s="1"/>
      <c r="C446" s="1"/>
      <c r="D446" s="1"/>
      <c r="E446" s="1"/>
      <c r="F446" s="1"/>
      <c r="G446" s="2"/>
      <c r="H446" s="2"/>
      <c r="K446" s="2"/>
      <c r="L446" s="2"/>
      <c r="M446" s="2"/>
      <c r="N446" s="2"/>
      <c r="P446" s="3"/>
      <c r="Q446" s="4"/>
      <c r="S446" s="2"/>
      <c r="T446" s="4"/>
      <c r="U446" s="4"/>
      <c r="V446" s="4"/>
      <c r="X446" s="4"/>
      <c r="Y446" s="5"/>
      <c r="AA446" s="4"/>
      <c r="AB446" s="4"/>
      <c r="AC446" s="4"/>
      <c r="AD446" s="4"/>
    </row>
    <row r="447" spans="1:30" x14ac:dyDescent="0.2">
      <c r="A447" s="1"/>
      <c r="B447" s="1"/>
      <c r="C447" s="1"/>
      <c r="D447" s="1"/>
      <c r="E447" s="1"/>
      <c r="F447" s="1"/>
      <c r="G447" s="2"/>
      <c r="H447" s="2"/>
      <c r="K447" s="2"/>
      <c r="L447" s="2"/>
      <c r="M447" s="2"/>
      <c r="N447" s="2"/>
      <c r="P447" s="3"/>
      <c r="Q447" s="4"/>
      <c r="S447" s="2"/>
      <c r="T447" s="4"/>
      <c r="U447" s="4"/>
      <c r="V447" s="4"/>
      <c r="X447" s="4"/>
      <c r="Y447" s="5"/>
      <c r="AA447" s="4"/>
      <c r="AB447" s="4"/>
      <c r="AC447" s="4"/>
      <c r="AD447" s="4"/>
    </row>
    <row r="448" spans="1:30" x14ac:dyDescent="0.2">
      <c r="A448" s="1"/>
      <c r="B448" s="1"/>
      <c r="C448" s="1"/>
      <c r="D448" s="1"/>
      <c r="E448" s="1"/>
      <c r="F448" s="1"/>
      <c r="G448" s="2"/>
      <c r="H448" s="2"/>
      <c r="K448" s="2"/>
      <c r="L448" s="2"/>
      <c r="M448" s="2"/>
      <c r="N448" s="2"/>
      <c r="P448" s="3"/>
      <c r="Q448" s="4"/>
      <c r="S448" s="2"/>
      <c r="T448" s="4"/>
      <c r="U448" s="4"/>
      <c r="V448" s="4"/>
      <c r="X448" s="4"/>
      <c r="Y448" s="5"/>
      <c r="AA448" s="4"/>
      <c r="AB448" s="4"/>
      <c r="AC448" s="4"/>
      <c r="AD448" s="4"/>
    </row>
    <row r="449" spans="1:30" x14ac:dyDescent="0.2">
      <c r="A449" s="1"/>
      <c r="B449" s="1"/>
      <c r="C449" s="1"/>
      <c r="D449" s="1"/>
      <c r="E449" s="1"/>
      <c r="F449" s="1"/>
      <c r="G449" s="2"/>
      <c r="H449" s="2"/>
      <c r="K449" s="2"/>
      <c r="L449" s="2"/>
      <c r="M449" s="2"/>
      <c r="N449" s="2"/>
      <c r="P449" s="3"/>
      <c r="Q449" s="4"/>
      <c r="S449" s="2"/>
      <c r="T449" s="4"/>
      <c r="U449" s="4"/>
      <c r="V449" s="4"/>
      <c r="X449" s="4"/>
      <c r="Y449" s="5"/>
      <c r="AA449" s="4"/>
      <c r="AB449" s="4"/>
      <c r="AC449" s="4"/>
      <c r="AD449" s="4"/>
    </row>
    <row r="450" spans="1:30" x14ac:dyDescent="0.2">
      <c r="A450" s="1"/>
      <c r="B450" s="1"/>
      <c r="C450" s="1"/>
      <c r="D450" s="1"/>
      <c r="E450" s="1"/>
      <c r="F450" s="1"/>
      <c r="G450" s="2"/>
      <c r="H450" s="2"/>
      <c r="K450" s="2"/>
      <c r="L450" s="2"/>
      <c r="M450" s="2"/>
      <c r="N450" s="2"/>
      <c r="P450" s="3"/>
      <c r="Q450" s="4"/>
      <c r="S450" s="2"/>
      <c r="T450" s="4"/>
      <c r="U450" s="4"/>
      <c r="V450" s="4"/>
      <c r="X450" s="4"/>
      <c r="Y450" s="5"/>
      <c r="AA450" s="4"/>
      <c r="AB450" s="4"/>
      <c r="AC450" s="4"/>
      <c r="AD450" s="4"/>
    </row>
    <row r="451" spans="1:30" x14ac:dyDescent="0.2">
      <c r="A451" s="1"/>
      <c r="B451" s="1"/>
      <c r="C451" s="1"/>
      <c r="D451" s="1"/>
      <c r="E451" s="1"/>
      <c r="F451" s="1"/>
      <c r="G451" s="2"/>
      <c r="H451" s="2"/>
      <c r="K451" s="2"/>
      <c r="L451" s="2"/>
      <c r="M451" s="2"/>
      <c r="N451" s="2"/>
      <c r="P451" s="3"/>
      <c r="Q451" s="4"/>
      <c r="S451" s="2"/>
      <c r="T451" s="4"/>
      <c r="U451" s="4"/>
      <c r="V451" s="4"/>
      <c r="X451" s="4"/>
      <c r="Y451" s="5"/>
      <c r="AA451" s="4"/>
      <c r="AB451" s="4"/>
      <c r="AC451" s="4"/>
      <c r="AD451" s="4"/>
    </row>
    <row r="452" spans="1:30" x14ac:dyDescent="0.2">
      <c r="A452" s="1"/>
      <c r="B452" s="1"/>
      <c r="C452" s="1"/>
      <c r="D452" s="1"/>
      <c r="E452" s="1"/>
      <c r="F452" s="1"/>
      <c r="G452" s="2"/>
      <c r="H452" s="2"/>
      <c r="K452" s="2"/>
      <c r="L452" s="2"/>
      <c r="M452" s="2"/>
      <c r="N452" s="2"/>
      <c r="P452" s="3"/>
      <c r="Q452" s="4"/>
      <c r="S452" s="2"/>
      <c r="T452" s="4"/>
      <c r="U452" s="4"/>
      <c r="V452" s="4"/>
      <c r="X452" s="4"/>
      <c r="Y452" s="5"/>
      <c r="AA452" s="4"/>
      <c r="AB452" s="4"/>
      <c r="AC452" s="4"/>
      <c r="AD452" s="4"/>
    </row>
    <row r="453" spans="1:30" x14ac:dyDescent="0.2">
      <c r="A453" s="1"/>
      <c r="B453" s="1"/>
      <c r="C453" s="1"/>
      <c r="D453" s="1"/>
      <c r="E453" s="1"/>
      <c r="F453" s="1"/>
      <c r="G453" s="2"/>
      <c r="H453" s="2"/>
      <c r="K453" s="2"/>
      <c r="L453" s="2"/>
      <c r="M453" s="2"/>
      <c r="N453" s="2"/>
      <c r="P453" s="3"/>
      <c r="Q453" s="4"/>
      <c r="S453" s="2"/>
      <c r="T453" s="4"/>
      <c r="U453" s="4"/>
      <c r="V453" s="4"/>
      <c r="X453" s="4"/>
      <c r="Y453" s="5"/>
      <c r="AA453" s="4"/>
      <c r="AB453" s="4"/>
      <c r="AC453" s="4"/>
      <c r="AD453" s="4"/>
    </row>
    <row r="454" spans="1:30" x14ac:dyDescent="0.2">
      <c r="A454" s="1"/>
      <c r="B454" s="1"/>
      <c r="C454" s="1"/>
      <c r="D454" s="1"/>
      <c r="E454" s="1"/>
      <c r="F454" s="1"/>
      <c r="G454" s="2"/>
      <c r="H454" s="2"/>
      <c r="K454" s="2"/>
      <c r="L454" s="2"/>
      <c r="M454" s="2"/>
      <c r="N454" s="2"/>
      <c r="P454" s="3"/>
      <c r="Q454" s="4"/>
      <c r="S454" s="2"/>
      <c r="T454" s="4"/>
      <c r="U454" s="4"/>
      <c r="V454" s="4"/>
      <c r="X454" s="4"/>
      <c r="Y454" s="5"/>
      <c r="AA454" s="4"/>
      <c r="AB454" s="4"/>
      <c r="AC454" s="4"/>
      <c r="AD454" s="4"/>
    </row>
    <row r="455" spans="1:30" x14ac:dyDescent="0.2">
      <c r="A455" s="1"/>
      <c r="B455" s="1"/>
      <c r="C455" s="1"/>
      <c r="D455" s="1"/>
      <c r="E455" s="1"/>
      <c r="F455" s="1"/>
      <c r="G455" s="2"/>
      <c r="H455" s="2"/>
      <c r="K455" s="2"/>
      <c r="L455" s="2"/>
      <c r="M455" s="2"/>
      <c r="N455" s="2"/>
      <c r="P455" s="3"/>
      <c r="Q455" s="4"/>
      <c r="S455" s="2"/>
      <c r="T455" s="4"/>
      <c r="U455" s="4"/>
      <c r="V455" s="4"/>
      <c r="X455" s="4"/>
      <c r="Y455" s="5"/>
      <c r="AA455" s="4"/>
      <c r="AB455" s="4"/>
      <c r="AC455" s="4"/>
      <c r="AD455" s="4"/>
    </row>
    <row r="456" spans="1:30" x14ac:dyDescent="0.2">
      <c r="A456" s="1"/>
      <c r="B456" s="1"/>
      <c r="C456" s="1"/>
      <c r="D456" s="1"/>
      <c r="E456" s="1"/>
      <c r="F456" s="1"/>
      <c r="G456" s="2"/>
      <c r="H456" s="2"/>
      <c r="K456" s="2"/>
      <c r="L456" s="2"/>
      <c r="M456" s="2"/>
      <c r="N456" s="2"/>
      <c r="P456" s="3"/>
      <c r="Q456" s="4"/>
      <c r="S456" s="2"/>
      <c r="T456" s="4"/>
      <c r="U456" s="4"/>
      <c r="V456" s="4"/>
      <c r="X456" s="4"/>
      <c r="Y456" s="5"/>
      <c r="AA456" s="4"/>
      <c r="AB456" s="4"/>
      <c r="AC456" s="4"/>
      <c r="AD456" s="4"/>
    </row>
    <row r="457" spans="1:30" x14ac:dyDescent="0.2">
      <c r="A457" s="1"/>
      <c r="B457" s="1"/>
      <c r="C457" s="1"/>
      <c r="D457" s="1"/>
      <c r="E457" s="1"/>
      <c r="F457" s="1"/>
      <c r="G457" s="2"/>
      <c r="H457" s="2"/>
      <c r="K457" s="2"/>
      <c r="L457" s="2"/>
      <c r="M457" s="2"/>
      <c r="N457" s="2"/>
      <c r="P457" s="3"/>
      <c r="Q457" s="4"/>
      <c r="S457" s="2"/>
      <c r="T457" s="4"/>
      <c r="U457" s="4"/>
      <c r="V457" s="4"/>
      <c r="X457" s="4"/>
      <c r="Y457" s="5"/>
      <c r="AA457" s="4"/>
      <c r="AB457" s="4"/>
      <c r="AC457" s="4"/>
      <c r="AD457" s="4"/>
    </row>
    <row r="458" spans="1:30" x14ac:dyDescent="0.2">
      <c r="A458" s="1"/>
      <c r="B458" s="1"/>
      <c r="C458" s="1"/>
      <c r="D458" s="1"/>
      <c r="E458" s="1"/>
      <c r="F458" s="1"/>
      <c r="G458" s="2"/>
      <c r="H458" s="2"/>
      <c r="K458" s="2"/>
      <c r="L458" s="2"/>
      <c r="M458" s="2"/>
      <c r="N458" s="2"/>
      <c r="P458" s="3"/>
      <c r="Q458" s="4"/>
      <c r="S458" s="2"/>
      <c r="T458" s="4"/>
      <c r="U458" s="4"/>
      <c r="V458" s="4"/>
      <c r="X458" s="4"/>
      <c r="Y458" s="5"/>
      <c r="AA458" s="4"/>
      <c r="AB458" s="4"/>
      <c r="AC458" s="4"/>
      <c r="AD458" s="4"/>
    </row>
    <row r="459" spans="1:30" x14ac:dyDescent="0.2">
      <c r="A459" s="1"/>
      <c r="B459" s="1"/>
      <c r="C459" s="1"/>
      <c r="D459" s="1"/>
      <c r="E459" s="1"/>
      <c r="F459" s="1"/>
      <c r="G459" s="2"/>
      <c r="H459" s="2"/>
      <c r="K459" s="2"/>
      <c r="L459" s="2"/>
      <c r="M459" s="2"/>
      <c r="N459" s="2"/>
      <c r="P459" s="3"/>
      <c r="Q459" s="4"/>
      <c r="S459" s="2"/>
      <c r="T459" s="4"/>
      <c r="U459" s="4"/>
      <c r="V459" s="4"/>
      <c r="X459" s="4"/>
      <c r="Y459" s="5"/>
      <c r="AA459" s="4"/>
      <c r="AB459" s="4"/>
      <c r="AC459" s="4"/>
      <c r="AD459" s="4"/>
    </row>
    <row r="460" spans="1:30" x14ac:dyDescent="0.2">
      <c r="A460" s="1"/>
      <c r="B460" s="1"/>
      <c r="C460" s="1"/>
      <c r="D460" s="1"/>
      <c r="E460" s="1"/>
      <c r="F460" s="1"/>
      <c r="G460" s="2"/>
      <c r="H460" s="2"/>
      <c r="K460" s="2"/>
      <c r="L460" s="2"/>
      <c r="M460" s="2"/>
      <c r="N460" s="2"/>
      <c r="P460" s="3"/>
      <c r="Q460" s="4"/>
      <c r="S460" s="2"/>
      <c r="T460" s="4"/>
      <c r="U460" s="4"/>
      <c r="V460" s="4"/>
      <c r="X460" s="4"/>
      <c r="Y460" s="5"/>
      <c r="AA460" s="4"/>
      <c r="AB460" s="4"/>
      <c r="AC460" s="4"/>
      <c r="AD460" s="4"/>
    </row>
    <row r="461" spans="1:30" x14ac:dyDescent="0.2">
      <c r="A461" s="1"/>
      <c r="B461" s="1"/>
      <c r="C461" s="1"/>
      <c r="D461" s="1"/>
      <c r="E461" s="1"/>
      <c r="F461" s="1"/>
      <c r="G461" s="2"/>
      <c r="H461" s="2"/>
      <c r="K461" s="2"/>
      <c r="L461" s="2"/>
      <c r="M461" s="2"/>
      <c r="N461" s="2"/>
      <c r="P461" s="3"/>
      <c r="Q461" s="4"/>
      <c r="S461" s="2"/>
      <c r="T461" s="4"/>
      <c r="U461" s="4"/>
      <c r="V461" s="4"/>
      <c r="X461" s="4"/>
      <c r="Y461" s="5"/>
      <c r="AA461" s="4"/>
      <c r="AB461" s="4"/>
      <c r="AC461" s="4"/>
      <c r="AD461" s="4"/>
    </row>
    <row r="462" spans="1:30" x14ac:dyDescent="0.2">
      <c r="A462" s="1"/>
      <c r="B462" s="1"/>
      <c r="C462" s="1"/>
      <c r="D462" s="1"/>
      <c r="E462" s="1"/>
      <c r="F462" s="1"/>
      <c r="G462" s="2"/>
      <c r="H462" s="2"/>
      <c r="K462" s="2"/>
      <c r="L462" s="2"/>
      <c r="M462" s="2"/>
      <c r="N462" s="2"/>
      <c r="P462" s="3"/>
      <c r="Q462" s="4"/>
      <c r="S462" s="2"/>
      <c r="T462" s="4"/>
      <c r="U462" s="4"/>
      <c r="V462" s="4"/>
      <c r="X462" s="4"/>
      <c r="Y462" s="5"/>
      <c r="AA462" s="4"/>
      <c r="AB462" s="4"/>
      <c r="AC462" s="4"/>
      <c r="AD462" s="4"/>
    </row>
    <row r="463" spans="1:30" x14ac:dyDescent="0.2">
      <c r="A463" s="1"/>
      <c r="B463" s="1"/>
      <c r="C463" s="1"/>
      <c r="D463" s="1"/>
      <c r="E463" s="1"/>
      <c r="F463" s="1"/>
      <c r="G463" s="2"/>
      <c r="H463" s="2"/>
      <c r="K463" s="2"/>
      <c r="L463" s="2"/>
      <c r="M463" s="2"/>
      <c r="N463" s="2"/>
      <c r="P463" s="3"/>
      <c r="Q463" s="4"/>
      <c r="S463" s="2"/>
      <c r="T463" s="4"/>
      <c r="U463" s="4"/>
      <c r="V463" s="4"/>
      <c r="X463" s="4"/>
      <c r="Y463" s="5"/>
      <c r="AA463" s="4"/>
      <c r="AB463" s="4"/>
      <c r="AC463" s="4"/>
      <c r="AD463" s="4"/>
    </row>
    <row r="464" spans="1:30" x14ac:dyDescent="0.2">
      <c r="A464" s="1"/>
      <c r="B464" s="1"/>
      <c r="C464" s="1"/>
      <c r="D464" s="1"/>
      <c r="E464" s="1"/>
      <c r="F464" s="1"/>
      <c r="G464" s="2"/>
      <c r="H464" s="2"/>
      <c r="K464" s="2"/>
      <c r="L464" s="2"/>
      <c r="M464" s="2"/>
      <c r="N464" s="2"/>
      <c r="P464" s="3"/>
      <c r="Q464" s="4"/>
      <c r="S464" s="2"/>
      <c r="T464" s="4"/>
      <c r="U464" s="4"/>
      <c r="V464" s="4"/>
      <c r="X464" s="4"/>
      <c r="Y464" s="5"/>
      <c r="AA464" s="4"/>
      <c r="AB464" s="4"/>
      <c r="AC464" s="4"/>
      <c r="AD464" s="4"/>
    </row>
    <row r="465" spans="1:30" x14ac:dyDescent="0.2">
      <c r="A465" s="1"/>
      <c r="B465" s="1"/>
      <c r="C465" s="1"/>
      <c r="D465" s="1"/>
      <c r="E465" s="1"/>
      <c r="F465" s="1"/>
      <c r="G465" s="2"/>
      <c r="H465" s="2"/>
      <c r="K465" s="2"/>
      <c r="L465" s="2"/>
      <c r="M465" s="2"/>
      <c r="N465" s="2"/>
      <c r="P465" s="3"/>
      <c r="Q465" s="4"/>
      <c r="S465" s="2"/>
      <c r="T465" s="4"/>
      <c r="U465" s="4"/>
      <c r="V465" s="4"/>
      <c r="X465" s="4"/>
      <c r="Y465" s="5"/>
      <c r="AA465" s="4"/>
      <c r="AB465" s="4"/>
      <c r="AC465" s="4"/>
      <c r="AD465" s="4"/>
    </row>
    <row r="466" spans="1:30" x14ac:dyDescent="0.2">
      <c r="A466" s="1"/>
      <c r="B466" s="1"/>
      <c r="C466" s="1"/>
      <c r="D466" s="1"/>
      <c r="E466" s="1"/>
      <c r="F466" s="1"/>
      <c r="G466" s="2"/>
      <c r="H466" s="2"/>
      <c r="K466" s="2"/>
      <c r="L466" s="2"/>
      <c r="M466" s="2"/>
      <c r="N466" s="2"/>
      <c r="P466" s="3"/>
      <c r="Q466" s="4"/>
      <c r="S466" s="2"/>
      <c r="T466" s="4"/>
      <c r="U466" s="4"/>
      <c r="V466" s="4"/>
      <c r="X466" s="4"/>
      <c r="Y466" s="5"/>
      <c r="AA466" s="4"/>
      <c r="AB466" s="4"/>
      <c r="AC466" s="4"/>
      <c r="AD466" s="4"/>
    </row>
    <row r="467" spans="1:30" x14ac:dyDescent="0.2">
      <c r="A467" s="1"/>
      <c r="B467" s="1"/>
      <c r="C467" s="1"/>
      <c r="D467" s="1"/>
      <c r="E467" s="1"/>
      <c r="F467" s="1"/>
      <c r="G467" s="2"/>
      <c r="H467" s="2"/>
      <c r="K467" s="2"/>
      <c r="L467" s="2"/>
      <c r="M467" s="2"/>
      <c r="N467" s="2"/>
      <c r="P467" s="3"/>
      <c r="Q467" s="4"/>
      <c r="S467" s="2"/>
      <c r="T467" s="4"/>
      <c r="U467" s="4"/>
      <c r="V467" s="4"/>
      <c r="X467" s="4"/>
      <c r="Y467" s="5"/>
      <c r="AA467" s="4"/>
      <c r="AB467" s="4"/>
      <c r="AC467" s="4"/>
      <c r="AD467" s="4"/>
    </row>
    <row r="468" spans="1:30" x14ac:dyDescent="0.2">
      <c r="A468" s="1"/>
      <c r="B468" s="1"/>
      <c r="C468" s="1"/>
      <c r="D468" s="1"/>
      <c r="E468" s="1"/>
      <c r="F468" s="1"/>
      <c r="G468" s="2"/>
      <c r="H468" s="2"/>
      <c r="K468" s="2"/>
      <c r="L468" s="2"/>
      <c r="M468" s="2"/>
      <c r="N468" s="2"/>
      <c r="P468" s="3"/>
      <c r="Q468" s="4"/>
      <c r="S468" s="2"/>
      <c r="T468" s="4"/>
      <c r="U468" s="4"/>
      <c r="V468" s="4"/>
      <c r="X468" s="4"/>
      <c r="Y468" s="5"/>
      <c r="AA468" s="4"/>
      <c r="AB468" s="4"/>
      <c r="AC468" s="4"/>
      <c r="AD468" s="4"/>
    </row>
    <row r="469" spans="1:30" x14ac:dyDescent="0.2">
      <c r="A469" s="1"/>
      <c r="B469" s="1"/>
      <c r="C469" s="1"/>
      <c r="D469" s="1"/>
      <c r="E469" s="1"/>
      <c r="F469" s="1"/>
      <c r="G469" s="2"/>
      <c r="H469" s="2"/>
      <c r="K469" s="2"/>
      <c r="L469" s="2"/>
      <c r="M469" s="2"/>
      <c r="N469" s="2"/>
      <c r="P469" s="3"/>
      <c r="Q469" s="4"/>
      <c r="S469" s="2"/>
      <c r="T469" s="4"/>
      <c r="U469" s="4"/>
      <c r="V469" s="4"/>
      <c r="X469" s="4"/>
      <c r="Y469" s="5"/>
      <c r="AA469" s="4"/>
      <c r="AB469" s="4"/>
      <c r="AC469" s="4"/>
      <c r="AD469" s="4"/>
    </row>
    <row r="470" spans="1:30" x14ac:dyDescent="0.2">
      <c r="A470" s="1"/>
      <c r="B470" s="1"/>
      <c r="C470" s="1"/>
      <c r="D470" s="1"/>
      <c r="E470" s="1"/>
      <c r="F470" s="1"/>
      <c r="G470" s="2"/>
      <c r="H470" s="2"/>
      <c r="K470" s="2"/>
      <c r="L470" s="2"/>
      <c r="M470" s="2"/>
      <c r="N470" s="2"/>
      <c r="P470" s="3"/>
      <c r="Q470" s="4"/>
      <c r="S470" s="2"/>
      <c r="T470" s="4"/>
      <c r="U470" s="4"/>
      <c r="V470" s="4"/>
      <c r="X470" s="4"/>
      <c r="Y470" s="5"/>
      <c r="AA470" s="4"/>
      <c r="AB470" s="4"/>
      <c r="AC470" s="4"/>
      <c r="AD470" s="4"/>
    </row>
    <row r="471" spans="1:30" x14ac:dyDescent="0.2">
      <c r="A471" s="1"/>
      <c r="B471" s="1"/>
      <c r="C471" s="1"/>
      <c r="D471" s="1"/>
      <c r="E471" s="1"/>
      <c r="F471" s="1"/>
      <c r="G471" s="2"/>
      <c r="H471" s="2"/>
      <c r="K471" s="2"/>
      <c r="L471" s="2"/>
      <c r="M471" s="2"/>
      <c r="N471" s="2"/>
      <c r="P471" s="3"/>
      <c r="Q471" s="4"/>
      <c r="S471" s="2"/>
      <c r="T471" s="4"/>
      <c r="U471" s="4"/>
      <c r="V471" s="4"/>
      <c r="X471" s="4"/>
      <c r="Y471" s="5"/>
      <c r="AA471" s="4"/>
      <c r="AB471" s="4"/>
      <c r="AC471" s="4"/>
      <c r="AD471" s="4"/>
    </row>
    <row r="472" spans="1:30" x14ac:dyDescent="0.2">
      <c r="A472" s="1"/>
      <c r="B472" s="1"/>
      <c r="C472" s="1"/>
      <c r="D472" s="1"/>
      <c r="E472" s="1"/>
      <c r="F472" s="1"/>
      <c r="G472" s="2"/>
      <c r="H472" s="2"/>
      <c r="K472" s="2"/>
      <c r="L472" s="2"/>
      <c r="M472" s="2"/>
      <c r="N472" s="2"/>
      <c r="P472" s="3"/>
      <c r="Q472" s="4"/>
      <c r="S472" s="2"/>
      <c r="T472" s="4"/>
      <c r="U472" s="4"/>
      <c r="V472" s="4"/>
      <c r="X472" s="4"/>
      <c r="Y472" s="5"/>
      <c r="AA472" s="4"/>
      <c r="AB472" s="4"/>
      <c r="AC472" s="4"/>
      <c r="AD472" s="4"/>
    </row>
    <row r="473" spans="1:30" x14ac:dyDescent="0.2">
      <c r="A473" s="1"/>
      <c r="B473" s="1"/>
      <c r="C473" s="1"/>
      <c r="D473" s="1"/>
      <c r="E473" s="1"/>
      <c r="F473" s="1"/>
      <c r="G473" s="2"/>
      <c r="H473" s="2"/>
      <c r="K473" s="2"/>
      <c r="L473" s="2"/>
      <c r="M473" s="2"/>
      <c r="N473" s="2"/>
      <c r="P473" s="3"/>
      <c r="Q473" s="4"/>
      <c r="S473" s="2"/>
      <c r="T473" s="4"/>
      <c r="U473" s="4"/>
      <c r="V473" s="4"/>
      <c r="X473" s="4"/>
      <c r="Y473" s="5"/>
      <c r="AA473" s="4"/>
      <c r="AB473" s="4"/>
      <c r="AC473" s="4"/>
      <c r="AD473" s="4"/>
    </row>
    <row r="474" spans="1:30" x14ac:dyDescent="0.2">
      <c r="A474" s="1"/>
      <c r="B474" s="1"/>
      <c r="C474" s="1"/>
      <c r="D474" s="1"/>
      <c r="E474" s="1"/>
      <c r="F474" s="1"/>
      <c r="G474" s="2"/>
      <c r="H474" s="2"/>
      <c r="K474" s="2"/>
      <c r="L474" s="2"/>
      <c r="M474" s="2"/>
      <c r="N474" s="2"/>
      <c r="P474" s="3"/>
      <c r="Q474" s="4"/>
      <c r="S474" s="2"/>
      <c r="T474" s="4"/>
      <c r="U474" s="4"/>
      <c r="V474" s="4"/>
      <c r="X474" s="4"/>
      <c r="Y474" s="5"/>
      <c r="AA474" s="4"/>
      <c r="AB474" s="4"/>
      <c r="AC474" s="4"/>
      <c r="AD474" s="4"/>
    </row>
    <row r="475" spans="1:30" x14ac:dyDescent="0.2">
      <c r="A475" s="1"/>
      <c r="B475" s="1"/>
      <c r="C475" s="1"/>
      <c r="D475" s="1"/>
      <c r="E475" s="1"/>
      <c r="F475" s="1"/>
      <c r="G475" s="2"/>
      <c r="H475" s="2"/>
      <c r="K475" s="2"/>
      <c r="L475" s="2"/>
      <c r="M475" s="2"/>
      <c r="N475" s="2"/>
      <c r="P475" s="3"/>
      <c r="Q475" s="4"/>
      <c r="S475" s="2"/>
      <c r="T475" s="4"/>
      <c r="U475" s="4"/>
      <c r="V475" s="4"/>
      <c r="X475" s="4"/>
      <c r="Y475" s="5"/>
      <c r="AA475" s="4"/>
      <c r="AB475" s="4"/>
      <c r="AC475" s="4"/>
      <c r="AD475" s="4"/>
    </row>
    <row r="476" spans="1:30" x14ac:dyDescent="0.2">
      <c r="A476" s="1"/>
      <c r="B476" s="1"/>
      <c r="C476" s="1"/>
      <c r="D476" s="1"/>
      <c r="E476" s="1"/>
      <c r="F476" s="1"/>
      <c r="G476" s="2"/>
      <c r="H476" s="2"/>
      <c r="K476" s="2"/>
      <c r="L476" s="2"/>
      <c r="M476" s="2"/>
      <c r="N476" s="2"/>
      <c r="P476" s="3"/>
      <c r="Q476" s="4"/>
      <c r="S476" s="2"/>
      <c r="T476" s="4"/>
      <c r="U476" s="4"/>
      <c r="V476" s="4"/>
      <c r="X476" s="4"/>
      <c r="Y476" s="5"/>
      <c r="AA476" s="4"/>
      <c r="AB476" s="4"/>
      <c r="AC476" s="4"/>
      <c r="AD476" s="4"/>
    </row>
    <row r="477" spans="1:30" x14ac:dyDescent="0.2">
      <c r="A477" s="1"/>
      <c r="B477" s="1"/>
      <c r="C477" s="1"/>
      <c r="D477" s="1"/>
      <c r="E477" s="1"/>
      <c r="F477" s="1"/>
      <c r="G477" s="2"/>
      <c r="H477" s="2"/>
      <c r="K477" s="2"/>
      <c r="L477" s="2"/>
      <c r="M477" s="2"/>
      <c r="N477" s="2"/>
      <c r="P477" s="3"/>
      <c r="Q477" s="4"/>
      <c r="S477" s="2"/>
      <c r="T477" s="4"/>
      <c r="U477" s="4"/>
      <c r="V477" s="4"/>
      <c r="X477" s="4"/>
      <c r="Y477" s="5"/>
      <c r="AA477" s="4"/>
      <c r="AB477" s="4"/>
      <c r="AC477" s="4"/>
      <c r="AD477" s="4"/>
    </row>
    <row r="478" spans="1:30" x14ac:dyDescent="0.2">
      <c r="A478" s="1"/>
      <c r="B478" s="1"/>
      <c r="C478" s="1"/>
      <c r="D478" s="1"/>
      <c r="E478" s="1"/>
      <c r="F478" s="1"/>
      <c r="G478" s="2"/>
      <c r="H478" s="2"/>
      <c r="K478" s="2"/>
      <c r="L478" s="2"/>
      <c r="M478" s="2"/>
      <c r="N478" s="2"/>
      <c r="P478" s="3"/>
      <c r="Q478" s="4"/>
      <c r="S478" s="2"/>
      <c r="T478" s="4"/>
      <c r="U478" s="4"/>
      <c r="V478" s="4"/>
      <c r="X478" s="4"/>
      <c r="Y478" s="5"/>
      <c r="AA478" s="4"/>
      <c r="AB478" s="4"/>
      <c r="AC478" s="4"/>
      <c r="AD478" s="4"/>
    </row>
    <row r="479" spans="1:30" x14ac:dyDescent="0.2">
      <c r="A479" s="1"/>
      <c r="B479" s="1"/>
      <c r="C479" s="1"/>
      <c r="D479" s="1"/>
      <c r="E479" s="1"/>
      <c r="F479" s="1"/>
      <c r="G479" s="2"/>
      <c r="H479" s="2"/>
      <c r="K479" s="2"/>
      <c r="L479" s="2"/>
      <c r="M479" s="2"/>
      <c r="N479" s="2"/>
      <c r="P479" s="3"/>
      <c r="Q479" s="4"/>
      <c r="S479" s="2"/>
      <c r="T479" s="4"/>
      <c r="U479" s="4"/>
      <c r="V479" s="4"/>
      <c r="X479" s="4"/>
      <c r="Y479" s="5"/>
      <c r="AA479" s="4"/>
      <c r="AB479" s="4"/>
      <c r="AC479" s="4"/>
      <c r="AD479" s="4"/>
    </row>
    <row r="480" spans="1:30" x14ac:dyDescent="0.2">
      <c r="A480" s="1"/>
      <c r="B480" s="1"/>
      <c r="C480" s="1"/>
      <c r="D480" s="1"/>
      <c r="E480" s="1"/>
      <c r="F480" s="1"/>
      <c r="G480" s="2"/>
      <c r="H480" s="2"/>
      <c r="K480" s="2"/>
      <c r="L480" s="2"/>
      <c r="M480" s="2"/>
      <c r="N480" s="2"/>
      <c r="P480" s="3"/>
      <c r="Q480" s="4"/>
      <c r="S480" s="2"/>
      <c r="T480" s="4"/>
      <c r="U480" s="4"/>
      <c r="V480" s="4"/>
      <c r="X480" s="4"/>
      <c r="Y480" s="5"/>
      <c r="AA480" s="4"/>
      <c r="AB480" s="4"/>
      <c r="AC480" s="4"/>
      <c r="AD480" s="4"/>
    </row>
    <row r="481" spans="1:30" x14ac:dyDescent="0.2">
      <c r="A481" s="1"/>
      <c r="B481" s="1"/>
      <c r="C481" s="1"/>
      <c r="D481" s="1"/>
      <c r="E481" s="1"/>
      <c r="F481" s="1"/>
      <c r="G481" s="2"/>
      <c r="H481" s="2"/>
      <c r="K481" s="2"/>
      <c r="L481" s="2"/>
      <c r="M481" s="2"/>
      <c r="N481" s="2"/>
      <c r="P481" s="3"/>
      <c r="Q481" s="4"/>
      <c r="S481" s="2"/>
      <c r="T481" s="4"/>
      <c r="U481" s="4"/>
      <c r="V481" s="4"/>
      <c r="X481" s="4"/>
      <c r="Y481" s="5"/>
      <c r="AA481" s="4"/>
      <c r="AB481" s="4"/>
      <c r="AC481" s="4"/>
      <c r="AD481" s="4"/>
    </row>
    <row r="482" spans="1:30" x14ac:dyDescent="0.2">
      <c r="A482" s="1"/>
      <c r="B482" s="1"/>
      <c r="C482" s="1"/>
      <c r="D482" s="1"/>
      <c r="E482" s="1"/>
      <c r="F482" s="1"/>
      <c r="G482" s="2"/>
      <c r="H482" s="2"/>
      <c r="K482" s="2"/>
      <c r="L482" s="2"/>
      <c r="M482" s="2"/>
      <c r="N482" s="2"/>
      <c r="P482" s="3"/>
      <c r="Q482" s="4"/>
      <c r="S482" s="2"/>
      <c r="T482" s="4"/>
      <c r="U482" s="4"/>
      <c r="V482" s="4"/>
      <c r="X482" s="4"/>
      <c r="Y482" s="5"/>
      <c r="AA482" s="4"/>
      <c r="AB482" s="4"/>
      <c r="AC482" s="4"/>
      <c r="AD482" s="4"/>
    </row>
    <row r="483" spans="1:30" x14ac:dyDescent="0.2">
      <c r="A483" s="1"/>
      <c r="B483" s="1"/>
      <c r="C483" s="1"/>
      <c r="D483" s="1"/>
      <c r="E483" s="1"/>
      <c r="F483" s="1"/>
      <c r="G483" s="2"/>
      <c r="H483" s="2"/>
      <c r="K483" s="2"/>
      <c r="L483" s="2"/>
      <c r="M483" s="2"/>
      <c r="N483" s="2"/>
      <c r="P483" s="3"/>
      <c r="Q483" s="4"/>
      <c r="S483" s="2"/>
      <c r="T483" s="4"/>
      <c r="U483" s="4"/>
      <c r="V483" s="4"/>
      <c r="X483" s="4"/>
      <c r="Y483" s="5"/>
      <c r="AA483" s="4"/>
      <c r="AB483" s="4"/>
      <c r="AC483" s="4"/>
      <c r="AD483" s="4"/>
    </row>
    <row r="484" spans="1:30" x14ac:dyDescent="0.2">
      <c r="A484" s="1"/>
      <c r="B484" s="1"/>
      <c r="C484" s="1"/>
      <c r="D484" s="1"/>
      <c r="E484" s="1"/>
      <c r="F484" s="1"/>
      <c r="G484" s="2"/>
      <c r="H484" s="2"/>
      <c r="K484" s="2"/>
      <c r="L484" s="2"/>
      <c r="M484" s="2"/>
      <c r="N484" s="2"/>
      <c r="P484" s="3"/>
      <c r="Q484" s="4"/>
      <c r="S484" s="2"/>
      <c r="T484" s="4"/>
      <c r="U484" s="4"/>
      <c r="V484" s="4"/>
      <c r="X484" s="4"/>
      <c r="Y484" s="5"/>
      <c r="AA484" s="4"/>
      <c r="AB484" s="4"/>
      <c r="AC484" s="4"/>
      <c r="AD484" s="4"/>
    </row>
    <row r="485" spans="1:30" x14ac:dyDescent="0.2">
      <c r="A485" s="1"/>
      <c r="B485" s="1"/>
      <c r="C485" s="1"/>
      <c r="D485" s="1"/>
      <c r="E485" s="1"/>
      <c r="F485" s="1"/>
      <c r="G485" s="2"/>
      <c r="H485" s="2"/>
      <c r="K485" s="2"/>
      <c r="L485" s="2"/>
      <c r="M485" s="2"/>
      <c r="N485" s="2"/>
      <c r="P485" s="3"/>
      <c r="Q485" s="4"/>
      <c r="S485" s="2"/>
      <c r="T485" s="4"/>
      <c r="U485" s="4"/>
      <c r="V485" s="4"/>
      <c r="X485" s="4"/>
      <c r="Y485" s="5"/>
      <c r="AA485" s="4"/>
      <c r="AB485" s="4"/>
      <c r="AC485" s="4"/>
      <c r="AD485" s="4"/>
    </row>
    <row r="486" spans="1:30" x14ac:dyDescent="0.2">
      <c r="A486" s="1"/>
      <c r="B486" s="1"/>
      <c r="C486" s="1"/>
      <c r="D486" s="1"/>
      <c r="E486" s="1"/>
      <c r="F486" s="1"/>
      <c r="G486" s="2"/>
      <c r="H486" s="2"/>
      <c r="K486" s="2"/>
      <c r="L486" s="2"/>
      <c r="M486" s="2"/>
      <c r="N486" s="2"/>
      <c r="P486" s="3"/>
      <c r="Q486" s="4"/>
      <c r="S486" s="2"/>
      <c r="T486" s="4"/>
      <c r="U486" s="4"/>
      <c r="V486" s="4"/>
      <c r="X486" s="4"/>
      <c r="Y486" s="5"/>
      <c r="AA486" s="4"/>
      <c r="AB486" s="4"/>
      <c r="AC486" s="4"/>
      <c r="AD486" s="4"/>
    </row>
    <row r="487" spans="1:30" x14ac:dyDescent="0.2">
      <c r="A487" s="1"/>
      <c r="B487" s="1"/>
      <c r="C487" s="1"/>
      <c r="D487" s="1"/>
      <c r="E487" s="1"/>
      <c r="F487" s="1"/>
      <c r="G487" s="2"/>
      <c r="H487" s="2"/>
      <c r="K487" s="2"/>
      <c r="L487" s="2"/>
      <c r="M487" s="2"/>
      <c r="N487" s="2"/>
      <c r="P487" s="3"/>
      <c r="Q487" s="4"/>
      <c r="S487" s="2"/>
      <c r="T487" s="4"/>
      <c r="U487" s="4"/>
      <c r="V487" s="4"/>
      <c r="X487" s="4"/>
      <c r="Y487" s="5"/>
      <c r="AA487" s="4"/>
      <c r="AB487" s="4"/>
      <c r="AC487" s="4"/>
      <c r="AD487" s="4"/>
    </row>
    <row r="488" spans="1:30" x14ac:dyDescent="0.2">
      <c r="A488" s="1"/>
      <c r="B488" s="1"/>
      <c r="C488" s="1"/>
      <c r="D488" s="1"/>
      <c r="E488" s="1"/>
      <c r="F488" s="1"/>
      <c r="G488" s="2"/>
      <c r="H488" s="2"/>
      <c r="K488" s="2"/>
      <c r="L488" s="2"/>
      <c r="M488" s="2"/>
      <c r="N488" s="2"/>
      <c r="P488" s="3"/>
      <c r="Q488" s="4"/>
      <c r="S488" s="2"/>
      <c r="T488" s="4"/>
      <c r="U488" s="4"/>
      <c r="V488" s="4"/>
      <c r="X488" s="4"/>
      <c r="Y488" s="5"/>
      <c r="AA488" s="4"/>
      <c r="AB488" s="4"/>
      <c r="AC488" s="4"/>
      <c r="AD488" s="4"/>
    </row>
    <row r="489" spans="1:30" x14ac:dyDescent="0.2">
      <c r="A489" s="1"/>
      <c r="B489" s="1"/>
      <c r="C489" s="1"/>
      <c r="D489" s="1"/>
      <c r="E489" s="1"/>
      <c r="F489" s="1"/>
      <c r="G489" s="2"/>
      <c r="H489" s="2"/>
      <c r="K489" s="2"/>
      <c r="L489" s="2"/>
      <c r="M489" s="2"/>
      <c r="N489" s="2"/>
      <c r="P489" s="3"/>
      <c r="Q489" s="4"/>
      <c r="S489" s="2"/>
      <c r="T489" s="4"/>
      <c r="U489" s="4"/>
      <c r="V489" s="4"/>
      <c r="X489" s="4"/>
      <c r="Y489" s="5"/>
      <c r="AA489" s="4"/>
      <c r="AB489" s="4"/>
      <c r="AC489" s="4"/>
      <c r="AD489" s="4"/>
    </row>
    <row r="490" spans="1:30" x14ac:dyDescent="0.2">
      <c r="A490" s="1"/>
      <c r="B490" s="1"/>
      <c r="C490" s="1"/>
      <c r="D490" s="1"/>
      <c r="E490" s="1"/>
      <c r="F490" s="1"/>
      <c r="G490" s="2"/>
      <c r="H490" s="2"/>
      <c r="K490" s="2"/>
      <c r="L490" s="2"/>
      <c r="M490" s="2"/>
      <c r="N490" s="2"/>
      <c r="P490" s="3"/>
      <c r="Q490" s="4"/>
      <c r="S490" s="2"/>
      <c r="T490" s="4"/>
      <c r="U490" s="4"/>
      <c r="V490" s="4"/>
      <c r="X490" s="4"/>
      <c r="Y490" s="5"/>
      <c r="AA490" s="4"/>
      <c r="AB490" s="4"/>
      <c r="AC490" s="4"/>
      <c r="AD490" s="4"/>
    </row>
    <row r="491" spans="1:30" x14ac:dyDescent="0.2">
      <c r="A491" s="1"/>
      <c r="B491" s="1"/>
      <c r="C491" s="1"/>
      <c r="D491" s="1"/>
      <c r="E491" s="1"/>
      <c r="F491" s="1"/>
      <c r="G491" s="2"/>
      <c r="H491" s="2"/>
      <c r="K491" s="2"/>
      <c r="L491" s="2"/>
      <c r="M491" s="2"/>
      <c r="N491" s="2"/>
      <c r="P491" s="3"/>
      <c r="Q491" s="4"/>
      <c r="S491" s="2"/>
      <c r="T491" s="4"/>
      <c r="U491" s="4"/>
      <c r="V491" s="4"/>
      <c r="X491" s="4"/>
      <c r="Y491" s="5"/>
      <c r="AA491" s="4"/>
      <c r="AB491" s="4"/>
      <c r="AC491" s="4"/>
      <c r="AD491" s="4"/>
    </row>
    <row r="492" spans="1:30" x14ac:dyDescent="0.2">
      <c r="A492" s="1"/>
      <c r="B492" s="1"/>
      <c r="C492" s="1"/>
      <c r="D492" s="1"/>
      <c r="E492" s="1"/>
      <c r="F492" s="1"/>
      <c r="G492" s="2"/>
      <c r="H492" s="2"/>
      <c r="K492" s="2"/>
      <c r="L492" s="2"/>
      <c r="M492" s="2"/>
      <c r="N492" s="2"/>
      <c r="P492" s="3"/>
      <c r="Q492" s="4"/>
      <c r="S492" s="2"/>
      <c r="T492" s="4"/>
      <c r="U492" s="4"/>
      <c r="V492" s="4"/>
      <c r="X492" s="4"/>
      <c r="Y492" s="5"/>
      <c r="AA492" s="4"/>
      <c r="AB492" s="4"/>
      <c r="AC492" s="4"/>
      <c r="AD492" s="4"/>
    </row>
    <row r="493" spans="1:30" x14ac:dyDescent="0.2">
      <c r="A493" s="1"/>
      <c r="B493" s="1"/>
      <c r="C493" s="1"/>
      <c r="D493" s="1"/>
      <c r="E493" s="1"/>
      <c r="F493" s="1"/>
      <c r="G493" s="2"/>
      <c r="H493" s="2"/>
      <c r="K493" s="2"/>
      <c r="L493" s="2"/>
      <c r="M493" s="2"/>
      <c r="N493" s="2"/>
      <c r="P493" s="3"/>
      <c r="Q493" s="4"/>
      <c r="S493" s="2"/>
      <c r="T493" s="4"/>
      <c r="U493" s="4"/>
      <c r="V493" s="4"/>
      <c r="X493" s="4"/>
      <c r="Y493" s="5"/>
      <c r="AA493" s="4"/>
      <c r="AB493" s="4"/>
      <c r="AC493" s="4"/>
      <c r="AD493" s="4"/>
    </row>
    <row r="494" spans="1:30" x14ac:dyDescent="0.2">
      <c r="A494" s="1"/>
      <c r="B494" s="1"/>
      <c r="C494" s="1"/>
      <c r="D494" s="1"/>
      <c r="E494" s="1"/>
      <c r="F494" s="1"/>
      <c r="G494" s="2"/>
      <c r="H494" s="2"/>
      <c r="K494" s="2"/>
      <c r="L494" s="2"/>
      <c r="M494" s="2"/>
      <c r="N494" s="2"/>
      <c r="P494" s="3"/>
      <c r="Q494" s="4"/>
      <c r="S494" s="2"/>
      <c r="T494" s="4"/>
      <c r="U494" s="4"/>
      <c r="V494" s="4"/>
      <c r="X494" s="4"/>
      <c r="Y494" s="5"/>
      <c r="AA494" s="4"/>
      <c r="AB494" s="4"/>
      <c r="AC494" s="4"/>
      <c r="AD494" s="4"/>
    </row>
    <row r="495" spans="1:30" x14ac:dyDescent="0.2">
      <c r="A495" s="1"/>
      <c r="B495" s="1"/>
      <c r="C495" s="1"/>
      <c r="D495" s="1"/>
      <c r="E495" s="1"/>
      <c r="F495" s="1"/>
      <c r="G495" s="2"/>
      <c r="H495" s="2"/>
      <c r="K495" s="2"/>
      <c r="L495" s="2"/>
      <c r="M495" s="2"/>
      <c r="N495" s="2"/>
      <c r="P495" s="3"/>
      <c r="Q495" s="4"/>
      <c r="S495" s="2"/>
      <c r="T495" s="4"/>
      <c r="U495" s="4"/>
      <c r="V495" s="4"/>
      <c r="X495" s="4"/>
      <c r="Y495" s="5"/>
      <c r="AA495" s="4"/>
      <c r="AB495" s="4"/>
      <c r="AC495" s="4"/>
      <c r="AD495" s="4"/>
    </row>
    <row r="496" spans="1:30" x14ac:dyDescent="0.2">
      <c r="A496" s="1"/>
      <c r="B496" s="1"/>
      <c r="C496" s="1"/>
      <c r="D496" s="1"/>
      <c r="E496" s="1"/>
      <c r="F496" s="1"/>
      <c r="G496" s="2"/>
      <c r="H496" s="2"/>
      <c r="K496" s="2"/>
      <c r="L496" s="2"/>
      <c r="M496" s="2"/>
      <c r="N496" s="2"/>
      <c r="P496" s="3"/>
      <c r="Q496" s="4"/>
      <c r="S496" s="2"/>
      <c r="T496" s="4"/>
      <c r="U496" s="4"/>
      <c r="V496" s="4"/>
      <c r="X496" s="4"/>
      <c r="Y496" s="5"/>
      <c r="AA496" s="4"/>
      <c r="AB496" s="4"/>
      <c r="AC496" s="4"/>
      <c r="AD496" s="4"/>
    </row>
    <row r="497" spans="1:30" x14ac:dyDescent="0.2">
      <c r="A497" s="1"/>
      <c r="B497" s="1"/>
      <c r="C497" s="1"/>
      <c r="D497" s="1"/>
      <c r="E497" s="1"/>
      <c r="F497" s="1"/>
      <c r="G497" s="2"/>
      <c r="H497" s="2"/>
      <c r="K497" s="2"/>
      <c r="L497" s="2"/>
      <c r="M497" s="2"/>
      <c r="N497" s="2"/>
      <c r="P497" s="3"/>
      <c r="Q497" s="4"/>
      <c r="S497" s="2"/>
      <c r="T497" s="4"/>
      <c r="U497" s="4"/>
      <c r="V497" s="4"/>
      <c r="X497" s="4"/>
      <c r="Y497" s="5"/>
      <c r="AA497" s="4"/>
      <c r="AB497" s="4"/>
      <c r="AC497" s="4"/>
      <c r="AD497" s="4"/>
    </row>
    <row r="498" spans="1:30" x14ac:dyDescent="0.2">
      <c r="A498" s="1"/>
      <c r="B498" s="1"/>
      <c r="C498" s="1"/>
      <c r="D498" s="1"/>
      <c r="E498" s="1"/>
      <c r="F498" s="1"/>
      <c r="G498" s="2"/>
      <c r="H498" s="2"/>
      <c r="K498" s="2"/>
      <c r="L498" s="2"/>
      <c r="M498" s="2"/>
      <c r="N498" s="2"/>
      <c r="P498" s="3"/>
      <c r="Q498" s="4"/>
      <c r="S498" s="2"/>
      <c r="T498" s="4"/>
      <c r="U498" s="4"/>
      <c r="V498" s="4"/>
      <c r="X498" s="4"/>
      <c r="Y498" s="5"/>
      <c r="AA498" s="4"/>
      <c r="AB498" s="4"/>
      <c r="AC498" s="4"/>
      <c r="AD498" s="4"/>
    </row>
    <row r="499" spans="1:30" x14ac:dyDescent="0.2">
      <c r="A499" s="1"/>
      <c r="B499" s="1"/>
      <c r="C499" s="1"/>
      <c r="D499" s="1"/>
      <c r="E499" s="1"/>
      <c r="F499" s="1"/>
      <c r="G499" s="2"/>
      <c r="H499" s="2"/>
      <c r="K499" s="2"/>
      <c r="L499" s="2"/>
      <c r="M499" s="2"/>
      <c r="N499" s="2"/>
      <c r="P499" s="3"/>
      <c r="Q499" s="4"/>
      <c r="S499" s="2"/>
      <c r="T499" s="4"/>
      <c r="U499" s="4"/>
      <c r="V499" s="4"/>
      <c r="X499" s="4"/>
      <c r="Y499" s="5"/>
      <c r="AA499" s="4"/>
      <c r="AB499" s="4"/>
      <c r="AC499" s="4"/>
      <c r="AD499" s="4"/>
    </row>
    <row r="500" spans="1:30" x14ac:dyDescent="0.2">
      <c r="A500" s="1"/>
      <c r="B500" s="1"/>
      <c r="C500" s="1"/>
      <c r="D500" s="1"/>
      <c r="E500" s="1"/>
      <c r="F500" s="1"/>
      <c r="G500" s="2"/>
      <c r="H500" s="2"/>
      <c r="K500" s="2"/>
      <c r="L500" s="2"/>
      <c r="M500" s="2"/>
      <c r="N500" s="2"/>
      <c r="P500" s="3"/>
      <c r="Q500" s="4"/>
      <c r="S500" s="2"/>
      <c r="T500" s="4"/>
      <c r="U500" s="4"/>
      <c r="V500" s="4"/>
      <c r="X500" s="4"/>
      <c r="Y500" s="5"/>
      <c r="AA500" s="4"/>
      <c r="AB500" s="4"/>
      <c r="AC500" s="4"/>
      <c r="AD500" s="4"/>
    </row>
    <row r="501" spans="1:30" x14ac:dyDescent="0.2">
      <c r="A501" s="1"/>
      <c r="B501" s="1"/>
      <c r="C501" s="1"/>
      <c r="D501" s="1"/>
      <c r="E501" s="1"/>
      <c r="F501" s="1"/>
      <c r="G501" s="2"/>
      <c r="H501" s="2"/>
      <c r="K501" s="2"/>
      <c r="L501" s="2"/>
      <c r="M501" s="2"/>
      <c r="N501" s="2"/>
      <c r="P501" s="3"/>
      <c r="Q501" s="4"/>
      <c r="S501" s="2"/>
      <c r="T501" s="4"/>
      <c r="U501" s="4"/>
      <c r="V501" s="4"/>
      <c r="X501" s="4"/>
      <c r="Y501" s="5"/>
      <c r="AA501" s="4"/>
      <c r="AB501" s="4"/>
      <c r="AC501" s="4"/>
      <c r="AD501" s="4"/>
    </row>
    <row r="502" spans="1:30" x14ac:dyDescent="0.2">
      <c r="A502" s="1"/>
      <c r="B502" s="1"/>
      <c r="C502" s="1"/>
      <c r="D502" s="1"/>
      <c r="E502" s="1"/>
      <c r="F502" s="1"/>
      <c r="G502" s="2"/>
      <c r="H502" s="2"/>
      <c r="K502" s="2"/>
      <c r="L502" s="2"/>
      <c r="M502" s="2"/>
      <c r="N502" s="2"/>
      <c r="P502" s="3"/>
      <c r="Q502" s="4"/>
      <c r="S502" s="2"/>
      <c r="T502" s="4"/>
      <c r="U502" s="4"/>
      <c r="V502" s="4"/>
      <c r="X502" s="4"/>
      <c r="Y502" s="5"/>
      <c r="AA502" s="4"/>
      <c r="AB502" s="4"/>
      <c r="AC502" s="4"/>
      <c r="AD502" s="4"/>
    </row>
    <row r="503" spans="1:30" x14ac:dyDescent="0.2">
      <c r="A503" s="1"/>
      <c r="B503" s="1"/>
      <c r="C503" s="1"/>
      <c r="D503" s="1"/>
      <c r="E503" s="1"/>
      <c r="F503" s="1"/>
      <c r="G503" s="2"/>
      <c r="H503" s="2"/>
      <c r="K503" s="2"/>
      <c r="L503" s="2"/>
      <c r="M503" s="2"/>
      <c r="N503" s="2"/>
      <c r="P503" s="3"/>
      <c r="Q503" s="4"/>
      <c r="S503" s="2"/>
      <c r="T503" s="4"/>
      <c r="U503" s="4"/>
      <c r="V503" s="4"/>
      <c r="X503" s="4"/>
      <c r="Y503" s="5"/>
      <c r="AA503" s="4"/>
      <c r="AB503" s="4"/>
      <c r="AC503" s="4"/>
      <c r="AD503" s="4"/>
    </row>
    <row r="504" spans="1:30" x14ac:dyDescent="0.2">
      <c r="A504" s="1"/>
      <c r="B504" s="1"/>
      <c r="C504" s="1"/>
      <c r="D504" s="1"/>
      <c r="E504" s="1"/>
      <c r="F504" s="1"/>
      <c r="G504" s="2"/>
      <c r="H504" s="2"/>
      <c r="K504" s="2"/>
      <c r="L504" s="2"/>
      <c r="M504" s="2"/>
      <c r="N504" s="2"/>
      <c r="P504" s="3"/>
      <c r="Q504" s="4"/>
      <c r="S504" s="2"/>
      <c r="T504" s="4"/>
      <c r="U504" s="4"/>
      <c r="V504" s="4"/>
      <c r="X504" s="4"/>
      <c r="Y504" s="5"/>
      <c r="AA504" s="4"/>
      <c r="AB504" s="4"/>
      <c r="AC504" s="4"/>
      <c r="AD504" s="4"/>
    </row>
    <row r="505" spans="1:30" x14ac:dyDescent="0.2">
      <c r="A505" s="1"/>
      <c r="B505" s="1"/>
      <c r="C505" s="1"/>
      <c r="D505" s="1"/>
      <c r="E505" s="1"/>
      <c r="F505" s="1"/>
      <c r="G505" s="2"/>
      <c r="H505" s="2"/>
      <c r="K505" s="2"/>
      <c r="L505" s="2"/>
      <c r="M505" s="2"/>
      <c r="N505" s="2"/>
      <c r="P505" s="3"/>
      <c r="Q505" s="4"/>
      <c r="S505" s="2"/>
      <c r="T505" s="4"/>
      <c r="U505" s="4"/>
      <c r="V505" s="4"/>
      <c r="X505" s="4"/>
      <c r="Y505" s="5"/>
      <c r="AA505" s="4"/>
      <c r="AB505" s="4"/>
      <c r="AC505" s="4"/>
      <c r="AD505" s="4"/>
    </row>
    <row r="506" spans="1:30" x14ac:dyDescent="0.2">
      <c r="A506" s="1"/>
      <c r="B506" s="1"/>
      <c r="C506" s="1"/>
      <c r="D506" s="1"/>
      <c r="E506" s="1"/>
      <c r="F506" s="1"/>
      <c r="G506" s="2"/>
      <c r="H506" s="2"/>
      <c r="K506" s="2"/>
      <c r="L506" s="2"/>
      <c r="M506" s="2"/>
      <c r="N506" s="2"/>
      <c r="P506" s="3"/>
      <c r="Q506" s="4"/>
      <c r="S506" s="2"/>
      <c r="T506" s="4"/>
      <c r="U506" s="4"/>
      <c r="V506" s="4"/>
      <c r="X506" s="4"/>
      <c r="Y506" s="5"/>
      <c r="AA506" s="4"/>
      <c r="AB506" s="4"/>
      <c r="AC506" s="4"/>
      <c r="AD506" s="4"/>
    </row>
    <row r="507" spans="1:30" x14ac:dyDescent="0.2">
      <c r="A507" s="1"/>
      <c r="B507" s="1"/>
      <c r="C507" s="1"/>
      <c r="D507" s="1"/>
      <c r="E507" s="1"/>
      <c r="F507" s="1"/>
      <c r="G507" s="2"/>
      <c r="H507" s="2"/>
      <c r="K507" s="2"/>
      <c r="L507" s="2"/>
      <c r="M507" s="2"/>
      <c r="N507" s="2"/>
      <c r="P507" s="3"/>
      <c r="Q507" s="4"/>
      <c r="S507" s="2"/>
      <c r="T507" s="4"/>
      <c r="U507" s="4"/>
      <c r="V507" s="4"/>
      <c r="X507" s="4"/>
      <c r="Y507" s="5"/>
      <c r="AA507" s="4"/>
      <c r="AB507" s="4"/>
      <c r="AC507" s="4"/>
      <c r="AD507" s="4"/>
    </row>
    <row r="508" spans="1:30" x14ac:dyDescent="0.2">
      <c r="A508" s="1"/>
      <c r="B508" s="1"/>
      <c r="C508" s="1"/>
      <c r="D508" s="1"/>
      <c r="E508" s="1"/>
      <c r="F508" s="1"/>
      <c r="G508" s="2"/>
      <c r="H508" s="2"/>
      <c r="K508" s="2"/>
      <c r="L508" s="2"/>
      <c r="M508" s="2"/>
      <c r="N508" s="2"/>
      <c r="P508" s="3"/>
      <c r="Q508" s="4"/>
      <c r="S508" s="2"/>
      <c r="T508" s="4"/>
      <c r="U508" s="4"/>
      <c r="V508" s="4"/>
      <c r="X508" s="4"/>
      <c r="Y508" s="5"/>
      <c r="AA508" s="4"/>
      <c r="AB508" s="4"/>
      <c r="AC508" s="4"/>
      <c r="AD508" s="4"/>
    </row>
    <row r="509" spans="1:30" x14ac:dyDescent="0.2">
      <c r="A509" s="1"/>
      <c r="B509" s="1"/>
      <c r="C509" s="1"/>
      <c r="D509" s="1"/>
      <c r="E509" s="1"/>
      <c r="F509" s="1"/>
      <c r="G509" s="2"/>
      <c r="H509" s="2"/>
      <c r="K509" s="2"/>
      <c r="L509" s="2"/>
      <c r="M509" s="2"/>
      <c r="N509" s="2"/>
      <c r="P509" s="3"/>
      <c r="Q509" s="4"/>
      <c r="S509" s="2"/>
      <c r="T509" s="4"/>
      <c r="U509" s="4"/>
      <c r="V509" s="4"/>
      <c r="X509" s="4"/>
      <c r="Y509" s="5"/>
      <c r="AA509" s="4"/>
      <c r="AB509" s="4"/>
      <c r="AC509" s="4"/>
      <c r="AD509" s="4"/>
    </row>
    <row r="510" spans="1:30" x14ac:dyDescent="0.2">
      <c r="A510" s="1"/>
      <c r="B510" s="1"/>
      <c r="C510" s="1"/>
      <c r="D510" s="1"/>
      <c r="E510" s="1"/>
      <c r="F510" s="1"/>
      <c r="G510" s="2"/>
      <c r="H510" s="2"/>
      <c r="K510" s="2"/>
      <c r="L510" s="2"/>
      <c r="M510" s="2"/>
      <c r="N510" s="2"/>
      <c r="P510" s="3"/>
      <c r="Q510" s="4"/>
      <c r="S510" s="2"/>
      <c r="T510" s="4"/>
      <c r="U510" s="4"/>
      <c r="V510" s="4"/>
      <c r="X510" s="4"/>
      <c r="Y510" s="5"/>
      <c r="AA510" s="4"/>
      <c r="AB510" s="4"/>
      <c r="AC510" s="4"/>
      <c r="AD510" s="4"/>
    </row>
    <row r="511" spans="1:30" x14ac:dyDescent="0.2">
      <c r="A511" s="1"/>
      <c r="B511" s="1"/>
      <c r="C511" s="1"/>
      <c r="D511" s="1"/>
      <c r="E511" s="1"/>
      <c r="F511" s="1"/>
      <c r="G511" s="2"/>
      <c r="H511" s="2"/>
      <c r="K511" s="2"/>
      <c r="L511" s="2"/>
      <c r="M511" s="2"/>
      <c r="N511" s="2"/>
      <c r="P511" s="3"/>
      <c r="Q511" s="4"/>
      <c r="S511" s="2"/>
      <c r="T511" s="4"/>
      <c r="U511" s="4"/>
      <c r="V511" s="4"/>
      <c r="X511" s="4"/>
      <c r="Y511" s="5"/>
      <c r="AA511" s="4"/>
      <c r="AB511" s="4"/>
      <c r="AC511" s="4"/>
      <c r="AD511" s="4"/>
    </row>
    <row r="512" spans="1:30" x14ac:dyDescent="0.2">
      <c r="A512" s="1"/>
      <c r="B512" s="1"/>
      <c r="C512" s="1"/>
      <c r="D512" s="1"/>
      <c r="E512" s="1"/>
      <c r="F512" s="1"/>
      <c r="G512" s="2"/>
      <c r="H512" s="2"/>
      <c r="K512" s="2"/>
      <c r="L512" s="2"/>
      <c r="M512" s="2"/>
      <c r="N512" s="2"/>
      <c r="P512" s="3"/>
      <c r="Q512" s="4"/>
      <c r="S512" s="2"/>
      <c r="T512" s="4"/>
      <c r="U512" s="4"/>
      <c r="V512" s="4"/>
      <c r="X512" s="4"/>
      <c r="Y512" s="5"/>
      <c r="AA512" s="4"/>
      <c r="AB512" s="4"/>
      <c r="AC512" s="4"/>
      <c r="AD512" s="4"/>
    </row>
    <row r="513" spans="1:30" x14ac:dyDescent="0.2">
      <c r="A513" s="1"/>
      <c r="B513" s="1"/>
      <c r="C513" s="1"/>
      <c r="D513" s="1"/>
      <c r="E513" s="1"/>
      <c r="F513" s="1"/>
      <c r="G513" s="1"/>
      <c r="H513" s="1"/>
      <c r="K513" s="2"/>
      <c r="L513" s="2"/>
      <c r="M513" s="2"/>
      <c r="N513" s="2"/>
      <c r="P513" s="3"/>
      <c r="Q513" s="4"/>
      <c r="S513" s="2"/>
      <c r="T513" s="4"/>
      <c r="U513" s="4"/>
      <c r="V513" s="4"/>
      <c r="X513" s="4"/>
      <c r="Y513" s="5"/>
      <c r="AA513" s="4"/>
      <c r="AB513" s="4"/>
      <c r="AC513" s="4"/>
      <c r="AD513" s="4"/>
    </row>
    <row r="514" spans="1:30" x14ac:dyDescent="0.2">
      <c r="A514" s="1"/>
      <c r="B514" s="1"/>
      <c r="C514" s="1"/>
      <c r="D514" s="1"/>
      <c r="E514" s="1"/>
      <c r="F514" s="1"/>
      <c r="G514" s="1"/>
      <c r="H514" s="1"/>
      <c r="K514" s="2"/>
      <c r="L514" s="2"/>
      <c r="M514" s="2"/>
      <c r="N514" s="2"/>
      <c r="P514" s="3"/>
      <c r="Q514" s="4"/>
      <c r="S514" s="2"/>
      <c r="T514" s="4"/>
      <c r="U514" s="4"/>
      <c r="V514" s="4"/>
      <c r="X514" s="4"/>
      <c r="Y514" s="5"/>
      <c r="AA514" s="4"/>
      <c r="AB514" s="4"/>
      <c r="AC514" s="4"/>
      <c r="AD514" s="4"/>
    </row>
    <row r="515" spans="1:30" x14ac:dyDescent="0.2">
      <c r="A515" s="1"/>
      <c r="B515" s="1"/>
      <c r="C515" s="1"/>
      <c r="D515" s="1"/>
      <c r="E515" s="1"/>
      <c r="F515" s="1"/>
      <c r="G515" s="1"/>
      <c r="H515" s="1"/>
      <c r="K515" s="2"/>
      <c r="L515" s="2"/>
      <c r="M515" s="2"/>
      <c r="N515" s="2"/>
      <c r="P515" s="3"/>
      <c r="Q515" s="4"/>
      <c r="S515" s="2"/>
      <c r="T515" s="4"/>
      <c r="U515" s="4"/>
      <c r="V515" s="4"/>
      <c r="X515" s="4"/>
      <c r="Y515" s="5"/>
      <c r="AA515" s="4"/>
      <c r="AB515" s="4"/>
      <c r="AC515" s="4"/>
      <c r="AD515" s="4"/>
    </row>
    <row r="516" spans="1:30" x14ac:dyDescent="0.2">
      <c r="A516" s="1"/>
      <c r="B516" s="1"/>
      <c r="C516" s="1"/>
      <c r="D516" s="1"/>
      <c r="E516" s="1"/>
      <c r="F516" s="1"/>
      <c r="G516" s="1"/>
      <c r="H516" s="1"/>
      <c r="K516" s="2"/>
      <c r="L516" s="2"/>
      <c r="M516" s="2"/>
      <c r="N516" s="2"/>
      <c r="P516" s="3"/>
      <c r="Q516" s="4"/>
      <c r="S516" s="2"/>
      <c r="T516" s="4"/>
      <c r="U516" s="4"/>
      <c r="V516" s="4"/>
      <c r="X516" s="4"/>
      <c r="Y516" s="5"/>
      <c r="AA516" s="4"/>
      <c r="AB516" s="4"/>
      <c r="AC516" s="4"/>
      <c r="AD516" s="4"/>
    </row>
    <row r="517" spans="1:30" x14ac:dyDescent="0.2">
      <c r="A517" s="1"/>
      <c r="B517" s="1"/>
      <c r="C517" s="1"/>
      <c r="D517" s="1"/>
      <c r="E517" s="1"/>
      <c r="F517" s="1"/>
      <c r="G517" s="1"/>
      <c r="H517" s="1"/>
      <c r="K517" s="2"/>
      <c r="L517" s="2"/>
      <c r="M517" s="2"/>
      <c r="N517" s="2"/>
      <c r="P517" s="3"/>
      <c r="Q517" s="4"/>
      <c r="S517" s="2"/>
      <c r="T517" s="4"/>
      <c r="U517" s="4"/>
      <c r="V517" s="4"/>
      <c r="X517" s="4"/>
      <c r="Y517" s="5"/>
      <c r="AA517" s="4"/>
      <c r="AB517" s="4"/>
      <c r="AC517" s="4"/>
      <c r="AD517" s="4"/>
    </row>
    <row r="518" spans="1:30" x14ac:dyDescent="0.2">
      <c r="A518" s="1"/>
      <c r="B518" s="1"/>
      <c r="C518" s="1"/>
      <c r="D518" s="1"/>
      <c r="E518" s="1"/>
      <c r="F518" s="1"/>
      <c r="G518" s="1"/>
      <c r="H518" s="1"/>
      <c r="K518" s="2"/>
      <c r="L518" s="2"/>
      <c r="M518" s="2"/>
      <c r="N518" s="2"/>
      <c r="P518" s="3"/>
      <c r="Q518" s="4"/>
      <c r="S518" s="2"/>
      <c r="T518" s="4"/>
      <c r="U518" s="4"/>
      <c r="V518" s="4"/>
      <c r="X518" s="4"/>
      <c r="Y518" s="5"/>
      <c r="AA518" s="4"/>
      <c r="AB518" s="4"/>
      <c r="AC518" s="4"/>
      <c r="AD518" s="4"/>
    </row>
    <row r="519" spans="1:30" x14ac:dyDescent="0.2">
      <c r="A519" s="1"/>
      <c r="B519" s="1"/>
      <c r="C519" s="1"/>
      <c r="D519" s="1"/>
      <c r="E519" s="1"/>
      <c r="F519" s="1"/>
      <c r="G519" s="1"/>
      <c r="H519" s="1"/>
      <c r="K519" s="2"/>
      <c r="L519" s="2"/>
      <c r="M519" s="2"/>
      <c r="N519" s="2"/>
      <c r="P519" s="3"/>
      <c r="Q519" s="4"/>
      <c r="S519" s="2"/>
      <c r="T519" s="4"/>
      <c r="U519" s="4"/>
      <c r="V519" s="4"/>
      <c r="X519" s="4"/>
      <c r="Y519" s="5"/>
      <c r="AA519" s="4"/>
      <c r="AB519" s="4"/>
      <c r="AC519" s="4"/>
      <c r="AD519" s="4"/>
    </row>
    <row r="520" spans="1:30" x14ac:dyDescent="0.2">
      <c r="A520" s="1"/>
      <c r="B520" s="1"/>
      <c r="C520" s="1"/>
      <c r="D520" s="1"/>
      <c r="E520" s="1"/>
      <c r="F520" s="1"/>
      <c r="G520" s="1"/>
      <c r="H520" s="1"/>
      <c r="K520" s="2"/>
      <c r="L520" s="2"/>
      <c r="M520" s="2"/>
      <c r="N520" s="2"/>
      <c r="P520" s="3"/>
      <c r="Q520" s="4"/>
      <c r="S520" s="2"/>
      <c r="T520" s="4"/>
      <c r="U520" s="4"/>
      <c r="V520" s="4"/>
      <c r="X520" s="4"/>
      <c r="Y520" s="5"/>
      <c r="AA520" s="4"/>
      <c r="AB520" s="4"/>
      <c r="AC520" s="4"/>
      <c r="AD520" s="4"/>
    </row>
    <row r="521" spans="1:30" x14ac:dyDescent="0.2">
      <c r="A521" s="1"/>
      <c r="B521" s="1"/>
      <c r="C521" s="1"/>
      <c r="D521" s="1"/>
      <c r="E521" s="1"/>
      <c r="F521" s="1"/>
      <c r="G521" s="1"/>
      <c r="H521" s="1"/>
      <c r="K521" s="2"/>
      <c r="L521" s="2"/>
      <c r="M521" s="2"/>
      <c r="N521" s="2"/>
      <c r="P521" s="3"/>
      <c r="Q521" s="4"/>
      <c r="S521" s="2"/>
      <c r="T521" s="4"/>
      <c r="U521" s="4"/>
      <c r="V521" s="4"/>
      <c r="X521" s="4"/>
      <c r="Y521" s="5"/>
      <c r="AA521" s="4"/>
      <c r="AB521" s="4"/>
      <c r="AC521" s="4"/>
      <c r="AD521" s="4"/>
    </row>
    <row r="522" spans="1:30" x14ac:dyDescent="0.2">
      <c r="A522" s="1"/>
      <c r="B522" s="1"/>
      <c r="C522" s="1"/>
      <c r="D522" s="1"/>
      <c r="E522" s="1"/>
      <c r="F522" s="1"/>
      <c r="G522" s="1"/>
      <c r="H522" s="1"/>
      <c r="K522" s="2"/>
      <c r="L522" s="2"/>
      <c r="M522" s="2"/>
      <c r="N522" s="2"/>
      <c r="P522" s="3"/>
      <c r="Q522" s="4"/>
      <c r="S522" s="2"/>
      <c r="T522" s="4"/>
      <c r="U522" s="4"/>
      <c r="V522" s="4"/>
      <c r="X522" s="4"/>
      <c r="Y522" s="5"/>
      <c r="AA522" s="4"/>
      <c r="AB522" s="4"/>
      <c r="AC522" s="4"/>
      <c r="AD522" s="4"/>
    </row>
    <row r="523" spans="1:30" x14ac:dyDescent="0.2">
      <c r="A523" s="1"/>
      <c r="B523" s="1"/>
      <c r="C523" s="1"/>
      <c r="D523" s="1"/>
      <c r="E523" s="1"/>
      <c r="F523" s="1"/>
      <c r="G523" s="1"/>
      <c r="H523" s="1"/>
      <c r="K523" s="2"/>
      <c r="L523" s="2"/>
      <c r="M523" s="2"/>
      <c r="N523" s="2"/>
      <c r="P523" s="3"/>
      <c r="Q523" s="4"/>
      <c r="S523" s="2"/>
      <c r="T523" s="4"/>
      <c r="U523" s="4"/>
      <c r="V523" s="4"/>
      <c r="X523" s="4"/>
      <c r="Y523" s="5"/>
      <c r="AA523" s="4"/>
      <c r="AB523" s="4"/>
      <c r="AC523" s="4"/>
      <c r="AD523" s="4"/>
    </row>
    <row r="524" spans="1:30" x14ac:dyDescent="0.2">
      <c r="A524" s="1"/>
      <c r="B524" s="1"/>
      <c r="C524" s="1"/>
      <c r="D524" s="1"/>
      <c r="E524" s="1"/>
      <c r="F524" s="1"/>
      <c r="G524" s="1"/>
      <c r="H524" s="1"/>
      <c r="K524" s="2"/>
      <c r="L524" s="2"/>
      <c r="M524" s="2"/>
      <c r="N524" s="2"/>
      <c r="P524" s="3"/>
      <c r="Q524" s="4"/>
      <c r="S524" s="2"/>
      <c r="T524" s="4"/>
      <c r="U524" s="4"/>
      <c r="V524" s="4"/>
      <c r="X524" s="4"/>
      <c r="Y524" s="5"/>
      <c r="AA524" s="4"/>
      <c r="AB524" s="4"/>
      <c r="AC524" s="4"/>
      <c r="AD524" s="4"/>
    </row>
    <row r="525" spans="1:30" x14ac:dyDescent="0.2">
      <c r="A525" s="1"/>
      <c r="B525" s="1"/>
      <c r="C525" s="1"/>
      <c r="D525" s="1"/>
      <c r="E525" s="1"/>
      <c r="F525" s="1"/>
      <c r="G525" s="1"/>
      <c r="H525" s="1"/>
      <c r="K525" s="2"/>
      <c r="L525" s="2"/>
      <c r="M525" s="2"/>
      <c r="N525" s="2"/>
      <c r="P525" s="3"/>
      <c r="Q525" s="4"/>
      <c r="S525" s="2"/>
      <c r="T525" s="4"/>
      <c r="U525" s="4"/>
      <c r="V525" s="4"/>
      <c r="X525" s="4"/>
      <c r="Y525" s="5"/>
      <c r="AA525" s="4"/>
      <c r="AB525" s="4"/>
      <c r="AC525" s="4"/>
      <c r="AD525" s="4"/>
    </row>
    <row r="526" spans="1:30" x14ac:dyDescent="0.2">
      <c r="A526" s="1"/>
      <c r="B526" s="1"/>
      <c r="C526" s="1"/>
      <c r="D526" s="1"/>
      <c r="E526" s="1"/>
      <c r="F526" s="1"/>
      <c r="G526" s="1"/>
      <c r="H526" s="1"/>
      <c r="K526" s="2"/>
      <c r="L526" s="2"/>
      <c r="M526" s="2"/>
      <c r="N526" s="2"/>
      <c r="P526" s="3"/>
      <c r="Q526" s="4"/>
      <c r="S526" s="2"/>
      <c r="T526" s="4"/>
      <c r="U526" s="4"/>
      <c r="V526" s="4"/>
      <c r="X526" s="4"/>
      <c r="Y526" s="5"/>
      <c r="AA526" s="4"/>
      <c r="AB526" s="4"/>
      <c r="AC526" s="4"/>
      <c r="AD526" s="4"/>
    </row>
    <row r="527" spans="1:30" x14ac:dyDescent="0.2">
      <c r="A527" s="1"/>
      <c r="B527" s="1"/>
      <c r="C527" s="1"/>
      <c r="D527" s="1"/>
      <c r="E527" s="1"/>
      <c r="F527" s="1"/>
      <c r="G527" s="1"/>
      <c r="H527" s="1"/>
      <c r="K527" s="2"/>
      <c r="L527" s="2"/>
      <c r="M527" s="2"/>
      <c r="N527" s="2"/>
      <c r="P527" s="3"/>
      <c r="Q527" s="4"/>
      <c r="S527" s="2"/>
      <c r="T527" s="4"/>
      <c r="U527" s="4"/>
      <c r="V527" s="4"/>
      <c r="X527" s="4"/>
      <c r="Y527" s="5"/>
      <c r="AA527" s="4"/>
      <c r="AB527" s="4"/>
      <c r="AC527" s="4"/>
      <c r="AD527" s="4"/>
    </row>
    <row r="528" spans="1:30" x14ac:dyDescent="0.2">
      <c r="A528" s="1"/>
      <c r="B528" s="1"/>
      <c r="C528" s="1"/>
      <c r="D528" s="1"/>
      <c r="E528" s="1"/>
      <c r="F528" s="1"/>
      <c r="G528" s="1"/>
      <c r="H528" s="1"/>
      <c r="K528" s="2"/>
      <c r="L528" s="2"/>
      <c r="M528" s="2"/>
      <c r="N528" s="2"/>
      <c r="P528" s="3"/>
      <c r="Q528" s="4"/>
      <c r="S528" s="2"/>
      <c r="T528" s="4"/>
      <c r="U528" s="4"/>
      <c r="V528" s="4"/>
      <c r="X528" s="4"/>
      <c r="Y528" s="5"/>
      <c r="AA528" s="4"/>
      <c r="AB528" s="4"/>
      <c r="AC528" s="4"/>
      <c r="AD528" s="4"/>
    </row>
    <row r="529" spans="1:30" x14ac:dyDescent="0.2">
      <c r="A529" s="1"/>
      <c r="B529" s="1"/>
      <c r="C529" s="1"/>
      <c r="D529" s="1"/>
      <c r="E529" s="1"/>
      <c r="F529" s="1"/>
      <c r="G529" s="1"/>
      <c r="H529" s="1"/>
      <c r="K529" s="2"/>
      <c r="L529" s="2"/>
      <c r="M529" s="2"/>
      <c r="N529" s="2"/>
      <c r="P529" s="3"/>
      <c r="Q529" s="4"/>
      <c r="S529" s="2"/>
      <c r="T529" s="4"/>
      <c r="U529" s="4"/>
      <c r="V529" s="4"/>
      <c r="X529" s="4"/>
      <c r="Y529" s="5"/>
      <c r="AA529" s="4"/>
      <c r="AB529" s="4"/>
      <c r="AC529" s="4"/>
      <c r="AD529" s="4"/>
    </row>
    <row r="530" spans="1:30" x14ac:dyDescent="0.2">
      <c r="A530" s="1"/>
      <c r="B530" s="1"/>
      <c r="C530" s="1"/>
      <c r="D530" s="1"/>
      <c r="E530" s="1"/>
      <c r="F530" s="1"/>
      <c r="G530" s="1"/>
      <c r="H530" s="1"/>
      <c r="K530" s="2"/>
      <c r="L530" s="2"/>
      <c r="M530" s="2"/>
      <c r="N530" s="2"/>
      <c r="P530" s="3"/>
      <c r="Q530" s="4"/>
      <c r="S530" s="2"/>
      <c r="T530" s="4"/>
      <c r="U530" s="4"/>
      <c r="V530" s="4"/>
      <c r="X530" s="4"/>
      <c r="Y530" s="5"/>
      <c r="AA530" s="4"/>
      <c r="AB530" s="4"/>
      <c r="AC530" s="4"/>
      <c r="AD530" s="4"/>
    </row>
    <row r="531" spans="1:30" x14ac:dyDescent="0.2">
      <c r="A531" s="1"/>
      <c r="B531" s="1"/>
      <c r="C531" s="1"/>
      <c r="D531" s="1"/>
      <c r="E531" s="1"/>
      <c r="F531" s="1"/>
      <c r="G531" s="1"/>
      <c r="H531" s="1"/>
      <c r="K531" s="2"/>
      <c r="L531" s="2"/>
      <c r="M531" s="2"/>
      <c r="N531" s="2"/>
      <c r="P531" s="3"/>
      <c r="Q531" s="4"/>
      <c r="S531" s="2"/>
      <c r="T531" s="4"/>
      <c r="U531" s="4"/>
      <c r="V531" s="4"/>
      <c r="X531" s="4"/>
      <c r="Y531" s="5"/>
      <c r="AA531" s="4"/>
      <c r="AB531" s="4"/>
      <c r="AC531" s="4"/>
      <c r="AD531" s="4"/>
    </row>
    <row r="532" spans="1:30" x14ac:dyDescent="0.2">
      <c r="A532" s="1"/>
      <c r="B532" s="1"/>
      <c r="C532" s="1"/>
      <c r="D532" s="1"/>
      <c r="E532" s="1"/>
      <c r="F532" s="1"/>
      <c r="G532" s="1"/>
      <c r="H532" s="1"/>
      <c r="K532" s="2"/>
      <c r="L532" s="2"/>
      <c r="M532" s="2"/>
      <c r="N532" s="2"/>
      <c r="P532" s="3"/>
      <c r="Q532" s="4"/>
      <c r="S532" s="2"/>
      <c r="T532" s="4"/>
      <c r="U532" s="4"/>
      <c r="V532" s="4"/>
      <c r="X532" s="4"/>
      <c r="Y532" s="5"/>
      <c r="AA532" s="4"/>
      <c r="AB532" s="4"/>
      <c r="AC532" s="4"/>
      <c r="AD532" s="4"/>
    </row>
    <row r="533" spans="1:30" x14ac:dyDescent="0.2">
      <c r="A533" s="1"/>
      <c r="B533" s="1"/>
      <c r="C533" s="1"/>
      <c r="D533" s="1"/>
      <c r="E533" s="1"/>
      <c r="F533" s="1"/>
      <c r="G533" s="1"/>
      <c r="H533" s="1"/>
      <c r="K533" s="2"/>
      <c r="L533" s="2"/>
      <c r="M533" s="2"/>
      <c r="N533" s="2"/>
      <c r="P533" s="3"/>
      <c r="Q533" s="4"/>
      <c r="S533" s="2"/>
      <c r="T533" s="4"/>
      <c r="U533" s="4"/>
      <c r="V533" s="4"/>
      <c r="X533" s="4"/>
      <c r="Y533" s="5"/>
      <c r="AA533" s="4"/>
      <c r="AB533" s="4"/>
      <c r="AC533" s="4"/>
      <c r="AD533" s="4"/>
    </row>
    <row r="534" spans="1:30" x14ac:dyDescent="0.2">
      <c r="A534" s="1"/>
      <c r="B534" s="1"/>
      <c r="C534" s="1"/>
      <c r="D534" s="1"/>
      <c r="E534" s="1"/>
      <c r="F534" s="1"/>
      <c r="G534" s="1"/>
      <c r="H534" s="1"/>
      <c r="K534" s="2"/>
      <c r="L534" s="2"/>
      <c r="M534" s="2"/>
      <c r="N534" s="2"/>
      <c r="P534" s="3"/>
      <c r="Q534" s="4"/>
      <c r="S534" s="2"/>
      <c r="T534" s="4"/>
      <c r="U534" s="4"/>
      <c r="V534" s="4"/>
      <c r="X534" s="4"/>
      <c r="Y534" s="5"/>
      <c r="AA534" s="4"/>
      <c r="AB534" s="4"/>
      <c r="AC534" s="4"/>
      <c r="AD534" s="4"/>
    </row>
    <row r="535" spans="1:30" x14ac:dyDescent="0.2">
      <c r="A535" s="1"/>
      <c r="B535" s="1"/>
      <c r="C535" s="1"/>
      <c r="D535" s="1"/>
      <c r="E535" s="1"/>
      <c r="F535" s="1"/>
      <c r="G535" s="1"/>
      <c r="H535" s="1"/>
      <c r="K535" s="2"/>
      <c r="L535" s="2"/>
      <c r="M535" s="2"/>
      <c r="N535" s="2"/>
      <c r="P535" s="3"/>
      <c r="Q535" s="4"/>
      <c r="S535" s="2"/>
      <c r="T535" s="4"/>
      <c r="U535" s="4"/>
      <c r="V535" s="4"/>
      <c r="X535" s="4"/>
      <c r="Y535" s="5"/>
      <c r="AA535" s="4"/>
      <c r="AB535" s="4"/>
      <c r="AC535" s="4"/>
      <c r="AD535" s="4"/>
    </row>
    <row r="536" spans="1:30" x14ac:dyDescent="0.2">
      <c r="A536" s="1"/>
      <c r="B536" s="1"/>
      <c r="C536" s="1"/>
      <c r="D536" s="1"/>
      <c r="E536" s="1"/>
      <c r="F536" s="1"/>
      <c r="G536" s="1"/>
      <c r="H536" s="1"/>
      <c r="K536" s="2"/>
      <c r="L536" s="2"/>
      <c r="M536" s="2"/>
      <c r="N536" s="2"/>
      <c r="P536" s="3"/>
      <c r="Q536" s="4"/>
      <c r="S536" s="2"/>
      <c r="T536" s="4"/>
      <c r="U536" s="4"/>
      <c r="V536" s="4"/>
      <c r="X536" s="4"/>
      <c r="Y536" s="5"/>
      <c r="AA536" s="4"/>
      <c r="AB536" s="4"/>
      <c r="AC536" s="4"/>
      <c r="AD536" s="4"/>
    </row>
    <row r="537" spans="1:30" x14ac:dyDescent="0.2">
      <c r="A537" s="1"/>
      <c r="B537" s="1"/>
      <c r="C537" s="1"/>
      <c r="D537" s="1"/>
      <c r="E537" s="1"/>
      <c r="F537" s="1"/>
      <c r="G537" s="1"/>
      <c r="H537" s="1"/>
      <c r="K537" s="2"/>
      <c r="L537" s="2"/>
      <c r="M537" s="2"/>
      <c r="N537" s="2"/>
      <c r="P537" s="3"/>
      <c r="Q537" s="4"/>
      <c r="S537" s="2"/>
      <c r="T537" s="4"/>
      <c r="U537" s="4"/>
      <c r="V537" s="4"/>
      <c r="X537" s="4"/>
      <c r="Y537" s="5"/>
      <c r="AA537" s="4"/>
      <c r="AB537" s="4"/>
      <c r="AC537" s="4"/>
      <c r="AD537" s="4"/>
    </row>
    <row r="538" spans="1:30" x14ac:dyDescent="0.2">
      <c r="A538" s="1"/>
      <c r="B538" s="1"/>
      <c r="C538" s="1"/>
      <c r="D538" s="1"/>
      <c r="E538" s="1"/>
      <c r="F538" s="1"/>
      <c r="G538" s="1"/>
      <c r="H538" s="1"/>
      <c r="K538" s="2"/>
      <c r="L538" s="2"/>
      <c r="M538" s="2"/>
      <c r="N538" s="2"/>
      <c r="P538" s="3"/>
      <c r="Q538" s="4"/>
      <c r="S538" s="2"/>
      <c r="T538" s="4"/>
      <c r="U538" s="4"/>
      <c r="V538" s="4"/>
      <c r="X538" s="4"/>
      <c r="Y538" s="5"/>
      <c r="AA538" s="4"/>
      <c r="AB538" s="4"/>
      <c r="AC538" s="4"/>
      <c r="AD538" s="4"/>
    </row>
    <row r="539" spans="1:30" x14ac:dyDescent="0.2">
      <c r="A539" s="1"/>
      <c r="B539" s="1"/>
      <c r="C539" s="1"/>
      <c r="D539" s="1"/>
      <c r="E539" s="1"/>
      <c r="F539" s="1"/>
      <c r="G539" s="1"/>
      <c r="H539" s="1"/>
      <c r="K539" s="2"/>
      <c r="L539" s="2"/>
      <c r="M539" s="2"/>
      <c r="N539" s="2"/>
      <c r="P539" s="3"/>
      <c r="Q539" s="4"/>
      <c r="S539" s="2"/>
      <c r="T539" s="4"/>
      <c r="U539" s="4"/>
      <c r="V539" s="4"/>
      <c r="X539" s="4"/>
      <c r="Y539" s="5"/>
      <c r="AA539" s="4"/>
      <c r="AB539" s="4"/>
      <c r="AC539" s="4"/>
      <c r="AD539" s="4"/>
    </row>
    <row r="540" spans="1:30" x14ac:dyDescent="0.2">
      <c r="A540" s="1"/>
      <c r="B540" s="1"/>
      <c r="C540" s="1"/>
      <c r="D540" s="1"/>
      <c r="E540" s="1"/>
      <c r="F540" s="1"/>
      <c r="G540" s="1"/>
      <c r="H540" s="1"/>
      <c r="K540" s="2"/>
      <c r="L540" s="2"/>
      <c r="M540" s="2"/>
      <c r="N540" s="2"/>
      <c r="P540" s="3"/>
      <c r="Q540" s="4"/>
      <c r="S540" s="2"/>
      <c r="T540" s="4"/>
      <c r="U540" s="4"/>
      <c r="V540" s="4"/>
      <c r="X540" s="4"/>
      <c r="Y540" s="5"/>
      <c r="AA540" s="4"/>
      <c r="AB540" s="4"/>
      <c r="AC540" s="4"/>
      <c r="AD540" s="4"/>
    </row>
    <row r="541" spans="1:30" x14ac:dyDescent="0.2">
      <c r="A541" s="1"/>
      <c r="B541" s="1"/>
      <c r="C541" s="1"/>
      <c r="D541" s="1"/>
      <c r="E541" s="1"/>
      <c r="F541" s="1"/>
      <c r="G541" s="1"/>
      <c r="H541" s="1"/>
      <c r="K541" s="2"/>
      <c r="L541" s="2"/>
      <c r="M541" s="2"/>
      <c r="N541" s="2"/>
      <c r="P541" s="3"/>
      <c r="Q541" s="4"/>
      <c r="S541" s="2"/>
      <c r="T541" s="4"/>
      <c r="U541" s="4"/>
      <c r="V541" s="4"/>
      <c r="X541" s="4"/>
      <c r="Y541" s="5"/>
      <c r="AA541" s="4"/>
      <c r="AB541" s="4"/>
      <c r="AC541" s="4"/>
      <c r="AD541" s="4"/>
    </row>
    <row r="542" spans="1:30" x14ac:dyDescent="0.2">
      <c r="A542" s="1"/>
      <c r="B542" s="1"/>
      <c r="C542" s="1"/>
      <c r="D542" s="1"/>
      <c r="E542" s="1"/>
      <c r="F542" s="1"/>
      <c r="G542" s="1"/>
      <c r="H542" s="1"/>
      <c r="K542" s="2"/>
      <c r="L542" s="2"/>
      <c r="M542" s="2"/>
      <c r="N542" s="2"/>
      <c r="P542" s="3"/>
      <c r="Q542" s="4"/>
      <c r="S542" s="2"/>
      <c r="T542" s="4"/>
      <c r="U542" s="4"/>
      <c r="V542" s="4"/>
      <c r="X542" s="4"/>
      <c r="Y542" s="5"/>
      <c r="AA542" s="4"/>
      <c r="AB542" s="4"/>
      <c r="AC542" s="4"/>
      <c r="AD542" s="4"/>
    </row>
    <row r="543" spans="1:30" x14ac:dyDescent="0.2">
      <c r="A543" s="1"/>
      <c r="B543" s="1"/>
      <c r="C543" s="1"/>
      <c r="D543" s="1"/>
      <c r="E543" s="1"/>
      <c r="F543" s="1"/>
      <c r="G543" s="1"/>
      <c r="H543" s="1"/>
      <c r="K543" s="2"/>
      <c r="L543" s="2"/>
      <c r="M543" s="2"/>
      <c r="N543" s="2"/>
      <c r="P543" s="3"/>
      <c r="Q543" s="4"/>
      <c r="S543" s="2"/>
      <c r="T543" s="4"/>
      <c r="U543" s="4"/>
      <c r="V543" s="4"/>
      <c r="X543" s="4"/>
      <c r="Y543" s="5"/>
      <c r="AA543" s="4"/>
      <c r="AB543" s="4"/>
      <c r="AC543" s="4"/>
      <c r="AD543" s="4"/>
    </row>
    <row r="544" spans="1:30" x14ac:dyDescent="0.2">
      <c r="A544" s="1"/>
      <c r="B544" s="1"/>
      <c r="C544" s="1"/>
      <c r="D544" s="1"/>
      <c r="E544" s="1"/>
      <c r="F544" s="1"/>
      <c r="G544" s="1"/>
      <c r="H544" s="1"/>
      <c r="K544" s="2"/>
      <c r="L544" s="2"/>
      <c r="M544" s="2"/>
      <c r="N544" s="2"/>
      <c r="P544" s="3"/>
      <c r="Q544" s="4"/>
      <c r="S544" s="2"/>
      <c r="T544" s="4"/>
      <c r="U544" s="4"/>
      <c r="V544" s="4"/>
      <c r="X544" s="4"/>
      <c r="Y544" s="5"/>
      <c r="AA544" s="4"/>
      <c r="AB544" s="4"/>
      <c r="AC544" s="4"/>
      <c r="AD544" s="4"/>
    </row>
    <row r="545" spans="1:30" x14ac:dyDescent="0.2">
      <c r="A545" s="1"/>
      <c r="B545" s="1"/>
      <c r="C545" s="1"/>
      <c r="D545" s="1"/>
      <c r="E545" s="1"/>
      <c r="F545" s="1"/>
      <c r="G545" s="1"/>
      <c r="H545" s="1"/>
      <c r="K545" s="2"/>
      <c r="L545" s="2"/>
      <c r="M545" s="2"/>
      <c r="N545" s="2"/>
      <c r="P545" s="3"/>
      <c r="Q545" s="4"/>
      <c r="S545" s="2"/>
      <c r="T545" s="4"/>
      <c r="U545" s="4"/>
      <c r="V545" s="4"/>
      <c r="X545" s="4"/>
      <c r="Y545" s="5"/>
      <c r="AA545" s="4"/>
      <c r="AB545" s="4"/>
      <c r="AC545" s="4"/>
      <c r="AD545" s="4"/>
    </row>
    <row r="546" spans="1:30" x14ac:dyDescent="0.2">
      <c r="A546" s="1"/>
      <c r="B546" s="1"/>
      <c r="C546" s="1"/>
      <c r="D546" s="1"/>
      <c r="E546" s="1"/>
      <c r="F546" s="1"/>
      <c r="G546" s="1"/>
      <c r="H546" s="1"/>
      <c r="K546" s="2"/>
      <c r="L546" s="2"/>
      <c r="M546" s="2"/>
      <c r="N546" s="2"/>
      <c r="P546" s="3"/>
      <c r="Q546" s="4"/>
      <c r="S546" s="2"/>
      <c r="T546" s="4"/>
      <c r="U546" s="4"/>
      <c r="V546" s="4"/>
      <c r="X546" s="4"/>
      <c r="Y546" s="5"/>
      <c r="AA546" s="4"/>
      <c r="AB546" s="4"/>
      <c r="AC546" s="4"/>
      <c r="AD546" s="4"/>
    </row>
    <row r="547" spans="1:30" x14ac:dyDescent="0.2">
      <c r="A547" s="1"/>
      <c r="B547" s="1"/>
      <c r="C547" s="1"/>
      <c r="D547" s="1"/>
      <c r="E547" s="1"/>
      <c r="F547" s="1"/>
      <c r="G547" s="1"/>
      <c r="H547" s="1"/>
      <c r="K547" s="2"/>
      <c r="L547" s="2"/>
      <c r="M547" s="2"/>
      <c r="N547" s="2"/>
      <c r="P547" s="3"/>
      <c r="Q547" s="4"/>
      <c r="S547" s="2"/>
      <c r="T547" s="4"/>
      <c r="U547" s="4"/>
      <c r="V547" s="4"/>
      <c r="X547" s="4"/>
      <c r="Y547" s="5"/>
      <c r="AA547" s="4"/>
      <c r="AB547" s="4"/>
      <c r="AC547" s="4"/>
      <c r="AD547" s="4"/>
    </row>
    <row r="548" spans="1:30" x14ac:dyDescent="0.2">
      <c r="A548" s="1"/>
      <c r="B548" s="1"/>
      <c r="C548" s="1"/>
      <c r="D548" s="1"/>
      <c r="E548" s="1"/>
      <c r="F548" s="1"/>
      <c r="G548" s="1"/>
      <c r="H548" s="1"/>
      <c r="K548" s="2"/>
      <c r="L548" s="2"/>
      <c r="M548" s="2"/>
      <c r="N548" s="2"/>
      <c r="P548" s="3"/>
      <c r="Q548" s="4"/>
      <c r="S548" s="2"/>
      <c r="T548" s="4"/>
      <c r="U548" s="4"/>
      <c r="V548" s="4"/>
      <c r="X548" s="4"/>
      <c r="Y548" s="5"/>
      <c r="AA548" s="4"/>
      <c r="AB548" s="4"/>
      <c r="AC548" s="4"/>
      <c r="AD548" s="4"/>
    </row>
    <row r="549" spans="1:30" x14ac:dyDescent="0.2">
      <c r="A549" s="1"/>
      <c r="B549" s="1"/>
      <c r="C549" s="1"/>
      <c r="D549" s="1"/>
      <c r="E549" s="1"/>
      <c r="F549" s="1"/>
      <c r="G549" s="1"/>
      <c r="H549" s="1"/>
      <c r="K549" s="2"/>
      <c r="L549" s="2"/>
      <c r="M549" s="2"/>
      <c r="N549" s="2"/>
      <c r="P549" s="3"/>
      <c r="Q549" s="4"/>
      <c r="S549" s="2"/>
      <c r="T549" s="4"/>
      <c r="U549" s="4"/>
      <c r="V549" s="4"/>
      <c r="X549" s="4"/>
      <c r="Y549" s="5"/>
      <c r="AA549" s="4"/>
      <c r="AB549" s="4"/>
      <c r="AC549" s="4"/>
      <c r="AD549" s="4"/>
    </row>
    <row r="550" spans="1:30" x14ac:dyDescent="0.2">
      <c r="A550" s="1"/>
      <c r="B550" s="1"/>
      <c r="C550" s="1"/>
      <c r="D550" s="1"/>
      <c r="E550" s="1"/>
      <c r="F550" s="1"/>
      <c r="G550" s="1"/>
      <c r="H550" s="1"/>
      <c r="K550" s="2"/>
      <c r="L550" s="2"/>
      <c r="M550" s="2"/>
      <c r="N550" s="2"/>
      <c r="P550" s="3"/>
      <c r="Q550" s="4"/>
      <c r="S550" s="2"/>
      <c r="T550" s="4"/>
      <c r="U550" s="4"/>
      <c r="V550" s="4"/>
      <c r="X550" s="4"/>
      <c r="Y550" s="5"/>
      <c r="AA550" s="4"/>
      <c r="AB550" s="4"/>
      <c r="AC550" s="4"/>
      <c r="AD550" s="4"/>
    </row>
    <row r="551" spans="1:30" x14ac:dyDescent="0.2">
      <c r="A551" s="1"/>
      <c r="B551" s="1"/>
      <c r="C551" s="1"/>
      <c r="D551" s="1"/>
      <c r="E551" s="1"/>
      <c r="F551" s="1"/>
      <c r="G551" s="1"/>
      <c r="H551" s="1"/>
      <c r="K551" s="2"/>
      <c r="L551" s="2"/>
      <c r="M551" s="2"/>
      <c r="N551" s="2"/>
      <c r="P551" s="3"/>
      <c r="Q551" s="4"/>
      <c r="S551" s="2"/>
      <c r="T551" s="4"/>
      <c r="U551" s="4"/>
      <c r="V551" s="4"/>
      <c r="X551" s="4"/>
      <c r="Y551" s="5"/>
      <c r="AA551" s="4"/>
      <c r="AB551" s="4"/>
      <c r="AC551" s="4"/>
      <c r="AD551" s="4"/>
    </row>
    <row r="552" spans="1:30" x14ac:dyDescent="0.2">
      <c r="A552" s="1"/>
      <c r="B552" s="1"/>
      <c r="C552" s="1"/>
      <c r="D552" s="1"/>
      <c r="E552" s="1"/>
      <c r="F552" s="1"/>
      <c r="G552" s="1"/>
      <c r="H552" s="1"/>
      <c r="K552" s="2"/>
      <c r="L552" s="2"/>
      <c r="M552" s="2"/>
      <c r="N552" s="2"/>
      <c r="P552" s="3"/>
      <c r="Q552" s="4"/>
      <c r="S552" s="2"/>
      <c r="T552" s="4"/>
      <c r="U552" s="4"/>
      <c r="V552" s="4"/>
      <c r="X552" s="4"/>
      <c r="Y552" s="5"/>
      <c r="AA552" s="4"/>
      <c r="AB552" s="4"/>
      <c r="AC552" s="4"/>
      <c r="AD552" s="4"/>
    </row>
    <row r="553" spans="1:30" x14ac:dyDescent="0.2">
      <c r="A553" s="1"/>
      <c r="B553" s="1"/>
      <c r="C553" s="1"/>
      <c r="D553" s="1"/>
      <c r="E553" s="1"/>
      <c r="F553" s="1"/>
      <c r="G553" s="1"/>
      <c r="H553" s="1"/>
      <c r="K553" s="2"/>
      <c r="L553" s="2"/>
      <c r="M553" s="2"/>
      <c r="N553" s="2"/>
      <c r="P553" s="3"/>
      <c r="Q553" s="4"/>
      <c r="S553" s="2"/>
      <c r="T553" s="4"/>
      <c r="U553" s="4"/>
      <c r="V553" s="4"/>
      <c r="X553" s="4"/>
      <c r="Y553" s="5"/>
      <c r="AA553" s="4"/>
      <c r="AB553" s="4"/>
      <c r="AC553" s="4"/>
      <c r="AD553" s="4"/>
    </row>
    <row r="554" spans="1:30" x14ac:dyDescent="0.2">
      <c r="A554" s="1"/>
      <c r="B554" s="1"/>
      <c r="C554" s="1"/>
      <c r="D554" s="1"/>
      <c r="E554" s="1"/>
      <c r="F554" s="1"/>
      <c r="G554" s="1"/>
      <c r="H554" s="1"/>
      <c r="K554" s="2"/>
      <c r="L554" s="2"/>
      <c r="M554" s="2"/>
      <c r="N554" s="2"/>
      <c r="P554" s="3"/>
      <c r="Q554" s="4"/>
      <c r="S554" s="2"/>
      <c r="T554" s="4"/>
      <c r="U554" s="4"/>
      <c r="V554" s="4"/>
      <c r="X554" s="4"/>
      <c r="Y554" s="5"/>
      <c r="AA554" s="4"/>
      <c r="AB554" s="4"/>
      <c r="AC554" s="4"/>
      <c r="AD554" s="4"/>
    </row>
    <row r="555" spans="1:30" x14ac:dyDescent="0.2">
      <c r="A555" s="1"/>
      <c r="B555" s="1"/>
      <c r="C555" s="1"/>
      <c r="D555" s="1"/>
      <c r="E555" s="1"/>
      <c r="F555" s="1"/>
      <c r="G555" s="1"/>
      <c r="H555" s="1"/>
      <c r="K555" s="2"/>
      <c r="L555" s="2"/>
      <c r="M555" s="2"/>
      <c r="N555" s="2"/>
      <c r="P555" s="3"/>
      <c r="Q555" s="4"/>
      <c r="S555" s="2"/>
      <c r="T555" s="4"/>
      <c r="U555" s="4"/>
      <c r="V555" s="4"/>
      <c r="X555" s="4"/>
      <c r="Y555" s="5"/>
      <c r="AA555" s="4"/>
      <c r="AB555" s="4"/>
      <c r="AC555" s="4"/>
      <c r="AD555" s="4"/>
    </row>
    <row r="556" spans="1:30" x14ac:dyDescent="0.2">
      <c r="A556" s="1"/>
      <c r="B556" s="1"/>
      <c r="C556" s="1"/>
      <c r="D556" s="1"/>
      <c r="E556" s="1"/>
      <c r="F556" s="1"/>
      <c r="G556" s="1"/>
      <c r="H556" s="1"/>
      <c r="K556" s="2"/>
      <c r="L556" s="2"/>
      <c r="M556" s="2"/>
      <c r="N556" s="2"/>
      <c r="P556" s="3"/>
      <c r="Q556" s="4"/>
      <c r="S556" s="2"/>
      <c r="T556" s="4"/>
      <c r="U556" s="4"/>
      <c r="V556" s="4"/>
      <c r="X556" s="4"/>
      <c r="Y556" s="5"/>
      <c r="AA556" s="4"/>
      <c r="AB556" s="4"/>
      <c r="AC556" s="4"/>
      <c r="AD556" s="4"/>
    </row>
    <row r="557" spans="1:30" x14ac:dyDescent="0.2">
      <c r="A557" s="1"/>
      <c r="B557" s="1"/>
      <c r="C557" s="1"/>
      <c r="D557" s="1"/>
      <c r="E557" s="1"/>
      <c r="F557" s="1"/>
      <c r="G557" s="1"/>
      <c r="H557" s="1"/>
      <c r="K557" s="2"/>
      <c r="L557" s="2"/>
      <c r="M557" s="2"/>
      <c r="N557" s="2"/>
      <c r="P557" s="3"/>
      <c r="Q557" s="4"/>
      <c r="S557" s="2"/>
      <c r="T557" s="4"/>
      <c r="U557" s="4"/>
      <c r="V557" s="4"/>
      <c r="X557" s="4"/>
      <c r="Y557" s="5"/>
      <c r="AA557" s="4"/>
      <c r="AB557" s="4"/>
      <c r="AC557" s="4"/>
      <c r="AD557" s="4"/>
    </row>
    <row r="558" spans="1:30" x14ac:dyDescent="0.2">
      <c r="A558" s="1"/>
      <c r="B558" s="1"/>
      <c r="C558" s="1"/>
      <c r="D558" s="1"/>
      <c r="E558" s="1"/>
      <c r="F558" s="1"/>
      <c r="G558" s="1"/>
      <c r="H558" s="1"/>
      <c r="K558" s="2"/>
      <c r="L558" s="2"/>
      <c r="M558" s="2"/>
      <c r="N558" s="2"/>
      <c r="P558" s="3"/>
      <c r="Q558" s="4"/>
      <c r="S558" s="2"/>
      <c r="T558" s="4"/>
      <c r="U558" s="4"/>
      <c r="V558" s="4"/>
      <c r="X558" s="4"/>
      <c r="Y558" s="5"/>
      <c r="AA558" s="4"/>
      <c r="AB558" s="4"/>
      <c r="AC558" s="4"/>
      <c r="AD558" s="4"/>
    </row>
    <row r="559" spans="1:30" x14ac:dyDescent="0.2">
      <c r="A559" s="1"/>
      <c r="B559" s="1"/>
      <c r="C559" s="1"/>
      <c r="D559" s="1"/>
      <c r="E559" s="1"/>
      <c r="F559" s="1"/>
      <c r="G559" s="1"/>
      <c r="H559" s="1"/>
      <c r="K559" s="2"/>
      <c r="L559" s="2"/>
      <c r="M559" s="2"/>
      <c r="N559" s="2"/>
      <c r="P559" s="3"/>
      <c r="Q559" s="4"/>
      <c r="S559" s="2"/>
      <c r="T559" s="4"/>
      <c r="U559" s="4"/>
      <c r="V559" s="4"/>
      <c r="X559" s="4"/>
      <c r="Y559" s="5"/>
      <c r="AA559" s="4"/>
      <c r="AB559" s="4"/>
      <c r="AC559" s="4"/>
      <c r="AD559" s="4"/>
    </row>
    <row r="560" spans="1:30" x14ac:dyDescent="0.2">
      <c r="A560" s="1"/>
      <c r="B560" s="1"/>
      <c r="C560" s="1"/>
      <c r="D560" s="1"/>
      <c r="E560" s="1"/>
      <c r="F560" s="1"/>
      <c r="G560" s="1"/>
      <c r="H560" s="1"/>
      <c r="K560" s="2"/>
      <c r="L560" s="2"/>
      <c r="M560" s="2"/>
      <c r="N560" s="2"/>
      <c r="P560" s="3"/>
      <c r="Q560" s="4"/>
      <c r="S560" s="2"/>
      <c r="T560" s="4"/>
      <c r="U560" s="4"/>
      <c r="V560" s="4"/>
      <c r="X560" s="4"/>
      <c r="Y560" s="5"/>
      <c r="AA560" s="4"/>
      <c r="AB560" s="4"/>
      <c r="AC560" s="4"/>
      <c r="AD560" s="4"/>
    </row>
    <row r="561" spans="1:30" x14ac:dyDescent="0.2">
      <c r="A561" s="1"/>
      <c r="B561" s="1"/>
      <c r="C561" s="1"/>
      <c r="D561" s="1"/>
      <c r="E561" s="1"/>
      <c r="F561" s="1"/>
      <c r="G561" s="1"/>
      <c r="H561" s="1"/>
      <c r="K561" s="2"/>
      <c r="L561" s="2"/>
      <c r="M561" s="2"/>
      <c r="N561" s="2"/>
      <c r="P561" s="3"/>
      <c r="Q561" s="4"/>
      <c r="S561" s="2"/>
      <c r="T561" s="4"/>
      <c r="U561" s="4"/>
      <c r="V561" s="4"/>
      <c r="X561" s="4"/>
      <c r="Y561" s="5"/>
      <c r="AA561" s="4"/>
      <c r="AB561" s="4"/>
      <c r="AC561" s="4"/>
      <c r="AD561" s="4"/>
    </row>
    <row r="562" spans="1:30" x14ac:dyDescent="0.2">
      <c r="A562" s="1"/>
      <c r="B562" s="1"/>
      <c r="C562" s="1"/>
      <c r="D562" s="1"/>
      <c r="E562" s="1"/>
      <c r="F562" s="1"/>
      <c r="G562" s="1"/>
      <c r="H562" s="1"/>
      <c r="K562" s="2"/>
      <c r="L562" s="2"/>
      <c r="M562" s="2"/>
      <c r="N562" s="2"/>
      <c r="P562" s="3"/>
      <c r="Q562" s="4"/>
      <c r="S562" s="2"/>
      <c r="T562" s="4"/>
      <c r="U562" s="4"/>
      <c r="V562" s="4"/>
      <c r="X562" s="4"/>
      <c r="Y562" s="5"/>
      <c r="AA562" s="4"/>
      <c r="AB562" s="4"/>
      <c r="AC562" s="4"/>
      <c r="AD562" s="4"/>
    </row>
    <row r="563" spans="1:30" x14ac:dyDescent="0.2">
      <c r="A563" s="1"/>
      <c r="B563" s="1"/>
      <c r="C563" s="1"/>
      <c r="D563" s="1"/>
      <c r="E563" s="1"/>
      <c r="F563" s="1"/>
      <c r="G563" s="1"/>
      <c r="H563" s="1"/>
      <c r="K563" s="2"/>
      <c r="L563" s="2"/>
      <c r="M563" s="2"/>
      <c r="N563" s="2"/>
      <c r="P563" s="3"/>
      <c r="Q563" s="4"/>
      <c r="S563" s="2"/>
      <c r="T563" s="4"/>
      <c r="U563" s="4"/>
      <c r="V563" s="4"/>
      <c r="X563" s="4"/>
      <c r="Y563" s="5"/>
      <c r="AA563" s="4"/>
      <c r="AB563" s="4"/>
      <c r="AC563" s="4"/>
      <c r="AD563" s="4"/>
    </row>
    <row r="564" spans="1:30" x14ac:dyDescent="0.2">
      <c r="A564" s="1"/>
      <c r="B564" s="1"/>
      <c r="C564" s="1"/>
      <c r="D564" s="1"/>
      <c r="E564" s="1"/>
      <c r="F564" s="1"/>
      <c r="G564" s="1"/>
      <c r="H564" s="1"/>
      <c r="K564" s="2"/>
      <c r="L564" s="2"/>
      <c r="M564" s="2"/>
      <c r="N564" s="2"/>
      <c r="P564" s="3"/>
      <c r="Q564" s="4"/>
      <c r="S564" s="2"/>
      <c r="T564" s="4"/>
      <c r="U564" s="4"/>
      <c r="V564" s="4"/>
      <c r="X564" s="4"/>
      <c r="Y564" s="5"/>
      <c r="AA564" s="4"/>
      <c r="AB564" s="4"/>
      <c r="AC564" s="4"/>
      <c r="AD564" s="4"/>
    </row>
    <row r="565" spans="1:30" x14ac:dyDescent="0.2">
      <c r="A565" s="1"/>
      <c r="B565" s="1"/>
      <c r="C565" s="1"/>
      <c r="D565" s="1"/>
      <c r="E565" s="1"/>
      <c r="F565" s="1"/>
      <c r="G565" s="1"/>
      <c r="H565" s="1"/>
      <c r="K565" s="2"/>
      <c r="L565" s="2"/>
      <c r="M565" s="2"/>
      <c r="N565" s="2"/>
      <c r="P565" s="3"/>
      <c r="Q565" s="4"/>
      <c r="S565" s="2"/>
      <c r="T565" s="4"/>
      <c r="U565" s="4"/>
      <c r="V565" s="4"/>
      <c r="X565" s="4"/>
      <c r="Y565" s="5"/>
      <c r="AA565" s="4"/>
      <c r="AB565" s="4"/>
      <c r="AC565" s="4"/>
      <c r="AD565" s="4"/>
    </row>
    <row r="566" spans="1:30" x14ac:dyDescent="0.2">
      <c r="A566" s="1"/>
      <c r="B566" s="1"/>
      <c r="C566" s="1"/>
      <c r="D566" s="1"/>
      <c r="E566" s="1"/>
      <c r="F566" s="1"/>
      <c r="G566" s="1"/>
      <c r="H566" s="1"/>
      <c r="K566" s="2"/>
      <c r="L566" s="2"/>
      <c r="M566" s="2"/>
      <c r="N566" s="2"/>
      <c r="P566" s="3"/>
      <c r="Q566" s="4"/>
      <c r="S566" s="2"/>
      <c r="T566" s="4"/>
      <c r="U566" s="4"/>
      <c r="V566" s="4"/>
      <c r="X566" s="4"/>
      <c r="Y566" s="5"/>
      <c r="AA566" s="4"/>
      <c r="AB566" s="4"/>
      <c r="AC566" s="4"/>
      <c r="AD566" s="4"/>
    </row>
    <row r="567" spans="1:30" x14ac:dyDescent="0.2">
      <c r="A567" s="1"/>
      <c r="B567" s="1"/>
      <c r="C567" s="1"/>
      <c r="D567" s="1"/>
      <c r="E567" s="1"/>
      <c r="F567" s="1"/>
      <c r="G567" s="1"/>
      <c r="H567" s="1"/>
      <c r="K567" s="2"/>
      <c r="L567" s="2"/>
      <c r="M567" s="2"/>
      <c r="N567" s="2"/>
      <c r="P567" s="3"/>
      <c r="Q567" s="4"/>
      <c r="S567" s="2"/>
      <c r="T567" s="4"/>
      <c r="U567" s="4"/>
      <c r="V567" s="4"/>
      <c r="X567" s="4"/>
      <c r="Y567" s="5"/>
      <c r="AA567" s="4"/>
      <c r="AB567" s="4"/>
      <c r="AC567" s="4"/>
      <c r="AD567" s="4"/>
    </row>
    <row r="568" spans="1:30" x14ac:dyDescent="0.2">
      <c r="A568" s="1"/>
      <c r="B568" s="1"/>
      <c r="C568" s="1"/>
      <c r="D568" s="1"/>
      <c r="E568" s="1"/>
      <c r="F568" s="1"/>
      <c r="G568" s="1"/>
      <c r="H568" s="1"/>
      <c r="K568" s="2"/>
      <c r="L568" s="2"/>
      <c r="M568" s="2"/>
      <c r="N568" s="2"/>
      <c r="P568" s="3"/>
      <c r="Q568" s="4"/>
      <c r="S568" s="2"/>
      <c r="T568" s="4"/>
      <c r="U568" s="4"/>
      <c r="V568" s="4"/>
      <c r="X568" s="4"/>
      <c r="Y568" s="5"/>
      <c r="AA568" s="4"/>
      <c r="AB568" s="4"/>
      <c r="AC568" s="4"/>
      <c r="AD568" s="4"/>
    </row>
    <row r="569" spans="1:30" x14ac:dyDescent="0.2">
      <c r="A569" s="1"/>
      <c r="B569" s="1"/>
      <c r="C569" s="1"/>
      <c r="D569" s="1"/>
      <c r="E569" s="1"/>
      <c r="F569" s="1"/>
      <c r="G569" s="1"/>
      <c r="H569" s="1"/>
      <c r="K569" s="2"/>
      <c r="L569" s="2"/>
      <c r="M569" s="2"/>
      <c r="N569" s="2"/>
      <c r="P569" s="3"/>
      <c r="Q569" s="4"/>
      <c r="S569" s="2"/>
      <c r="T569" s="4"/>
      <c r="U569" s="4"/>
      <c r="V569" s="4"/>
      <c r="X569" s="4"/>
      <c r="Y569" s="5"/>
      <c r="AA569" s="4"/>
      <c r="AB569" s="4"/>
      <c r="AC569" s="4"/>
      <c r="AD569" s="4"/>
    </row>
    <row r="570" spans="1:30" x14ac:dyDescent="0.2">
      <c r="A570" s="1"/>
      <c r="B570" s="1"/>
      <c r="C570" s="1"/>
      <c r="D570" s="1"/>
      <c r="E570" s="1"/>
      <c r="F570" s="1"/>
      <c r="G570" s="1"/>
      <c r="H570" s="1"/>
      <c r="K570" s="2"/>
      <c r="L570" s="2"/>
      <c r="M570" s="2"/>
      <c r="N570" s="2"/>
      <c r="P570" s="3"/>
      <c r="Q570" s="4"/>
      <c r="S570" s="2"/>
      <c r="T570" s="4"/>
      <c r="U570" s="4"/>
      <c r="V570" s="4"/>
      <c r="X570" s="4"/>
      <c r="Y570" s="5"/>
      <c r="AA570" s="4"/>
      <c r="AB570" s="4"/>
      <c r="AC570" s="4"/>
      <c r="AD570" s="4"/>
    </row>
    <row r="571" spans="1:30" x14ac:dyDescent="0.2">
      <c r="A571" s="1"/>
      <c r="B571" s="1"/>
      <c r="C571" s="1"/>
      <c r="D571" s="1"/>
      <c r="E571" s="1"/>
      <c r="F571" s="1"/>
      <c r="G571" s="1"/>
      <c r="H571" s="1"/>
      <c r="K571" s="2"/>
      <c r="L571" s="2"/>
      <c r="M571" s="2"/>
      <c r="N571" s="2"/>
      <c r="P571" s="3"/>
      <c r="Q571" s="4"/>
      <c r="S571" s="2"/>
      <c r="T571" s="4"/>
      <c r="U571" s="4"/>
      <c r="V571" s="4"/>
      <c r="X571" s="4"/>
      <c r="Y571" s="5"/>
      <c r="AA571" s="4"/>
      <c r="AB571" s="4"/>
      <c r="AC571" s="4"/>
      <c r="AD571" s="4"/>
    </row>
    <row r="572" spans="1:30" x14ac:dyDescent="0.2">
      <c r="A572" s="1"/>
      <c r="B572" s="1"/>
      <c r="C572" s="1"/>
      <c r="D572" s="1"/>
      <c r="E572" s="1"/>
      <c r="F572" s="1"/>
      <c r="G572" s="1"/>
      <c r="H572" s="1"/>
      <c r="K572" s="2"/>
      <c r="L572" s="2"/>
      <c r="M572" s="2"/>
      <c r="N572" s="2"/>
      <c r="P572" s="3"/>
      <c r="Q572" s="4"/>
      <c r="S572" s="2"/>
      <c r="T572" s="4"/>
      <c r="U572" s="4"/>
      <c r="V572" s="4"/>
      <c r="X572" s="4"/>
      <c r="Y572" s="5"/>
      <c r="AA572" s="4"/>
      <c r="AB572" s="4"/>
      <c r="AC572" s="4"/>
      <c r="AD572" s="4"/>
    </row>
    <row r="573" spans="1:30" x14ac:dyDescent="0.2">
      <c r="A573" s="1"/>
      <c r="B573" s="1"/>
      <c r="C573" s="1"/>
      <c r="D573" s="1"/>
      <c r="E573" s="1"/>
      <c r="F573" s="1"/>
      <c r="G573" s="1"/>
      <c r="H573" s="1"/>
      <c r="K573" s="2"/>
      <c r="L573" s="2"/>
      <c r="M573" s="2"/>
      <c r="N573" s="2"/>
      <c r="P573" s="3"/>
      <c r="Q573" s="4"/>
      <c r="S573" s="2"/>
      <c r="T573" s="4"/>
      <c r="U573" s="4"/>
      <c r="V573" s="4"/>
      <c r="X573" s="4"/>
      <c r="Y573" s="5"/>
      <c r="AA573" s="4"/>
      <c r="AB573" s="4"/>
      <c r="AC573" s="4"/>
      <c r="AD573" s="4"/>
    </row>
    <row r="574" spans="1:30" x14ac:dyDescent="0.2">
      <c r="A574" s="1"/>
      <c r="B574" s="1"/>
      <c r="C574" s="1"/>
      <c r="D574" s="1"/>
      <c r="E574" s="1"/>
      <c r="F574" s="1"/>
      <c r="G574" s="1"/>
      <c r="H574" s="1"/>
      <c r="K574" s="2"/>
      <c r="L574" s="2"/>
      <c r="M574" s="2"/>
      <c r="N574" s="2"/>
      <c r="P574" s="3"/>
      <c r="Q574" s="4"/>
      <c r="S574" s="2"/>
      <c r="T574" s="4"/>
      <c r="U574" s="4"/>
      <c r="V574" s="4"/>
      <c r="X574" s="4"/>
      <c r="Y574" s="5"/>
      <c r="AA574" s="4"/>
      <c r="AB574" s="4"/>
      <c r="AC574" s="4"/>
      <c r="AD574" s="4"/>
    </row>
    <row r="575" spans="1:30" x14ac:dyDescent="0.2">
      <c r="A575" s="1"/>
      <c r="B575" s="1"/>
      <c r="C575" s="1"/>
      <c r="D575" s="1"/>
      <c r="E575" s="1"/>
      <c r="F575" s="1"/>
      <c r="G575" s="1"/>
      <c r="H575" s="1"/>
      <c r="K575" s="2"/>
      <c r="L575" s="2"/>
      <c r="M575" s="2"/>
      <c r="N575" s="2"/>
      <c r="P575" s="3"/>
      <c r="Q575" s="4"/>
      <c r="S575" s="2"/>
      <c r="T575" s="4"/>
      <c r="U575" s="4"/>
      <c r="V575" s="4"/>
      <c r="X575" s="4"/>
      <c r="Y575" s="5"/>
      <c r="AA575" s="4"/>
      <c r="AB575" s="4"/>
      <c r="AC575" s="4"/>
      <c r="AD575" s="4"/>
    </row>
    <row r="576" spans="1:30" x14ac:dyDescent="0.2">
      <c r="A576" s="1"/>
      <c r="B576" s="1"/>
      <c r="C576" s="1"/>
      <c r="D576" s="1"/>
      <c r="E576" s="1"/>
      <c r="F576" s="1"/>
      <c r="G576" s="1"/>
      <c r="H576" s="1"/>
      <c r="K576" s="2"/>
      <c r="L576" s="2"/>
      <c r="M576" s="2"/>
      <c r="N576" s="2"/>
      <c r="P576" s="3"/>
      <c r="Q576" s="4"/>
      <c r="S576" s="2"/>
      <c r="T576" s="4"/>
      <c r="U576" s="4"/>
      <c r="V576" s="4"/>
      <c r="X576" s="4"/>
      <c r="Y576" s="5"/>
      <c r="AA576" s="4"/>
      <c r="AB576" s="4"/>
      <c r="AC576" s="4"/>
      <c r="AD576" s="4"/>
    </row>
    <row r="577" spans="1:30" x14ac:dyDescent="0.2">
      <c r="A577" s="1"/>
      <c r="B577" s="1"/>
      <c r="C577" s="1"/>
      <c r="D577" s="1"/>
      <c r="E577" s="1"/>
      <c r="F577" s="1"/>
      <c r="G577" s="1"/>
      <c r="H577" s="1"/>
      <c r="K577" s="2"/>
      <c r="L577" s="2"/>
      <c r="M577" s="2"/>
      <c r="N577" s="2"/>
      <c r="P577" s="3"/>
      <c r="Q577" s="4"/>
      <c r="S577" s="2"/>
      <c r="T577" s="4"/>
      <c r="U577" s="4"/>
      <c r="V577" s="4"/>
      <c r="X577" s="4"/>
      <c r="Y577" s="5"/>
      <c r="AA577" s="4"/>
      <c r="AB577" s="4"/>
      <c r="AC577" s="4"/>
      <c r="AD577" s="4"/>
    </row>
    <row r="578" spans="1:30" x14ac:dyDescent="0.2">
      <c r="A578" s="1"/>
      <c r="B578" s="1"/>
      <c r="C578" s="1"/>
      <c r="D578" s="1"/>
      <c r="E578" s="1"/>
      <c r="F578" s="1"/>
      <c r="G578" s="1"/>
      <c r="H578" s="1"/>
      <c r="K578" s="2"/>
      <c r="L578" s="2"/>
      <c r="M578" s="2"/>
      <c r="N578" s="2"/>
      <c r="P578" s="3"/>
      <c r="Q578" s="4"/>
      <c r="S578" s="2"/>
      <c r="T578" s="4"/>
      <c r="U578" s="4"/>
      <c r="V578" s="4"/>
      <c r="X578" s="4"/>
      <c r="Y578" s="5"/>
      <c r="AA578" s="4"/>
      <c r="AB578" s="4"/>
      <c r="AC578" s="4"/>
      <c r="AD578" s="4"/>
    </row>
    <row r="579" spans="1:30" x14ac:dyDescent="0.2">
      <c r="A579" s="1"/>
      <c r="B579" s="1"/>
      <c r="C579" s="1"/>
      <c r="D579" s="1"/>
      <c r="E579" s="1"/>
      <c r="F579" s="1"/>
      <c r="G579" s="1"/>
      <c r="H579" s="1"/>
      <c r="K579" s="2"/>
      <c r="L579" s="2"/>
      <c r="M579" s="2"/>
      <c r="N579" s="2"/>
      <c r="P579" s="3"/>
      <c r="Q579" s="4"/>
      <c r="S579" s="2"/>
      <c r="T579" s="4"/>
      <c r="U579" s="4"/>
      <c r="V579" s="4"/>
      <c r="X579" s="4"/>
      <c r="Y579" s="5"/>
      <c r="AA579" s="4"/>
      <c r="AB579" s="4"/>
      <c r="AC579" s="4"/>
      <c r="AD579" s="4"/>
    </row>
    <row r="580" spans="1:30" x14ac:dyDescent="0.2">
      <c r="A580" s="1"/>
      <c r="B580" s="1"/>
      <c r="C580" s="1"/>
      <c r="D580" s="1"/>
      <c r="E580" s="1"/>
      <c r="F580" s="1"/>
      <c r="G580" s="1"/>
      <c r="H580" s="1"/>
      <c r="K580" s="2"/>
      <c r="L580" s="2"/>
      <c r="M580" s="2"/>
      <c r="N580" s="2"/>
      <c r="P580" s="3"/>
      <c r="Q580" s="4"/>
      <c r="S580" s="2"/>
      <c r="T580" s="4"/>
      <c r="U580" s="4"/>
      <c r="V580" s="4"/>
      <c r="X580" s="4"/>
      <c r="Y580" s="5"/>
      <c r="AA580" s="4"/>
      <c r="AB580" s="4"/>
      <c r="AC580" s="4"/>
      <c r="AD580" s="4"/>
    </row>
    <row r="581" spans="1:30" x14ac:dyDescent="0.2">
      <c r="A581" s="1"/>
      <c r="B581" s="1"/>
      <c r="C581" s="1"/>
      <c r="D581" s="1"/>
      <c r="E581" s="1"/>
      <c r="F581" s="1"/>
      <c r="G581" s="1"/>
      <c r="H581" s="1"/>
      <c r="K581" s="2"/>
      <c r="L581" s="2"/>
      <c r="M581" s="2"/>
      <c r="N581" s="2"/>
      <c r="P581" s="3"/>
      <c r="Q581" s="4"/>
      <c r="S581" s="2"/>
      <c r="T581" s="4"/>
      <c r="U581" s="4"/>
      <c r="V581" s="4"/>
      <c r="X581" s="4"/>
      <c r="Y581" s="5"/>
      <c r="AA581" s="4"/>
      <c r="AB581" s="4"/>
      <c r="AC581" s="4"/>
      <c r="AD581" s="4"/>
    </row>
    <row r="582" spans="1:30" x14ac:dyDescent="0.2">
      <c r="A582" s="1"/>
      <c r="B582" s="1"/>
      <c r="C582" s="1"/>
      <c r="D582" s="1"/>
      <c r="E582" s="1"/>
      <c r="F582" s="1"/>
      <c r="G582" s="1"/>
      <c r="H582" s="1"/>
      <c r="K582" s="2"/>
      <c r="L582" s="2"/>
      <c r="M582" s="2"/>
      <c r="N582" s="2"/>
      <c r="P582" s="3"/>
      <c r="Q582" s="4"/>
      <c r="S582" s="2"/>
      <c r="T582" s="4"/>
      <c r="U582" s="4"/>
      <c r="V582" s="4"/>
      <c r="X582" s="4"/>
      <c r="Y582" s="5"/>
      <c r="AA582" s="4"/>
      <c r="AB582" s="4"/>
      <c r="AC582" s="4"/>
      <c r="AD582" s="4"/>
    </row>
    <row r="583" spans="1:30" x14ac:dyDescent="0.2">
      <c r="A583" s="1"/>
      <c r="B583" s="1"/>
      <c r="C583" s="1"/>
      <c r="D583" s="1"/>
      <c r="E583" s="1"/>
      <c r="F583" s="1"/>
      <c r="G583" s="1"/>
      <c r="H583" s="1"/>
      <c r="K583" s="2"/>
      <c r="L583" s="2"/>
      <c r="M583" s="2"/>
      <c r="N583" s="2"/>
      <c r="P583" s="3"/>
      <c r="Q583" s="4"/>
      <c r="S583" s="2"/>
      <c r="T583" s="4"/>
      <c r="U583" s="4"/>
      <c r="V583" s="4"/>
      <c r="X583" s="4"/>
      <c r="Y583" s="5"/>
      <c r="AA583" s="4"/>
      <c r="AB583" s="4"/>
      <c r="AC583" s="4"/>
      <c r="AD583" s="4"/>
    </row>
    <row r="584" spans="1:30" x14ac:dyDescent="0.2">
      <c r="A584" s="1"/>
      <c r="B584" s="1"/>
      <c r="C584" s="1"/>
      <c r="D584" s="1"/>
      <c r="E584" s="1"/>
      <c r="F584" s="1"/>
      <c r="G584" s="1"/>
      <c r="H584" s="1"/>
      <c r="K584" s="2"/>
      <c r="L584" s="2"/>
      <c r="M584" s="2"/>
      <c r="N584" s="2"/>
      <c r="P584" s="3"/>
      <c r="Q584" s="4"/>
      <c r="S584" s="2"/>
      <c r="T584" s="4"/>
      <c r="U584" s="4"/>
      <c r="V584" s="4"/>
      <c r="X584" s="4"/>
      <c r="Y584" s="5"/>
      <c r="AA584" s="4"/>
      <c r="AB584" s="4"/>
      <c r="AC584" s="4"/>
      <c r="AD584" s="4"/>
    </row>
    <row r="585" spans="1:30" x14ac:dyDescent="0.2">
      <c r="A585" s="1"/>
      <c r="B585" s="1"/>
      <c r="C585" s="1"/>
      <c r="D585" s="1"/>
      <c r="E585" s="1"/>
      <c r="F585" s="1"/>
      <c r="G585" s="1"/>
      <c r="H585" s="1"/>
      <c r="K585" s="2"/>
      <c r="L585" s="2"/>
      <c r="M585" s="2"/>
      <c r="N585" s="2"/>
      <c r="P585" s="3"/>
      <c r="Q585" s="4"/>
      <c r="S585" s="2"/>
      <c r="T585" s="4"/>
      <c r="U585" s="4"/>
      <c r="V585" s="4"/>
      <c r="X585" s="4"/>
      <c r="Y585" s="5"/>
      <c r="AA585" s="4"/>
      <c r="AB585" s="4"/>
      <c r="AC585" s="4"/>
      <c r="AD585" s="4"/>
    </row>
    <row r="586" spans="1:30" x14ac:dyDescent="0.2">
      <c r="A586" s="1"/>
      <c r="B586" s="1"/>
      <c r="C586" s="1"/>
      <c r="D586" s="1"/>
      <c r="E586" s="1"/>
      <c r="F586" s="1"/>
      <c r="G586" s="1"/>
      <c r="H586" s="1"/>
      <c r="K586" s="2"/>
      <c r="L586" s="2"/>
      <c r="M586" s="2"/>
      <c r="N586" s="2"/>
      <c r="P586" s="3"/>
      <c r="Q586" s="4"/>
      <c r="S586" s="2"/>
      <c r="T586" s="4"/>
      <c r="U586" s="4"/>
      <c r="V586" s="4"/>
      <c r="X586" s="4"/>
      <c r="Y586" s="5"/>
      <c r="AA586" s="4"/>
      <c r="AB586" s="4"/>
      <c r="AC586" s="4"/>
      <c r="AD586" s="4"/>
    </row>
    <row r="587" spans="1:30" x14ac:dyDescent="0.2">
      <c r="A587" s="1"/>
      <c r="B587" s="1"/>
      <c r="C587" s="1"/>
      <c r="D587" s="1"/>
      <c r="E587" s="1"/>
      <c r="F587" s="1"/>
      <c r="G587" s="1"/>
      <c r="H587" s="1"/>
      <c r="K587" s="2"/>
      <c r="L587" s="2"/>
      <c r="M587" s="2"/>
      <c r="N587" s="2"/>
      <c r="P587" s="3"/>
      <c r="Q587" s="4"/>
      <c r="S587" s="2"/>
      <c r="T587" s="4"/>
      <c r="U587" s="4"/>
      <c r="V587" s="4"/>
      <c r="X587" s="4"/>
      <c r="Y587" s="5"/>
      <c r="AA587" s="4"/>
      <c r="AB587" s="4"/>
      <c r="AC587" s="4"/>
      <c r="AD587" s="4"/>
    </row>
    <row r="588" spans="1:30" x14ac:dyDescent="0.2">
      <c r="A588" s="1"/>
      <c r="B588" s="1"/>
      <c r="C588" s="1"/>
      <c r="D588" s="1"/>
      <c r="E588" s="1"/>
      <c r="F588" s="1"/>
      <c r="G588" s="1"/>
      <c r="H588" s="1"/>
      <c r="K588" s="2"/>
      <c r="L588" s="2"/>
      <c r="M588" s="2"/>
      <c r="N588" s="2"/>
      <c r="P588" s="3"/>
      <c r="Q588" s="4"/>
      <c r="S588" s="2"/>
      <c r="T588" s="4"/>
      <c r="U588" s="4"/>
      <c r="V588" s="4"/>
      <c r="X588" s="4"/>
      <c r="Y588" s="5"/>
      <c r="AA588" s="4"/>
      <c r="AB588" s="4"/>
      <c r="AC588" s="4"/>
      <c r="AD588" s="4"/>
    </row>
    <row r="589" spans="1:30" x14ac:dyDescent="0.2">
      <c r="A589" s="1"/>
      <c r="B589" s="1"/>
      <c r="C589" s="1"/>
      <c r="D589" s="1"/>
      <c r="E589" s="1"/>
      <c r="F589" s="1"/>
      <c r="G589" s="1"/>
      <c r="H589" s="1"/>
      <c r="K589" s="2"/>
      <c r="L589" s="2"/>
      <c r="M589" s="2"/>
      <c r="N589" s="2"/>
      <c r="P589" s="3"/>
      <c r="Q589" s="4"/>
      <c r="S589" s="2"/>
      <c r="T589" s="4"/>
      <c r="U589" s="4"/>
      <c r="V589" s="4"/>
      <c r="X589" s="4"/>
      <c r="Y589" s="5"/>
      <c r="AA589" s="4"/>
      <c r="AB589" s="4"/>
      <c r="AC589" s="4"/>
      <c r="AD589" s="4"/>
    </row>
    <row r="590" spans="1:30" x14ac:dyDescent="0.2">
      <c r="A590" s="1"/>
      <c r="B590" s="1"/>
      <c r="C590" s="1"/>
      <c r="D590" s="1"/>
      <c r="E590" s="1"/>
      <c r="F590" s="1"/>
      <c r="G590" s="1"/>
      <c r="H590" s="1"/>
      <c r="K590" s="2"/>
      <c r="L590" s="2"/>
      <c r="M590" s="2"/>
      <c r="N590" s="2"/>
      <c r="P590" s="3"/>
      <c r="Q590" s="4"/>
      <c r="S590" s="2"/>
      <c r="T590" s="4"/>
      <c r="U590" s="4"/>
      <c r="V590" s="4"/>
      <c r="X590" s="4"/>
      <c r="Y590" s="5"/>
      <c r="AA590" s="4"/>
      <c r="AB590" s="4"/>
      <c r="AC590" s="4"/>
      <c r="AD590" s="4"/>
    </row>
    <row r="591" spans="1:30" x14ac:dyDescent="0.2">
      <c r="A591" s="1"/>
      <c r="B591" s="1"/>
      <c r="C591" s="1"/>
      <c r="D591" s="1"/>
      <c r="E591" s="1"/>
      <c r="F591" s="1"/>
      <c r="G591" s="1"/>
      <c r="H591" s="1"/>
      <c r="K591" s="2"/>
      <c r="L591" s="2"/>
      <c r="M591" s="2"/>
      <c r="N591" s="2"/>
      <c r="P591" s="3"/>
      <c r="Q591" s="4"/>
      <c r="S591" s="2"/>
      <c r="T591" s="4"/>
      <c r="U591" s="4"/>
      <c r="V591" s="4"/>
      <c r="X591" s="4"/>
      <c r="Y591" s="5"/>
      <c r="AA591" s="4"/>
      <c r="AB591" s="4"/>
      <c r="AC591" s="4"/>
      <c r="AD591" s="4"/>
    </row>
    <row r="592" spans="1:30" x14ac:dyDescent="0.2">
      <c r="A592" s="1"/>
      <c r="B592" s="1"/>
      <c r="C592" s="1"/>
      <c r="D592" s="1"/>
      <c r="E592" s="1"/>
      <c r="F592" s="1"/>
      <c r="G592" s="1"/>
      <c r="H592" s="1"/>
      <c r="K592" s="2"/>
      <c r="L592" s="2"/>
      <c r="M592" s="2"/>
      <c r="N592" s="2"/>
      <c r="P592" s="3"/>
      <c r="Q592" s="4"/>
      <c r="S592" s="2"/>
      <c r="T592" s="4"/>
      <c r="U592" s="4"/>
      <c r="V592" s="4"/>
      <c r="X592" s="4"/>
      <c r="Y592" s="5"/>
      <c r="AA592" s="4"/>
      <c r="AB592" s="4"/>
      <c r="AC592" s="4"/>
      <c r="AD592" s="4"/>
    </row>
    <row r="593" spans="1:30" x14ac:dyDescent="0.2">
      <c r="A593" s="1"/>
      <c r="B593" s="1"/>
      <c r="C593" s="1"/>
      <c r="D593" s="1"/>
      <c r="E593" s="1"/>
      <c r="F593" s="1"/>
      <c r="G593" s="1"/>
      <c r="H593" s="1"/>
      <c r="K593" s="2"/>
      <c r="L593" s="2"/>
      <c r="M593" s="2"/>
      <c r="N593" s="2"/>
      <c r="P593" s="3"/>
      <c r="Q593" s="4"/>
      <c r="S593" s="2"/>
      <c r="T593" s="4"/>
      <c r="U593" s="4"/>
      <c r="V593" s="4"/>
      <c r="X593" s="4"/>
      <c r="Y593" s="5"/>
      <c r="AA593" s="4"/>
      <c r="AB593" s="4"/>
      <c r="AC593" s="4"/>
      <c r="AD593" s="4"/>
    </row>
    <row r="594" spans="1:30" x14ac:dyDescent="0.2">
      <c r="A594" s="1"/>
      <c r="B594" s="1"/>
      <c r="C594" s="1"/>
      <c r="D594" s="1"/>
      <c r="E594" s="1"/>
      <c r="F594" s="1"/>
      <c r="G594" s="1"/>
      <c r="H594" s="1"/>
      <c r="K594" s="2"/>
      <c r="L594" s="2"/>
      <c r="M594" s="2"/>
      <c r="N594" s="2"/>
      <c r="P594" s="3"/>
      <c r="Q594" s="4"/>
      <c r="S594" s="2"/>
      <c r="T594" s="4"/>
      <c r="U594" s="4"/>
      <c r="V594" s="4"/>
      <c r="X594" s="4"/>
      <c r="Y594" s="5"/>
      <c r="AA594" s="4"/>
      <c r="AB594" s="4"/>
      <c r="AC594" s="4"/>
      <c r="AD594" s="4"/>
    </row>
    <row r="595" spans="1:30" x14ac:dyDescent="0.2">
      <c r="A595" s="1"/>
      <c r="B595" s="1"/>
      <c r="C595" s="1"/>
      <c r="D595" s="1"/>
      <c r="E595" s="1"/>
      <c r="F595" s="1"/>
      <c r="G595" s="1"/>
      <c r="H595" s="1"/>
      <c r="K595" s="2"/>
      <c r="L595" s="2"/>
      <c r="M595" s="2"/>
      <c r="N595" s="2"/>
      <c r="P595" s="3"/>
      <c r="Q595" s="4"/>
      <c r="S595" s="2"/>
      <c r="T595" s="4"/>
      <c r="U595" s="4"/>
      <c r="V595" s="4"/>
      <c r="X595" s="4"/>
      <c r="Y595" s="5"/>
      <c r="AA595" s="4"/>
      <c r="AB595" s="4"/>
      <c r="AC595" s="4"/>
      <c r="AD595" s="4"/>
    </row>
    <row r="596" spans="1:30" x14ac:dyDescent="0.2">
      <c r="A596" s="1"/>
      <c r="B596" s="1"/>
      <c r="C596" s="1"/>
      <c r="D596" s="1"/>
      <c r="E596" s="1"/>
      <c r="F596" s="1"/>
      <c r="G596" s="1"/>
      <c r="H596" s="1"/>
      <c r="K596" s="2"/>
      <c r="L596" s="2"/>
      <c r="M596" s="2"/>
      <c r="N596" s="2"/>
      <c r="P596" s="3"/>
      <c r="Q596" s="4"/>
      <c r="S596" s="2"/>
      <c r="T596" s="4"/>
      <c r="U596" s="4"/>
      <c r="V596" s="4"/>
      <c r="X596" s="4"/>
      <c r="Y596" s="5"/>
      <c r="AA596" s="4"/>
      <c r="AB596" s="4"/>
      <c r="AC596" s="4"/>
      <c r="AD596" s="4"/>
    </row>
    <row r="597" spans="1:30" x14ac:dyDescent="0.2">
      <c r="A597" s="1"/>
      <c r="B597" s="1"/>
      <c r="C597" s="1"/>
      <c r="D597" s="1"/>
      <c r="E597" s="1"/>
      <c r="F597" s="1"/>
      <c r="G597" s="1"/>
      <c r="H597" s="1"/>
      <c r="K597" s="2"/>
      <c r="L597" s="2"/>
      <c r="M597" s="2"/>
      <c r="N597" s="2"/>
      <c r="P597" s="3"/>
      <c r="Q597" s="4"/>
      <c r="S597" s="2"/>
      <c r="T597" s="4"/>
      <c r="U597" s="4"/>
      <c r="V597" s="4"/>
      <c r="X597" s="4"/>
      <c r="Y597" s="5"/>
      <c r="AA597" s="4"/>
      <c r="AB597" s="4"/>
      <c r="AC597" s="4"/>
      <c r="AD597" s="4"/>
    </row>
    <row r="598" spans="1:30" x14ac:dyDescent="0.2">
      <c r="A598" s="1"/>
      <c r="B598" s="1"/>
      <c r="C598" s="1"/>
      <c r="D598" s="1"/>
      <c r="E598" s="1"/>
      <c r="F598" s="1"/>
      <c r="G598" s="1"/>
      <c r="H598" s="1"/>
      <c r="K598" s="2"/>
      <c r="L598" s="2"/>
      <c r="M598" s="2"/>
      <c r="N598" s="2"/>
      <c r="P598" s="3"/>
      <c r="Q598" s="4"/>
      <c r="S598" s="2"/>
      <c r="T598" s="4"/>
      <c r="U598" s="4"/>
      <c r="V598" s="4"/>
      <c r="X598" s="4"/>
      <c r="Y598" s="5"/>
      <c r="AA598" s="4"/>
      <c r="AB598" s="4"/>
      <c r="AC598" s="4"/>
      <c r="AD598" s="4"/>
    </row>
    <row r="599" spans="1:30" x14ac:dyDescent="0.2">
      <c r="A599" s="1"/>
      <c r="B599" s="1"/>
      <c r="C599" s="1"/>
      <c r="D599" s="1"/>
      <c r="E599" s="1"/>
      <c r="F599" s="1"/>
      <c r="G599" s="1"/>
      <c r="H599" s="1"/>
      <c r="K599" s="2"/>
      <c r="L599" s="2"/>
      <c r="M599" s="2"/>
      <c r="N599" s="2"/>
      <c r="P599" s="3"/>
      <c r="Q599" s="4"/>
      <c r="S599" s="2"/>
      <c r="T599" s="4"/>
      <c r="U599" s="4"/>
      <c r="V599" s="4"/>
      <c r="X599" s="4"/>
      <c r="Y599" s="5"/>
      <c r="AA599" s="4"/>
      <c r="AB599" s="4"/>
      <c r="AC599" s="4"/>
      <c r="AD599" s="4"/>
    </row>
    <row r="600" spans="1:30" x14ac:dyDescent="0.2">
      <c r="A600" s="1"/>
      <c r="B600" s="1"/>
      <c r="C600" s="1"/>
      <c r="D600" s="1"/>
      <c r="E600" s="1"/>
      <c r="F600" s="1"/>
      <c r="G600" s="1"/>
      <c r="H600" s="1"/>
      <c r="K600" s="2"/>
      <c r="L600" s="2"/>
      <c r="M600" s="2"/>
      <c r="N600" s="2"/>
      <c r="P600" s="3"/>
      <c r="Q600" s="4"/>
      <c r="S600" s="2"/>
      <c r="T600" s="4"/>
      <c r="U600" s="4"/>
      <c r="V600" s="4"/>
      <c r="X600" s="4"/>
      <c r="Y600" s="5"/>
      <c r="AA600" s="4"/>
      <c r="AB600" s="4"/>
      <c r="AC600" s="4"/>
      <c r="AD600" s="4"/>
    </row>
    <row r="601" spans="1:30" x14ac:dyDescent="0.2">
      <c r="A601" s="1"/>
      <c r="B601" s="1"/>
      <c r="C601" s="1"/>
      <c r="D601" s="1"/>
      <c r="E601" s="1"/>
      <c r="F601" s="1"/>
      <c r="G601" s="1"/>
      <c r="H601" s="1"/>
      <c r="K601" s="2"/>
      <c r="L601" s="2"/>
      <c r="M601" s="2"/>
      <c r="N601" s="2"/>
      <c r="P601" s="3"/>
      <c r="Q601" s="4"/>
      <c r="S601" s="2"/>
      <c r="T601" s="4"/>
      <c r="U601" s="4"/>
      <c r="V601" s="4"/>
      <c r="X601" s="4"/>
      <c r="Y601" s="5"/>
      <c r="AA601" s="4"/>
      <c r="AB601" s="4"/>
      <c r="AC601" s="4"/>
      <c r="AD601" s="4"/>
    </row>
    <row r="602" spans="1:30" x14ac:dyDescent="0.2">
      <c r="A602" s="1"/>
      <c r="B602" s="1"/>
      <c r="C602" s="1"/>
      <c r="D602" s="1"/>
      <c r="E602" s="1"/>
      <c r="F602" s="1"/>
      <c r="G602" s="1"/>
      <c r="H602" s="1"/>
      <c r="K602" s="2"/>
      <c r="L602" s="2"/>
      <c r="M602" s="2"/>
      <c r="N602" s="2"/>
      <c r="P602" s="3"/>
      <c r="Q602" s="4"/>
      <c r="S602" s="2"/>
      <c r="T602" s="4"/>
      <c r="U602" s="4"/>
      <c r="V602" s="4"/>
      <c r="X602" s="4"/>
      <c r="Y602" s="5"/>
      <c r="AA602" s="4"/>
      <c r="AB602" s="4"/>
      <c r="AC602" s="4"/>
      <c r="AD602" s="4"/>
    </row>
    <row r="603" spans="1:30" x14ac:dyDescent="0.2">
      <c r="A603" s="1"/>
      <c r="B603" s="1"/>
      <c r="C603" s="1"/>
      <c r="D603" s="1"/>
      <c r="E603" s="1"/>
      <c r="F603" s="1"/>
      <c r="G603" s="1"/>
      <c r="H603" s="1"/>
      <c r="K603" s="2"/>
      <c r="L603" s="2"/>
      <c r="M603" s="2"/>
      <c r="N603" s="2"/>
      <c r="P603" s="3"/>
      <c r="Q603" s="4"/>
      <c r="S603" s="2"/>
      <c r="T603" s="4"/>
      <c r="U603" s="4"/>
      <c r="V603" s="4"/>
      <c r="X603" s="4"/>
      <c r="Y603" s="5"/>
      <c r="AA603" s="4"/>
      <c r="AB603" s="4"/>
      <c r="AC603" s="4"/>
      <c r="AD603" s="4"/>
    </row>
    <row r="604" spans="1:30" x14ac:dyDescent="0.2">
      <c r="A604" s="1"/>
      <c r="B604" s="1"/>
      <c r="C604" s="1"/>
      <c r="D604" s="1"/>
      <c r="E604" s="1"/>
      <c r="F604" s="1"/>
      <c r="G604" s="1"/>
      <c r="H604" s="1"/>
      <c r="K604" s="2"/>
      <c r="L604" s="2"/>
      <c r="M604" s="2"/>
      <c r="N604" s="2"/>
      <c r="P604" s="3"/>
      <c r="Q604" s="4"/>
      <c r="S604" s="2"/>
      <c r="T604" s="4"/>
      <c r="U604" s="4"/>
      <c r="V604" s="4"/>
      <c r="X604" s="4"/>
      <c r="Y604" s="5"/>
      <c r="AA604" s="4"/>
      <c r="AB604" s="4"/>
      <c r="AC604" s="4"/>
      <c r="AD604" s="4"/>
    </row>
    <row r="605" spans="1:30" x14ac:dyDescent="0.2">
      <c r="A605" s="1"/>
      <c r="B605" s="1"/>
      <c r="C605" s="1"/>
      <c r="D605" s="1"/>
      <c r="E605" s="1"/>
      <c r="F605" s="1"/>
      <c r="G605" s="1"/>
      <c r="H605" s="1"/>
      <c r="K605" s="2"/>
      <c r="L605" s="2"/>
      <c r="M605" s="2"/>
      <c r="N605" s="2"/>
      <c r="P605" s="3"/>
      <c r="Q605" s="4"/>
      <c r="S605" s="2"/>
      <c r="T605" s="4"/>
      <c r="U605" s="4"/>
      <c r="V605" s="4"/>
      <c r="X605" s="4"/>
      <c r="Y605" s="5"/>
      <c r="AA605" s="4"/>
      <c r="AB605" s="4"/>
      <c r="AC605" s="4"/>
      <c r="AD605" s="4"/>
    </row>
    <row r="606" spans="1:30" x14ac:dyDescent="0.2">
      <c r="A606" s="1"/>
      <c r="B606" s="1"/>
      <c r="C606" s="1"/>
      <c r="D606" s="1"/>
      <c r="E606" s="1"/>
      <c r="F606" s="1"/>
      <c r="G606" s="1"/>
      <c r="H606" s="1"/>
      <c r="K606" s="2"/>
      <c r="L606" s="2"/>
      <c r="M606" s="2"/>
      <c r="N606" s="2"/>
      <c r="P606" s="3"/>
      <c r="Q606" s="4"/>
      <c r="S606" s="2"/>
      <c r="T606" s="4"/>
      <c r="U606" s="4"/>
      <c r="V606" s="4"/>
      <c r="X606" s="4"/>
      <c r="Y606" s="5"/>
      <c r="AA606" s="4"/>
      <c r="AB606" s="4"/>
      <c r="AC606" s="4"/>
      <c r="AD606" s="4"/>
    </row>
    <row r="607" spans="1:30" x14ac:dyDescent="0.2">
      <c r="A607" s="1"/>
      <c r="B607" s="1"/>
      <c r="C607" s="1"/>
      <c r="D607" s="1"/>
      <c r="E607" s="1"/>
      <c r="F607" s="1"/>
      <c r="G607" s="1"/>
      <c r="H607" s="1"/>
      <c r="K607" s="2"/>
      <c r="L607" s="2"/>
      <c r="M607" s="2"/>
      <c r="N607" s="2"/>
      <c r="P607" s="3"/>
      <c r="Q607" s="4"/>
      <c r="S607" s="2"/>
      <c r="T607" s="4"/>
      <c r="U607" s="4"/>
      <c r="V607" s="4"/>
      <c r="X607" s="4"/>
      <c r="Y607" s="5"/>
      <c r="AA607" s="4"/>
      <c r="AB607" s="4"/>
      <c r="AC607" s="4"/>
      <c r="AD607" s="4"/>
    </row>
    <row r="608" spans="1:30" x14ac:dyDescent="0.2">
      <c r="A608" s="1"/>
      <c r="B608" s="1"/>
      <c r="C608" s="1"/>
      <c r="D608" s="1"/>
      <c r="E608" s="1"/>
      <c r="F608" s="1"/>
      <c r="G608" s="1"/>
      <c r="H608" s="1"/>
      <c r="K608" s="2"/>
      <c r="L608" s="2"/>
      <c r="M608" s="2"/>
      <c r="N608" s="2"/>
      <c r="P608" s="3"/>
      <c r="Q608" s="4"/>
      <c r="S608" s="2"/>
      <c r="T608" s="4"/>
      <c r="U608" s="4"/>
      <c r="V608" s="4"/>
      <c r="X608" s="4"/>
      <c r="Y608" s="5"/>
      <c r="AA608" s="4"/>
      <c r="AB608" s="4"/>
      <c r="AC608" s="4"/>
      <c r="AD608" s="4"/>
    </row>
    <row r="609" spans="1:30" x14ac:dyDescent="0.2">
      <c r="A609" s="1"/>
      <c r="B609" s="1"/>
      <c r="C609" s="1"/>
      <c r="D609" s="1"/>
      <c r="E609" s="1"/>
      <c r="F609" s="1"/>
      <c r="G609" s="1"/>
      <c r="H609" s="1"/>
      <c r="K609" s="2"/>
      <c r="L609" s="2"/>
      <c r="M609" s="2"/>
      <c r="N609" s="2"/>
      <c r="P609" s="3"/>
      <c r="Q609" s="4"/>
      <c r="S609" s="2"/>
      <c r="T609" s="4"/>
      <c r="U609" s="4"/>
      <c r="V609" s="4"/>
      <c r="X609" s="4"/>
      <c r="Y609" s="5"/>
      <c r="AA609" s="4"/>
      <c r="AB609" s="4"/>
      <c r="AC609" s="4"/>
      <c r="AD609" s="4"/>
    </row>
    <row r="610" spans="1:30" x14ac:dyDescent="0.2">
      <c r="A610" s="1"/>
      <c r="B610" s="1"/>
      <c r="C610" s="1"/>
      <c r="D610" s="1"/>
      <c r="E610" s="1"/>
      <c r="F610" s="1"/>
      <c r="G610" s="1"/>
      <c r="H610" s="1"/>
      <c r="K610" s="2"/>
      <c r="L610" s="2"/>
      <c r="M610" s="2"/>
      <c r="N610" s="2"/>
      <c r="P610" s="3"/>
      <c r="Q610" s="4"/>
      <c r="S610" s="2"/>
      <c r="T610" s="4"/>
      <c r="U610" s="4"/>
      <c r="V610" s="4"/>
      <c r="X610" s="4"/>
      <c r="Y610" s="5"/>
      <c r="AA610" s="4"/>
      <c r="AB610" s="4"/>
      <c r="AC610" s="4"/>
      <c r="AD610" s="4"/>
    </row>
    <row r="611" spans="1:30" x14ac:dyDescent="0.2">
      <c r="A611" s="1"/>
      <c r="B611" s="1"/>
      <c r="C611" s="1"/>
      <c r="D611" s="1"/>
      <c r="E611" s="1"/>
      <c r="F611" s="1"/>
      <c r="G611" s="1"/>
      <c r="H611" s="1"/>
      <c r="K611" s="2"/>
      <c r="L611" s="2"/>
      <c r="M611" s="2"/>
      <c r="N611" s="2"/>
      <c r="P611" s="3"/>
      <c r="Q611" s="4"/>
      <c r="S611" s="2"/>
      <c r="T611" s="4"/>
      <c r="U611" s="4"/>
      <c r="V611" s="4"/>
      <c r="X611" s="4"/>
      <c r="Y611" s="5"/>
      <c r="AA611" s="4"/>
      <c r="AB611" s="4"/>
      <c r="AC611" s="4"/>
      <c r="AD611" s="4"/>
    </row>
    <row r="612" spans="1:30" x14ac:dyDescent="0.2">
      <c r="A612" s="1"/>
      <c r="B612" s="1"/>
      <c r="C612" s="1"/>
      <c r="D612" s="1"/>
      <c r="E612" s="1"/>
      <c r="F612" s="1"/>
      <c r="G612" s="1"/>
      <c r="H612" s="1"/>
      <c r="K612" s="2"/>
      <c r="L612" s="2"/>
      <c r="M612" s="2"/>
      <c r="N612" s="2"/>
      <c r="P612" s="3"/>
      <c r="Q612" s="4"/>
      <c r="S612" s="2"/>
      <c r="T612" s="4"/>
      <c r="U612" s="4"/>
      <c r="V612" s="4"/>
      <c r="X612" s="4"/>
      <c r="Y612" s="5"/>
      <c r="AA612" s="4"/>
      <c r="AB612" s="4"/>
      <c r="AC612" s="4"/>
      <c r="AD612" s="4"/>
    </row>
    <row r="613" spans="1:30" x14ac:dyDescent="0.2">
      <c r="A613" s="1"/>
      <c r="B613" s="1"/>
      <c r="C613" s="1"/>
      <c r="D613" s="1"/>
      <c r="E613" s="1"/>
      <c r="F613" s="1"/>
      <c r="G613" s="1"/>
      <c r="H613" s="1"/>
      <c r="K613" s="2"/>
      <c r="L613" s="2"/>
      <c r="M613" s="2"/>
      <c r="N613" s="2"/>
      <c r="P613" s="3"/>
      <c r="Q613" s="4"/>
      <c r="S613" s="2"/>
      <c r="T613" s="4"/>
      <c r="U613" s="4"/>
      <c r="V613" s="4"/>
      <c r="X613" s="4"/>
      <c r="Y613" s="5"/>
      <c r="AA613" s="4"/>
      <c r="AB613" s="4"/>
      <c r="AC613" s="4"/>
      <c r="AD613" s="4"/>
    </row>
    <row r="614" spans="1:30" x14ac:dyDescent="0.2">
      <c r="A614" s="1"/>
      <c r="B614" s="1"/>
      <c r="C614" s="1"/>
      <c r="D614" s="1"/>
      <c r="E614" s="1"/>
      <c r="F614" s="1"/>
      <c r="G614" s="1"/>
      <c r="H614" s="1"/>
      <c r="K614" s="2"/>
      <c r="L614" s="2"/>
      <c r="M614" s="2"/>
      <c r="N614" s="2"/>
      <c r="P614" s="3"/>
      <c r="Q614" s="4"/>
      <c r="S614" s="2"/>
      <c r="T614" s="4"/>
      <c r="U614" s="4"/>
      <c r="V614" s="4"/>
      <c r="X614" s="4"/>
      <c r="Y614" s="5"/>
      <c r="AA614" s="4"/>
      <c r="AB614" s="4"/>
      <c r="AC614" s="4"/>
      <c r="AD614" s="4"/>
    </row>
    <row r="615" spans="1:30" x14ac:dyDescent="0.2">
      <c r="A615" s="1"/>
      <c r="B615" s="1"/>
      <c r="C615" s="1"/>
      <c r="D615" s="1"/>
      <c r="E615" s="1"/>
      <c r="F615" s="1"/>
      <c r="G615" s="1"/>
      <c r="H615" s="1"/>
      <c r="K615" s="2"/>
      <c r="L615" s="2"/>
      <c r="M615" s="2"/>
      <c r="N615" s="2"/>
      <c r="P615" s="3"/>
      <c r="Q615" s="4"/>
      <c r="S615" s="2"/>
      <c r="T615" s="4"/>
      <c r="U615" s="4"/>
      <c r="V615" s="4"/>
      <c r="X615" s="4"/>
      <c r="Y615" s="5"/>
      <c r="AA615" s="4"/>
      <c r="AB615" s="4"/>
      <c r="AC615" s="4"/>
      <c r="AD615" s="4"/>
    </row>
    <row r="616" spans="1:30" x14ac:dyDescent="0.2">
      <c r="A616" s="1"/>
      <c r="B616" s="1"/>
      <c r="C616" s="1"/>
      <c r="D616" s="1"/>
      <c r="E616" s="1"/>
      <c r="F616" s="1"/>
      <c r="G616" s="1"/>
      <c r="H616" s="1"/>
      <c r="K616" s="2"/>
      <c r="L616" s="2"/>
      <c r="M616" s="2"/>
      <c r="N616" s="2"/>
      <c r="P616" s="3"/>
      <c r="Q616" s="4"/>
      <c r="S616" s="2"/>
      <c r="T616" s="4"/>
      <c r="U616" s="4"/>
      <c r="V616" s="4"/>
      <c r="X616" s="4"/>
      <c r="Y616" s="5"/>
      <c r="AA616" s="4"/>
      <c r="AB616" s="4"/>
      <c r="AC616" s="4"/>
      <c r="AD616" s="4"/>
    </row>
    <row r="617" spans="1:30" x14ac:dyDescent="0.2">
      <c r="A617" s="1"/>
      <c r="B617" s="1"/>
      <c r="C617" s="1"/>
      <c r="D617" s="1"/>
      <c r="E617" s="1"/>
      <c r="F617" s="1"/>
      <c r="G617" s="1"/>
      <c r="H617" s="1"/>
      <c r="K617" s="2"/>
      <c r="L617" s="2"/>
      <c r="M617" s="2"/>
      <c r="N617" s="2"/>
      <c r="P617" s="3"/>
      <c r="Q617" s="4"/>
      <c r="S617" s="2"/>
      <c r="T617" s="4"/>
      <c r="U617" s="4"/>
      <c r="V617" s="4"/>
      <c r="X617" s="4"/>
      <c r="Y617" s="5"/>
      <c r="AA617" s="4"/>
      <c r="AB617" s="4"/>
      <c r="AC617" s="4"/>
      <c r="AD617" s="4"/>
    </row>
    <row r="618" spans="1:30" x14ac:dyDescent="0.2">
      <c r="A618" s="1"/>
      <c r="B618" s="1"/>
      <c r="C618" s="1"/>
      <c r="D618" s="1"/>
      <c r="E618" s="1"/>
      <c r="F618" s="1"/>
      <c r="G618" s="1"/>
      <c r="H618" s="1"/>
      <c r="K618" s="2"/>
      <c r="L618" s="2"/>
      <c r="M618" s="2"/>
      <c r="N618" s="2"/>
      <c r="P618" s="3"/>
      <c r="Q618" s="4"/>
      <c r="S618" s="2"/>
      <c r="T618" s="4"/>
      <c r="U618" s="4"/>
      <c r="V618" s="4"/>
      <c r="X618" s="4"/>
      <c r="Y618" s="5"/>
      <c r="AA618" s="4"/>
      <c r="AB618" s="4"/>
      <c r="AC618" s="4"/>
      <c r="AD618" s="4"/>
    </row>
    <row r="619" spans="1:30" x14ac:dyDescent="0.2">
      <c r="A619" s="1"/>
      <c r="B619" s="1"/>
      <c r="C619" s="1"/>
      <c r="D619" s="1"/>
      <c r="E619" s="1"/>
      <c r="F619" s="1"/>
      <c r="G619" s="1"/>
      <c r="H619" s="1"/>
      <c r="K619" s="2"/>
      <c r="L619" s="2"/>
      <c r="M619" s="2"/>
      <c r="N619" s="2"/>
      <c r="P619" s="3"/>
      <c r="Q619" s="4"/>
      <c r="S619" s="2"/>
      <c r="T619" s="4"/>
      <c r="U619" s="4"/>
      <c r="V619" s="4"/>
      <c r="X619" s="4"/>
      <c r="Y619" s="5"/>
      <c r="AA619" s="4"/>
      <c r="AB619" s="4"/>
      <c r="AC619" s="4"/>
      <c r="AD619" s="4"/>
    </row>
    <row r="620" spans="1:30" x14ac:dyDescent="0.2">
      <c r="A620" s="1"/>
      <c r="B620" s="1"/>
      <c r="C620" s="1"/>
      <c r="D620" s="1"/>
      <c r="E620" s="1"/>
      <c r="F620" s="1"/>
      <c r="G620" s="1"/>
      <c r="H620" s="1"/>
      <c r="K620" s="2"/>
      <c r="L620" s="2"/>
      <c r="M620" s="2"/>
      <c r="N620" s="2"/>
      <c r="P620" s="3"/>
      <c r="Q620" s="4"/>
      <c r="S620" s="2"/>
      <c r="T620" s="4"/>
      <c r="U620" s="4"/>
      <c r="V620" s="4"/>
      <c r="X620" s="4"/>
      <c r="Y620" s="5"/>
      <c r="AA620" s="4"/>
      <c r="AB620" s="4"/>
      <c r="AC620" s="4"/>
      <c r="AD620" s="4"/>
    </row>
    <row r="621" spans="1:30" x14ac:dyDescent="0.2">
      <c r="A621" s="1"/>
      <c r="B621" s="1"/>
      <c r="C621" s="1"/>
      <c r="D621" s="1"/>
      <c r="E621" s="1"/>
      <c r="F621" s="1"/>
      <c r="G621" s="1"/>
      <c r="H621" s="1"/>
      <c r="K621" s="2"/>
      <c r="L621" s="2"/>
      <c r="M621" s="2"/>
      <c r="N621" s="2"/>
      <c r="P621" s="3"/>
      <c r="Q621" s="4"/>
      <c r="S621" s="2"/>
      <c r="T621" s="4"/>
      <c r="U621" s="4"/>
      <c r="V621" s="4"/>
      <c r="X621" s="4"/>
      <c r="Y621" s="5"/>
      <c r="AA621" s="4"/>
      <c r="AB621" s="4"/>
      <c r="AC621" s="4"/>
      <c r="AD621" s="4"/>
    </row>
    <row r="622" spans="1:30" x14ac:dyDescent="0.2">
      <c r="A622" s="1"/>
      <c r="B622" s="1"/>
      <c r="C622" s="1"/>
      <c r="D622" s="1"/>
      <c r="E622" s="1"/>
      <c r="F622" s="1"/>
      <c r="G622" s="1"/>
      <c r="H622" s="1"/>
      <c r="K622" s="2"/>
      <c r="L622" s="2"/>
      <c r="M622" s="2"/>
      <c r="N622" s="2"/>
      <c r="P622" s="3"/>
      <c r="Q622" s="4"/>
      <c r="S622" s="2"/>
      <c r="T622" s="4"/>
      <c r="U622" s="4"/>
      <c r="V622" s="4"/>
      <c r="X622" s="4"/>
      <c r="Y622" s="5"/>
      <c r="AA622" s="4"/>
      <c r="AB622" s="4"/>
      <c r="AC622" s="4"/>
      <c r="AD622" s="4"/>
    </row>
    <row r="623" spans="1:30" x14ac:dyDescent="0.2">
      <c r="A623" s="1"/>
      <c r="B623" s="1"/>
      <c r="C623" s="1"/>
      <c r="D623" s="1"/>
      <c r="E623" s="1"/>
      <c r="F623" s="1"/>
      <c r="G623" s="1"/>
      <c r="H623" s="1"/>
      <c r="K623" s="2"/>
      <c r="L623" s="2"/>
      <c r="M623" s="2"/>
      <c r="N623" s="2"/>
      <c r="P623" s="3"/>
      <c r="Q623" s="4"/>
      <c r="S623" s="2"/>
      <c r="T623" s="4"/>
      <c r="U623" s="4"/>
      <c r="V623" s="4"/>
      <c r="X623" s="4"/>
      <c r="Y623" s="5"/>
      <c r="AA623" s="4"/>
      <c r="AB623" s="4"/>
      <c r="AC623" s="4"/>
      <c r="AD623" s="4"/>
    </row>
    <row r="624" spans="1:30" x14ac:dyDescent="0.2">
      <c r="A624" s="1"/>
      <c r="B624" s="1"/>
      <c r="C624" s="1"/>
      <c r="D624" s="1"/>
      <c r="E624" s="1"/>
      <c r="F624" s="1"/>
      <c r="G624" s="1"/>
      <c r="H624" s="1"/>
      <c r="K624" s="2"/>
      <c r="L624" s="2"/>
      <c r="M624" s="2"/>
      <c r="N624" s="2"/>
      <c r="P624" s="3"/>
      <c r="Q624" s="4"/>
      <c r="S624" s="2"/>
      <c r="T624" s="4"/>
      <c r="U624" s="4"/>
      <c r="V624" s="4"/>
      <c r="X624" s="4"/>
      <c r="Y624" s="5"/>
      <c r="AA624" s="4"/>
      <c r="AB624" s="4"/>
      <c r="AC624" s="4"/>
      <c r="AD624" s="4"/>
    </row>
    <row r="625" spans="1:30" x14ac:dyDescent="0.2">
      <c r="A625" s="1"/>
      <c r="B625" s="1"/>
      <c r="C625" s="1"/>
      <c r="D625" s="1"/>
      <c r="E625" s="1"/>
      <c r="F625" s="1"/>
      <c r="G625" s="1"/>
      <c r="H625" s="1"/>
      <c r="K625" s="2"/>
      <c r="L625" s="2"/>
      <c r="M625" s="2"/>
      <c r="N625" s="2"/>
      <c r="P625" s="3"/>
      <c r="Q625" s="4"/>
      <c r="S625" s="2"/>
      <c r="T625" s="4"/>
      <c r="U625" s="4"/>
      <c r="V625" s="4"/>
      <c r="X625" s="4"/>
      <c r="Y625" s="5"/>
      <c r="AA625" s="4"/>
      <c r="AB625" s="4"/>
      <c r="AC625" s="4"/>
      <c r="AD625" s="4"/>
    </row>
    <row r="626" spans="1:30" x14ac:dyDescent="0.2">
      <c r="A626" s="1"/>
      <c r="B626" s="1"/>
      <c r="C626" s="1"/>
      <c r="D626" s="1"/>
      <c r="E626" s="1"/>
      <c r="F626" s="1"/>
      <c r="G626" s="1"/>
      <c r="H626" s="1"/>
      <c r="K626" s="2"/>
      <c r="L626" s="2"/>
      <c r="M626" s="2"/>
      <c r="N626" s="2"/>
      <c r="P626" s="3"/>
      <c r="Q626" s="4"/>
      <c r="S626" s="2"/>
      <c r="T626" s="4"/>
      <c r="U626" s="4"/>
      <c r="V626" s="4"/>
      <c r="X626" s="4"/>
      <c r="Y626" s="5"/>
      <c r="AA626" s="4"/>
      <c r="AB626" s="4"/>
      <c r="AC626" s="4"/>
      <c r="AD626" s="4"/>
    </row>
    <row r="627" spans="1:30" x14ac:dyDescent="0.2">
      <c r="A627" s="1"/>
      <c r="B627" s="1"/>
      <c r="C627" s="1"/>
      <c r="D627" s="1"/>
      <c r="E627" s="1"/>
      <c r="F627" s="1"/>
      <c r="G627" s="1"/>
      <c r="H627" s="1"/>
      <c r="K627" s="2"/>
      <c r="L627" s="2"/>
      <c r="M627" s="2"/>
      <c r="N627" s="2"/>
      <c r="P627" s="3"/>
      <c r="Q627" s="4"/>
      <c r="S627" s="2"/>
      <c r="T627" s="4"/>
      <c r="U627" s="4"/>
      <c r="V627" s="4"/>
      <c r="X627" s="4"/>
      <c r="Y627" s="5"/>
      <c r="AA627" s="4"/>
      <c r="AB627" s="4"/>
      <c r="AC627" s="4"/>
      <c r="AD627" s="4"/>
    </row>
    <row r="628" spans="1:30" x14ac:dyDescent="0.2">
      <c r="A628" s="1"/>
      <c r="B628" s="1"/>
      <c r="C628" s="1"/>
      <c r="D628" s="1"/>
      <c r="E628" s="1"/>
      <c r="F628" s="1"/>
      <c r="G628" s="1"/>
      <c r="H628" s="1"/>
      <c r="K628" s="2"/>
      <c r="L628" s="2"/>
      <c r="M628" s="2"/>
      <c r="N628" s="2"/>
      <c r="P628" s="3"/>
      <c r="Q628" s="4"/>
      <c r="S628" s="2"/>
      <c r="T628" s="4"/>
      <c r="U628" s="4"/>
      <c r="V628" s="4"/>
      <c r="X628" s="4"/>
      <c r="Y628" s="5"/>
      <c r="AA628" s="4"/>
      <c r="AB628" s="4"/>
      <c r="AC628" s="4"/>
      <c r="AD628" s="4"/>
    </row>
    <row r="629" spans="1:30" x14ac:dyDescent="0.2">
      <c r="A629" s="1"/>
      <c r="B629" s="1"/>
      <c r="C629" s="1"/>
      <c r="D629" s="1"/>
      <c r="E629" s="1"/>
      <c r="F629" s="1"/>
      <c r="G629" s="1"/>
      <c r="H629" s="1"/>
      <c r="K629" s="2"/>
      <c r="L629" s="2"/>
      <c r="M629" s="2"/>
      <c r="N629" s="2"/>
      <c r="P629" s="3"/>
      <c r="Q629" s="4"/>
      <c r="S629" s="2"/>
      <c r="T629" s="4"/>
      <c r="U629" s="4"/>
      <c r="V629" s="4"/>
      <c r="X629" s="4"/>
      <c r="Y629" s="5"/>
      <c r="AA629" s="4"/>
      <c r="AB629" s="4"/>
      <c r="AC629" s="4"/>
      <c r="AD629" s="4"/>
    </row>
    <row r="630" spans="1:30" x14ac:dyDescent="0.2">
      <c r="A630" s="1"/>
      <c r="B630" s="1"/>
      <c r="C630" s="1"/>
      <c r="D630" s="1"/>
      <c r="E630" s="1"/>
      <c r="F630" s="1"/>
      <c r="G630" s="1"/>
      <c r="H630" s="1"/>
      <c r="K630" s="2"/>
      <c r="L630" s="2"/>
      <c r="M630" s="2"/>
      <c r="N630" s="2"/>
      <c r="P630" s="3"/>
      <c r="Q630" s="4"/>
      <c r="S630" s="2"/>
      <c r="T630" s="4"/>
      <c r="U630" s="4"/>
      <c r="V630" s="4"/>
      <c r="X630" s="4"/>
      <c r="Y630" s="5"/>
      <c r="AA630" s="4"/>
      <c r="AB630" s="4"/>
      <c r="AC630" s="4"/>
      <c r="AD630" s="4"/>
    </row>
    <row r="631" spans="1:30" x14ac:dyDescent="0.2">
      <c r="A631" s="1"/>
      <c r="B631" s="1"/>
      <c r="C631" s="1"/>
      <c r="D631" s="1"/>
      <c r="E631" s="1"/>
      <c r="F631" s="1"/>
      <c r="G631" s="1"/>
      <c r="H631" s="1"/>
      <c r="K631" s="2"/>
      <c r="L631" s="2"/>
      <c r="M631" s="2"/>
      <c r="N631" s="2"/>
      <c r="P631" s="3"/>
      <c r="Q631" s="4"/>
      <c r="S631" s="2"/>
      <c r="T631" s="4"/>
      <c r="U631" s="4"/>
      <c r="V631" s="4"/>
      <c r="X631" s="4"/>
      <c r="Y631" s="5"/>
      <c r="AA631" s="4"/>
      <c r="AB631" s="4"/>
      <c r="AC631" s="4"/>
      <c r="AD631" s="4"/>
    </row>
    <row r="632" spans="1:30" x14ac:dyDescent="0.2">
      <c r="A632" s="1"/>
      <c r="B632" s="1"/>
      <c r="C632" s="1"/>
      <c r="D632" s="1"/>
      <c r="E632" s="1"/>
      <c r="F632" s="1"/>
      <c r="G632" s="1"/>
      <c r="H632" s="1"/>
      <c r="K632" s="2"/>
      <c r="L632" s="2"/>
      <c r="M632" s="2"/>
      <c r="N632" s="2"/>
      <c r="P632" s="3"/>
      <c r="Q632" s="4"/>
      <c r="S632" s="2"/>
      <c r="T632" s="4"/>
      <c r="U632" s="4"/>
      <c r="V632" s="4"/>
      <c r="X632" s="4"/>
      <c r="Y632" s="5"/>
      <c r="AA632" s="4"/>
      <c r="AB632" s="4"/>
      <c r="AC632" s="4"/>
      <c r="AD632" s="4"/>
    </row>
    <row r="633" spans="1:30" x14ac:dyDescent="0.2">
      <c r="A633" s="1"/>
      <c r="B633" s="1"/>
      <c r="C633" s="1"/>
      <c r="D633" s="1"/>
      <c r="E633" s="1"/>
      <c r="F633" s="1"/>
      <c r="G633" s="1"/>
      <c r="H633" s="1"/>
      <c r="K633" s="2"/>
      <c r="L633" s="2"/>
      <c r="M633" s="2"/>
      <c r="N633" s="2"/>
      <c r="P633" s="3"/>
      <c r="Q633" s="4"/>
      <c r="S633" s="2"/>
      <c r="T633" s="4"/>
      <c r="U633" s="4"/>
      <c r="V633" s="4"/>
      <c r="X633" s="4"/>
      <c r="Y633" s="5"/>
      <c r="AA633" s="4"/>
      <c r="AB633" s="4"/>
      <c r="AC633" s="4"/>
      <c r="AD633" s="4"/>
    </row>
    <row r="634" spans="1:30" x14ac:dyDescent="0.2">
      <c r="A634" s="1"/>
      <c r="B634" s="1"/>
      <c r="C634" s="1"/>
      <c r="D634" s="1"/>
      <c r="E634" s="1"/>
      <c r="F634" s="1"/>
      <c r="G634" s="1"/>
      <c r="H634" s="1"/>
      <c r="K634" s="2"/>
      <c r="L634" s="2"/>
      <c r="M634" s="2"/>
      <c r="N634" s="2"/>
      <c r="P634" s="3"/>
      <c r="Q634" s="4"/>
      <c r="S634" s="2"/>
      <c r="T634" s="4"/>
      <c r="U634" s="4"/>
      <c r="V634" s="4"/>
      <c r="X634" s="4"/>
      <c r="Y634" s="5"/>
      <c r="AA634" s="4"/>
      <c r="AB634" s="4"/>
      <c r="AC634" s="4"/>
      <c r="AD634" s="4"/>
    </row>
    <row r="635" spans="1:30" x14ac:dyDescent="0.2">
      <c r="A635" s="1"/>
      <c r="B635" s="1"/>
      <c r="C635" s="1"/>
      <c r="D635" s="1"/>
      <c r="E635" s="1"/>
      <c r="F635" s="1"/>
      <c r="G635" s="1"/>
      <c r="H635" s="1"/>
      <c r="K635" s="2"/>
      <c r="L635" s="2"/>
      <c r="M635" s="2"/>
      <c r="N635" s="2"/>
      <c r="P635" s="3"/>
      <c r="Q635" s="4"/>
      <c r="S635" s="2"/>
      <c r="T635" s="4"/>
      <c r="U635" s="4"/>
      <c r="V635" s="4"/>
      <c r="X635" s="4"/>
      <c r="Y635" s="5"/>
      <c r="AA635" s="4"/>
      <c r="AB635" s="4"/>
      <c r="AC635" s="4"/>
      <c r="AD635" s="4"/>
    </row>
    <row r="636" spans="1:30" x14ac:dyDescent="0.2">
      <c r="A636" s="1"/>
      <c r="B636" s="1"/>
      <c r="C636" s="1"/>
      <c r="D636" s="1"/>
      <c r="E636" s="1"/>
      <c r="F636" s="1"/>
      <c r="G636" s="1"/>
      <c r="H636" s="1"/>
      <c r="K636" s="2"/>
      <c r="L636" s="2"/>
      <c r="M636" s="2"/>
      <c r="N636" s="2"/>
      <c r="P636" s="3"/>
      <c r="Q636" s="4"/>
      <c r="S636" s="2"/>
      <c r="T636" s="4"/>
      <c r="U636" s="4"/>
      <c r="V636" s="4"/>
      <c r="X636" s="4"/>
      <c r="Y636" s="5"/>
      <c r="AA636" s="4"/>
      <c r="AB636" s="4"/>
      <c r="AC636" s="4"/>
      <c r="AD636" s="4"/>
    </row>
    <row r="637" spans="1:30" x14ac:dyDescent="0.2">
      <c r="A637" s="1"/>
      <c r="B637" s="1"/>
      <c r="C637" s="1"/>
      <c r="D637" s="1"/>
      <c r="E637" s="1"/>
      <c r="F637" s="1"/>
      <c r="G637" s="1"/>
      <c r="H637" s="1"/>
      <c r="K637" s="2"/>
      <c r="L637" s="2"/>
      <c r="M637" s="2"/>
      <c r="N637" s="2"/>
      <c r="P637" s="3"/>
      <c r="Q637" s="4"/>
      <c r="S637" s="2"/>
      <c r="T637" s="4"/>
      <c r="U637" s="4"/>
      <c r="V637" s="4"/>
      <c r="X637" s="4"/>
      <c r="Y637" s="5"/>
      <c r="AA637" s="4"/>
      <c r="AB637" s="4"/>
      <c r="AC637" s="4"/>
      <c r="AD637" s="4"/>
    </row>
    <row r="638" spans="1:30" x14ac:dyDescent="0.2">
      <c r="A638" s="1"/>
      <c r="B638" s="1"/>
      <c r="C638" s="1"/>
      <c r="D638" s="1"/>
      <c r="E638" s="1"/>
      <c r="F638" s="1"/>
      <c r="G638" s="1"/>
      <c r="H638" s="1"/>
      <c r="K638" s="2"/>
      <c r="L638" s="2"/>
      <c r="M638" s="2"/>
      <c r="N638" s="2"/>
      <c r="P638" s="3"/>
      <c r="Q638" s="4"/>
      <c r="S638" s="2"/>
      <c r="T638" s="4"/>
      <c r="U638" s="4"/>
      <c r="V638" s="4"/>
      <c r="X638" s="4"/>
      <c r="Y638" s="5"/>
      <c r="AA638" s="4"/>
      <c r="AB638" s="4"/>
      <c r="AC638" s="4"/>
      <c r="AD638" s="4"/>
    </row>
    <row r="639" spans="1:30" x14ac:dyDescent="0.2">
      <c r="A639" s="1"/>
      <c r="B639" s="1"/>
      <c r="C639" s="1"/>
      <c r="D639" s="1"/>
      <c r="E639" s="1"/>
      <c r="F639" s="1"/>
      <c r="G639" s="1"/>
      <c r="H639" s="1"/>
      <c r="K639" s="2"/>
      <c r="L639" s="2"/>
      <c r="M639" s="2"/>
      <c r="N639" s="2"/>
      <c r="P639" s="3"/>
      <c r="Q639" s="4"/>
      <c r="S639" s="2"/>
      <c r="T639" s="4"/>
      <c r="U639" s="4"/>
      <c r="V639" s="4"/>
      <c r="X639" s="4"/>
      <c r="Y639" s="5"/>
      <c r="AA639" s="4"/>
      <c r="AB639" s="4"/>
      <c r="AC639" s="4"/>
      <c r="AD639" s="4"/>
    </row>
    <row r="640" spans="1:30" x14ac:dyDescent="0.2">
      <c r="A640" s="1"/>
      <c r="B640" s="1"/>
      <c r="C640" s="1"/>
      <c r="D640" s="1"/>
      <c r="E640" s="1"/>
      <c r="F640" s="1"/>
      <c r="G640" s="1"/>
      <c r="H640" s="1"/>
      <c r="K640" s="2"/>
      <c r="L640" s="2"/>
      <c r="M640" s="2"/>
      <c r="N640" s="2"/>
      <c r="P640" s="3"/>
      <c r="Q640" s="4"/>
      <c r="S640" s="2"/>
      <c r="T640" s="4"/>
      <c r="U640" s="4"/>
      <c r="V640" s="4"/>
      <c r="X640" s="4"/>
      <c r="Y640" s="5"/>
      <c r="AA640" s="4"/>
      <c r="AB640" s="4"/>
      <c r="AC640" s="4"/>
      <c r="AD640" s="4"/>
    </row>
    <row r="641" spans="1:30" x14ac:dyDescent="0.2">
      <c r="A641" s="1"/>
      <c r="B641" s="1"/>
      <c r="C641" s="1"/>
      <c r="D641" s="1"/>
      <c r="E641" s="1"/>
      <c r="F641" s="1"/>
      <c r="G641" s="1"/>
      <c r="H641" s="1"/>
      <c r="K641" s="2"/>
      <c r="L641" s="2"/>
      <c r="M641" s="2"/>
      <c r="N641" s="2"/>
      <c r="P641" s="3"/>
      <c r="Q641" s="4"/>
      <c r="S641" s="2"/>
      <c r="T641" s="4"/>
      <c r="U641" s="4"/>
      <c r="V641" s="4"/>
      <c r="X641" s="4"/>
      <c r="Y641" s="5"/>
      <c r="AA641" s="4"/>
      <c r="AB641" s="4"/>
      <c r="AC641" s="4"/>
      <c r="AD641" s="4"/>
    </row>
    <row r="642" spans="1:30" x14ac:dyDescent="0.2">
      <c r="A642" s="1"/>
      <c r="B642" s="1"/>
      <c r="C642" s="1"/>
      <c r="D642" s="1"/>
      <c r="E642" s="1"/>
      <c r="F642" s="1"/>
      <c r="G642" s="1"/>
      <c r="H642" s="1"/>
      <c r="K642" s="2"/>
      <c r="L642" s="2"/>
      <c r="M642" s="2"/>
      <c r="N642" s="2"/>
      <c r="P642" s="3"/>
      <c r="Q642" s="4"/>
      <c r="S642" s="2"/>
      <c r="T642" s="4"/>
      <c r="U642" s="4"/>
      <c r="V642" s="4"/>
      <c r="X642" s="4"/>
      <c r="Y642" s="5"/>
      <c r="AA642" s="4"/>
      <c r="AB642" s="4"/>
      <c r="AC642" s="4"/>
      <c r="AD642" s="4"/>
    </row>
    <row r="643" spans="1:30" x14ac:dyDescent="0.2">
      <c r="A643" s="1"/>
      <c r="B643" s="1"/>
      <c r="C643" s="1"/>
      <c r="D643" s="1"/>
      <c r="E643" s="1"/>
      <c r="F643" s="1"/>
      <c r="G643" s="1"/>
      <c r="H643" s="1"/>
      <c r="K643" s="2"/>
      <c r="L643" s="2"/>
      <c r="M643" s="2"/>
      <c r="N643" s="2"/>
      <c r="P643" s="3"/>
      <c r="Q643" s="4"/>
      <c r="S643" s="2"/>
      <c r="T643" s="4"/>
      <c r="U643" s="4"/>
      <c r="V643" s="4"/>
      <c r="X643" s="4"/>
      <c r="Y643" s="5"/>
      <c r="AA643" s="4"/>
      <c r="AB643" s="4"/>
      <c r="AC643" s="4"/>
      <c r="AD643" s="4"/>
    </row>
    <row r="644" spans="1:30" x14ac:dyDescent="0.2">
      <c r="A644" s="1"/>
      <c r="B644" s="1"/>
      <c r="C644" s="1"/>
      <c r="D644" s="1"/>
      <c r="E644" s="1"/>
      <c r="F644" s="1"/>
      <c r="G644" s="1"/>
      <c r="H644" s="1"/>
      <c r="K644" s="2"/>
      <c r="L644" s="2"/>
      <c r="M644" s="2"/>
      <c r="N644" s="2"/>
      <c r="P644" s="3"/>
      <c r="Q644" s="4"/>
      <c r="S644" s="2"/>
      <c r="T644" s="4"/>
      <c r="U644" s="4"/>
      <c r="V644" s="4"/>
      <c r="X644" s="4"/>
      <c r="Y644" s="5"/>
      <c r="AA644" s="4"/>
      <c r="AB644" s="4"/>
      <c r="AC644" s="4"/>
      <c r="AD644" s="4"/>
    </row>
    <row r="645" spans="1:30" x14ac:dyDescent="0.2">
      <c r="A645" s="1"/>
      <c r="B645" s="1"/>
      <c r="C645" s="1"/>
      <c r="D645" s="1"/>
      <c r="E645" s="1"/>
      <c r="F645" s="1"/>
      <c r="G645" s="1"/>
      <c r="H645" s="1"/>
      <c r="K645" s="2"/>
      <c r="L645" s="2"/>
      <c r="M645" s="2"/>
      <c r="N645" s="2"/>
      <c r="P645" s="3"/>
      <c r="Q645" s="4"/>
      <c r="S645" s="2"/>
      <c r="T645" s="4"/>
      <c r="U645" s="4"/>
      <c r="V645" s="4"/>
      <c r="X645" s="4"/>
      <c r="Y645" s="5"/>
      <c r="AA645" s="4"/>
      <c r="AB645" s="4"/>
      <c r="AC645" s="4"/>
      <c r="AD645" s="4"/>
    </row>
    <row r="646" spans="1:30" x14ac:dyDescent="0.2">
      <c r="A646" s="1"/>
      <c r="B646" s="1"/>
      <c r="C646" s="1"/>
      <c r="D646" s="1"/>
      <c r="E646" s="1"/>
      <c r="F646" s="1"/>
      <c r="G646" s="1"/>
      <c r="H646" s="1"/>
      <c r="K646" s="2"/>
      <c r="L646" s="2"/>
      <c r="M646" s="2"/>
      <c r="N646" s="2"/>
      <c r="P646" s="3"/>
      <c r="Q646" s="4"/>
      <c r="S646" s="2"/>
      <c r="T646" s="4"/>
      <c r="U646" s="4"/>
      <c r="V646" s="4"/>
      <c r="X646" s="4"/>
      <c r="Y646" s="5"/>
      <c r="AA646" s="4"/>
      <c r="AB646" s="4"/>
      <c r="AC646" s="4"/>
      <c r="AD646" s="4"/>
    </row>
    <row r="647" spans="1:30" x14ac:dyDescent="0.2">
      <c r="A647" s="1"/>
      <c r="B647" s="1"/>
      <c r="C647" s="1"/>
      <c r="D647" s="1"/>
      <c r="E647" s="1"/>
      <c r="F647" s="1"/>
      <c r="G647" s="1"/>
      <c r="H647" s="1"/>
      <c r="K647" s="2"/>
      <c r="L647" s="2"/>
      <c r="M647" s="2"/>
      <c r="N647" s="2"/>
      <c r="P647" s="3"/>
      <c r="Q647" s="4"/>
      <c r="S647" s="2"/>
      <c r="T647" s="4"/>
      <c r="U647" s="4"/>
      <c r="V647" s="4"/>
      <c r="X647" s="4"/>
      <c r="Y647" s="5"/>
      <c r="AA647" s="4"/>
      <c r="AB647" s="4"/>
      <c r="AC647" s="4"/>
      <c r="AD647" s="4"/>
    </row>
    <row r="648" spans="1:30" x14ac:dyDescent="0.2">
      <c r="A648" s="1"/>
      <c r="B648" s="1"/>
      <c r="C648" s="1"/>
      <c r="D648" s="1"/>
      <c r="E648" s="1"/>
      <c r="F648" s="1"/>
      <c r="G648" s="1"/>
      <c r="H648" s="1"/>
      <c r="K648" s="2"/>
      <c r="L648" s="2"/>
      <c r="M648" s="2"/>
      <c r="N648" s="2"/>
      <c r="P648" s="3"/>
      <c r="Q648" s="4"/>
      <c r="S648" s="2"/>
      <c r="T648" s="4"/>
      <c r="U648" s="4"/>
      <c r="V648" s="4"/>
      <c r="X648" s="4"/>
      <c r="Y648" s="5"/>
      <c r="AA648" s="4"/>
      <c r="AB648" s="4"/>
      <c r="AC648" s="4"/>
      <c r="AD648" s="4"/>
    </row>
    <row r="649" spans="1:30" x14ac:dyDescent="0.2">
      <c r="A649" s="1"/>
      <c r="B649" s="1"/>
      <c r="C649" s="1"/>
      <c r="D649" s="1"/>
      <c r="E649" s="1"/>
      <c r="F649" s="1"/>
      <c r="G649" s="1"/>
      <c r="H649" s="1"/>
      <c r="K649" s="2"/>
      <c r="L649" s="2"/>
      <c r="M649" s="2"/>
      <c r="N649" s="2"/>
      <c r="P649" s="3"/>
      <c r="Q649" s="4"/>
      <c r="S649" s="2"/>
      <c r="T649" s="4"/>
      <c r="U649" s="4"/>
      <c r="V649" s="4"/>
      <c r="X649" s="4"/>
      <c r="Y649" s="5"/>
      <c r="AA649" s="4"/>
      <c r="AB649" s="4"/>
      <c r="AC649" s="4"/>
      <c r="AD649" s="4"/>
    </row>
    <row r="650" spans="1:30" x14ac:dyDescent="0.2">
      <c r="A650" s="1"/>
      <c r="B650" s="1"/>
      <c r="C650" s="1"/>
      <c r="D650" s="1"/>
      <c r="E650" s="1"/>
      <c r="F650" s="1"/>
      <c r="G650" s="1"/>
      <c r="H650" s="1"/>
      <c r="K650" s="2"/>
      <c r="L650" s="2"/>
      <c r="M650" s="2"/>
      <c r="N650" s="2"/>
      <c r="P650" s="3"/>
      <c r="Q650" s="4"/>
      <c r="S650" s="2"/>
      <c r="T650" s="4"/>
      <c r="U650" s="4"/>
      <c r="V650" s="4"/>
      <c r="X650" s="4"/>
      <c r="Y650" s="5"/>
      <c r="AA650" s="4"/>
      <c r="AB650" s="4"/>
      <c r="AC650" s="4"/>
      <c r="AD650" s="4"/>
    </row>
    <row r="651" spans="1:30" x14ac:dyDescent="0.2">
      <c r="A651" s="1"/>
      <c r="B651" s="1"/>
      <c r="C651" s="1"/>
      <c r="D651" s="1"/>
      <c r="E651" s="1"/>
      <c r="F651" s="1"/>
      <c r="G651" s="1"/>
      <c r="H651" s="1"/>
      <c r="K651" s="2"/>
      <c r="L651" s="2"/>
      <c r="M651" s="2"/>
      <c r="N651" s="2"/>
      <c r="P651" s="3"/>
      <c r="Q651" s="4"/>
      <c r="S651" s="2"/>
      <c r="T651" s="4"/>
      <c r="U651" s="4"/>
      <c r="V651" s="4"/>
      <c r="X651" s="4"/>
      <c r="Y651" s="5"/>
      <c r="AA651" s="4"/>
      <c r="AB651" s="4"/>
      <c r="AC651" s="4"/>
      <c r="AD651" s="4"/>
    </row>
    <row r="652" spans="1:30" x14ac:dyDescent="0.2">
      <c r="A652" s="1"/>
      <c r="B652" s="1"/>
      <c r="C652" s="1"/>
      <c r="D652" s="1"/>
      <c r="E652" s="1"/>
      <c r="F652" s="1"/>
      <c r="G652" s="1"/>
      <c r="H652" s="1"/>
      <c r="K652" s="2"/>
      <c r="L652" s="2"/>
      <c r="M652" s="2"/>
      <c r="N652" s="2"/>
      <c r="P652" s="3"/>
      <c r="Q652" s="4"/>
      <c r="S652" s="2"/>
      <c r="T652" s="4"/>
      <c r="U652" s="4"/>
      <c r="V652" s="4"/>
      <c r="X652" s="4"/>
      <c r="Y652" s="5"/>
      <c r="AA652" s="4"/>
      <c r="AB652" s="4"/>
      <c r="AC652" s="4"/>
      <c r="AD652" s="4"/>
    </row>
    <row r="653" spans="1:30" x14ac:dyDescent="0.2">
      <c r="A653" s="1"/>
      <c r="B653" s="1"/>
      <c r="C653" s="1"/>
      <c r="D653" s="1"/>
      <c r="E653" s="1"/>
      <c r="F653" s="1"/>
      <c r="G653" s="1"/>
      <c r="H653" s="1"/>
      <c r="K653" s="2"/>
      <c r="L653" s="2"/>
      <c r="M653" s="2"/>
      <c r="N653" s="2"/>
      <c r="P653" s="3"/>
      <c r="Q653" s="4"/>
      <c r="S653" s="2"/>
      <c r="T653" s="4"/>
      <c r="U653" s="4"/>
      <c r="V653" s="4"/>
      <c r="X653" s="4"/>
      <c r="Y653" s="5"/>
      <c r="AA653" s="4"/>
      <c r="AB653" s="4"/>
      <c r="AC653" s="4"/>
      <c r="AD653" s="4"/>
    </row>
    <row r="654" spans="1:30" x14ac:dyDescent="0.2">
      <c r="A654" s="1"/>
      <c r="B654" s="1"/>
      <c r="C654" s="1"/>
      <c r="D654" s="1"/>
      <c r="E654" s="1"/>
      <c r="F654" s="1"/>
      <c r="G654" s="1"/>
      <c r="H654" s="1"/>
      <c r="K654" s="2"/>
      <c r="L654" s="2"/>
      <c r="M654" s="2"/>
      <c r="N654" s="2"/>
      <c r="P654" s="3"/>
      <c r="Q654" s="4"/>
      <c r="S654" s="2"/>
      <c r="T654" s="4"/>
      <c r="U654" s="4"/>
      <c r="V654" s="4"/>
      <c r="X654" s="4"/>
      <c r="Y654" s="5"/>
      <c r="AA654" s="4"/>
      <c r="AB654" s="4"/>
      <c r="AC654" s="4"/>
      <c r="AD654" s="4"/>
    </row>
    <row r="655" spans="1:30" x14ac:dyDescent="0.2">
      <c r="A655" s="1"/>
      <c r="B655" s="1"/>
      <c r="C655" s="1"/>
      <c r="D655" s="1"/>
      <c r="E655" s="1"/>
      <c r="F655" s="1"/>
      <c r="G655" s="1"/>
      <c r="H655" s="1"/>
      <c r="K655" s="2"/>
      <c r="L655" s="2"/>
      <c r="M655" s="2"/>
      <c r="N655" s="2"/>
      <c r="P655" s="3"/>
      <c r="Q655" s="4"/>
      <c r="S655" s="2"/>
      <c r="T655" s="4"/>
      <c r="U655" s="4"/>
      <c r="V655" s="4"/>
      <c r="X655" s="4"/>
      <c r="Y655" s="5"/>
      <c r="AA655" s="4"/>
      <c r="AB655" s="4"/>
      <c r="AC655" s="4"/>
      <c r="AD655" s="4"/>
    </row>
    <row r="656" spans="1:30" x14ac:dyDescent="0.2">
      <c r="A656" s="1"/>
      <c r="B656" s="1"/>
      <c r="C656" s="1"/>
      <c r="D656" s="1"/>
      <c r="E656" s="1"/>
      <c r="F656" s="1"/>
      <c r="G656" s="1"/>
      <c r="H656" s="1"/>
      <c r="K656" s="2"/>
      <c r="L656" s="2"/>
      <c r="M656" s="2"/>
      <c r="N656" s="2"/>
      <c r="P656" s="3"/>
      <c r="Q656" s="4"/>
      <c r="S656" s="2"/>
      <c r="T656" s="4"/>
      <c r="U656" s="4"/>
      <c r="V656" s="4"/>
      <c r="X656" s="4"/>
      <c r="Y656" s="5"/>
      <c r="AA656" s="4"/>
      <c r="AB656" s="4"/>
      <c r="AC656" s="4"/>
      <c r="AD656" s="4"/>
    </row>
    <row r="657" spans="1:30" x14ac:dyDescent="0.2">
      <c r="A657" s="1"/>
      <c r="B657" s="1"/>
      <c r="C657" s="1"/>
      <c r="D657" s="1"/>
      <c r="E657" s="1"/>
      <c r="F657" s="1"/>
      <c r="G657" s="1"/>
      <c r="H657" s="1"/>
      <c r="K657" s="2"/>
      <c r="L657" s="2"/>
      <c r="M657" s="2"/>
      <c r="N657" s="2"/>
      <c r="P657" s="3"/>
      <c r="Q657" s="4"/>
      <c r="S657" s="2"/>
      <c r="T657" s="4"/>
      <c r="U657" s="4"/>
      <c r="V657" s="4"/>
      <c r="X657" s="4"/>
      <c r="Y657" s="5"/>
      <c r="AA657" s="4"/>
      <c r="AB657" s="4"/>
      <c r="AC657" s="4"/>
      <c r="AD657" s="4"/>
    </row>
    <row r="658" spans="1:30" x14ac:dyDescent="0.2">
      <c r="A658" s="1"/>
      <c r="B658" s="1"/>
      <c r="C658" s="1"/>
      <c r="D658" s="1"/>
      <c r="E658" s="1"/>
      <c r="F658" s="1"/>
      <c r="G658" s="1"/>
      <c r="H658" s="1"/>
      <c r="K658" s="2"/>
      <c r="L658" s="2"/>
      <c r="M658" s="2"/>
      <c r="N658" s="2"/>
      <c r="P658" s="3"/>
      <c r="Q658" s="4"/>
      <c r="S658" s="2"/>
      <c r="T658" s="4"/>
      <c r="U658" s="4"/>
      <c r="V658" s="4"/>
      <c r="X658" s="4"/>
      <c r="Y658" s="5"/>
      <c r="AA658" s="4"/>
      <c r="AB658" s="4"/>
      <c r="AC658" s="4"/>
      <c r="AD658" s="4"/>
    </row>
    <row r="659" spans="1:30" x14ac:dyDescent="0.2">
      <c r="A659" s="1"/>
      <c r="B659" s="1"/>
      <c r="C659" s="1"/>
      <c r="D659" s="1"/>
      <c r="E659" s="1"/>
      <c r="F659" s="1"/>
      <c r="G659" s="1"/>
      <c r="H659" s="1"/>
      <c r="K659" s="2"/>
      <c r="L659" s="2"/>
      <c r="M659" s="2"/>
      <c r="N659" s="2"/>
      <c r="P659" s="3"/>
      <c r="Q659" s="4"/>
      <c r="S659" s="2"/>
      <c r="T659" s="4"/>
      <c r="U659" s="4"/>
      <c r="V659" s="4"/>
      <c r="X659" s="4"/>
      <c r="Y659" s="5"/>
      <c r="AA659" s="4"/>
      <c r="AB659" s="4"/>
      <c r="AC659" s="4"/>
      <c r="AD659" s="4"/>
    </row>
    <row r="660" spans="1:30" x14ac:dyDescent="0.2">
      <c r="A660" s="1"/>
      <c r="B660" s="1"/>
      <c r="C660" s="1"/>
      <c r="D660" s="1"/>
      <c r="E660" s="1"/>
      <c r="F660" s="1"/>
      <c r="G660" s="1"/>
      <c r="H660" s="1"/>
      <c r="K660" s="2"/>
      <c r="L660" s="2"/>
      <c r="M660" s="2"/>
      <c r="N660" s="2"/>
      <c r="P660" s="3"/>
      <c r="Q660" s="4"/>
      <c r="S660" s="2"/>
      <c r="T660" s="4"/>
      <c r="U660" s="4"/>
      <c r="V660" s="4"/>
      <c r="X660" s="4"/>
      <c r="Y660" s="5"/>
      <c r="AA660" s="4"/>
      <c r="AB660" s="4"/>
      <c r="AC660" s="4"/>
      <c r="AD660" s="4"/>
    </row>
    <row r="661" spans="1:30" x14ac:dyDescent="0.2">
      <c r="A661" s="1"/>
      <c r="B661" s="1"/>
      <c r="C661" s="1"/>
      <c r="D661" s="1"/>
      <c r="E661" s="1"/>
      <c r="F661" s="1"/>
      <c r="G661" s="1"/>
      <c r="H661" s="1"/>
      <c r="K661" s="2"/>
      <c r="L661" s="2"/>
      <c r="M661" s="2"/>
      <c r="N661" s="2"/>
      <c r="P661" s="3"/>
      <c r="Q661" s="4"/>
      <c r="S661" s="2"/>
      <c r="T661" s="4"/>
      <c r="U661" s="4"/>
      <c r="V661" s="4"/>
      <c r="X661" s="4"/>
      <c r="Y661" s="5"/>
      <c r="AA661" s="4"/>
      <c r="AB661" s="4"/>
      <c r="AC661" s="4"/>
      <c r="AD661" s="4"/>
    </row>
    <row r="662" spans="1:30" x14ac:dyDescent="0.2">
      <c r="A662" s="1"/>
      <c r="B662" s="1"/>
      <c r="C662" s="1"/>
      <c r="D662" s="1"/>
      <c r="E662" s="1"/>
      <c r="F662" s="1"/>
      <c r="G662" s="1"/>
      <c r="H662" s="1"/>
      <c r="K662" s="2"/>
      <c r="L662" s="2"/>
      <c r="M662" s="2"/>
      <c r="N662" s="2"/>
      <c r="P662" s="3"/>
      <c r="Q662" s="4"/>
      <c r="S662" s="2"/>
      <c r="T662" s="4"/>
      <c r="U662" s="4"/>
      <c r="V662" s="4"/>
      <c r="X662" s="4"/>
      <c r="Y662" s="5"/>
      <c r="AA662" s="4"/>
      <c r="AB662" s="4"/>
      <c r="AC662" s="4"/>
      <c r="AD662" s="4"/>
    </row>
    <row r="663" spans="1:30" x14ac:dyDescent="0.2">
      <c r="A663" s="1"/>
      <c r="B663" s="1"/>
      <c r="C663" s="1"/>
      <c r="D663" s="1"/>
      <c r="E663" s="1"/>
      <c r="F663" s="1"/>
      <c r="G663" s="1"/>
      <c r="H663" s="1"/>
      <c r="K663" s="2"/>
      <c r="L663" s="2"/>
      <c r="M663" s="2"/>
      <c r="N663" s="2"/>
      <c r="P663" s="3"/>
      <c r="Q663" s="4"/>
      <c r="S663" s="2"/>
      <c r="T663" s="4"/>
      <c r="U663" s="4"/>
      <c r="V663" s="4"/>
      <c r="X663" s="4"/>
      <c r="Y663" s="5"/>
      <c r="AA663" s="4"/>
      <c r="AB663" s="4"/>
      <c r="AC663" s="4"/>
      <c r="AD663" s="4"/>
    </row>
    <row r="664" spans="1:30" x14ac:dyDescent="0.2">
      <c r="A664" s="1"/>
      <c r="B664" s="1"/>
      <c r="C664" s="1"/>
      <c r="D664" s="1"/>
      <c r="E664" s="1"/>
      <c r="F664" s="1"/>
      <c r="G664" s="1"/>
      <c r="H664" s="1"/>
      <c r="K664" s="2"/>
      <c r="L664" s="2"/>
      <c r="M664" s="2"/>
      <c r="N664" s="2"/>
      <c r="P664" s="3"/>
      <c r="Q664" s="4"/>
      <c r="S664" s="2"/>
      <c r="T664" s="4"/>
      <c r="U664" s="4"/>
      <c r="V664" s="4"/>
      <c r="X664" s="4"/>
      <c r="Y664" s="5"/>
      <c r="AA664" s="4"/>
      <c r="AB664" s="4"/>
      <c r="AC664" s="4"/>
      <c r="AD664" s="4"/>
    </row>
    <row r="665" spans="1:30" x14ac:dyDescent="0.2">
      <c r="A665" s="1"/>
      <c r="B665" s="1"/>
      <c r="C665" s="1"/>
      <c r="D665" s="1"/>
      <c r="E665" s="1"/>
      <c r="F665" s="1"/>
      <c r="G665" s="1"/>
      <c r="H665" s="1"/>
      <c r="K665" s="2"/>
      <c r="L665" s="2"/>
      <c r="M665" s="2"/>
      <c r="N665" s="2"/>
      <c r="P665" s="3"/>
      <c r="Q665" s="4"/>
      <c r="S665" s="2"/>
      <c r="T665" s="4"/>
      <c r="U665" s="4"/>
      <c r="V665" s="4"/>
      <c r="X665" s="4"/>
      <c r="Y665" s="5"/>
      <c r="AA665" s="4"/>
      <c r="AB665" s="4"/>
      <c r="AC665" s="4"/>
      <c r="AD665" s="4"/>
    </row>
    <row r="666" spans="1:30" x14ac:dyDescent="0.2">
      <c r="A666" s="1"/>
      <c r="B666" s="1"/>
      <c r="C666" s="1"/>
      <c r="D666" s="1"/>
      <c r="E666" s="1"/>
      <c r="F666" s="1"/>
      <c r="G666" s="1"/>
      <c r="H666" s="1"/>
      <c r="K666" s="2"/>
      <c r="L666" s="2"/>
      <c r="M666" s="2"/>
      <c r="N666" s="2"/>
      <c r="P666" s="3"/>
      <c r="Q666" s="4"/>
      <c r="S666" s="2"/>
      <c r="T666" s="4"/>
      <c r="U666" s="4"/>
      <c r="V666" s="4"/>
      <c r="X666" s="4"/>
      <c r="Y666" s="5"/>
      <c r="AA666" s="4"/>
      <c r="AB666" s="4"/>
      <c r="AC666" s="4"/>
      <c r="AD666" s="4"/>
    </row>
    <row r="667" spans="1:30" x14ac:dyDescent="0.2">
      <c r="A667" s="1"/>
      <c r="B667" s="1"/>
      <c r="C667" s="1"/>
      <c r="D667" s="1"/>
      <c r="E667" s="1"/>
      <c r="F667" s="1"/>
      <c r="G667" s="1"/>
      <c r="H667" s="1"/>
      <c r="K667" s="2"/>
      <c r="L667" s="2"/>
      <c r="M667" s="2"/>
      <c r="N667" s="2"/>
      <c r="P667" s="3"/>
      <c r="Q667" s="4"/>
      <c r="S667" s="2"/>
      <c r="T667" s="4"/>
      <c r="U667" s="4"/>
      <c r="V667" s="4"/>
      <c r="X667" s="4"/>
      <c r="Y667" s="5"/>
      <c r="AA667" s="4"/>
      <c r="AB667" s="4"/>
      <c r="AC667" s="4"/>
      <c r="AD667" s="4"/>
    </row>
    <row r="668" spans="1:30" x14ac:dyDescent="0.2">
      <c r="A668" s="1"/>
      <c r="B668" s="1"/>
      <c r="C668" s="1"/>
      <c r="D668" s="1"/>
      <c r="E668" s="1"/>
      <c r="F668" s="1"/>
      <c r="G668" s="1"/>
      <c r="H668" s="1"/>
      <c r="K668" s="2"/>
      <c r="L668" s="2"/>
      <c r="M668" s="2"/>
      <c r="N668" s="2"/>
      <c r="P668" s="3"/>
      <c r="Q668" s="4"/>
      <c r="S668" s="2"/>
      <c r="T668" s="4"/>
      <c r="U668" s="4"/>
      <c r="V668" s="4"/>
      <c r="X668" s="4"/>
      <c r="Y668" s="5"/>
      <c r="AA668" s="4"/>
      <c r="AB668" s="4"/>
      <c r="AC668" s="4"/>
      <c r="AD668" s="4"/>
    </row>
    <row r="669" spans="1:30" x14ac:dyDescent="0.2">
      <c r="A669" s="1"/>
      <c r="B669" s="1"/>
      <c r="C669" s="1"/>
      <c r="D669" s="1"/>
      <c r="E669" s="1"/>
      <c r="F669" s="1"/>
      <c r="G669" s="1"/>
      <c r="H669" s="1"/>
      <c r="K669" s="2"/>
      <c r="L669" s="2"/>
      <c r="M669" s="2"/>
      <c r="N669" s="2"/>
      <c r="P669" s="3"/>
      <c r="Q669" s="4"/>
      <c r="S669" s="2"/>
      <c r="T669" s="4"/>
      <c r="U669" s="4"/>
      <c r="V669" s="4"/>
      <c r="X669" s="4"/>
      <c r="Y669" s="5"/>
      <c r="AA669" s="4"/>
      <c r="AB669" s="4"/>
      <c r="AC669" s="4"/>
      <c r="AD669" s="4"/>
    </row>
    <row r="670" spans="1:30" x14ac:dyDescent="0.2">
      <c r="A670" s="1"/>
      <c r="B670" s="1"/>
      <c r="C670" s="1"/>
      <c r="D670" s="1"/>
      <c r="E670" s="1"/>
      <c r="F670" s="1"/>
      <c r="G670" s="1"/>
      <c r="H670" s="1"/>
      <c r="K670" s="2"/>
      <c r="L670" s="2"/>
      <c r="M670" s="2"/>
      <c r="N670" s="2"/>
      <c r="P670" s="3"/>
      <c r="Q670" s="4"/>
      <c r="S670" s="2"/>
      <c r="T670" s="4"/>
      <c r="U670" s="4"/>
      <c r="V670" s="4"/>
      <c r="X670" s="4"/>
      <c r="Y670" s="5"/>
      <c r="AA670" s="4"/>
      <c r="AB670" s="4"/>
      <c r="AC670" s="4"/>
      <c r="AD670" s="4"/>
    </row>
    <row r="671" spans="1:30" x14ac:dyDescent="0.2">
      <c r="A671" s="1"/>
      <c r="B671" s="1"/>
      <c r="C671" s="1"/>
      <c r="D671" s="1"/>
      <c r="E671" s="1"/>
      <c r="F671" s="1"/>
      <c r="G671" s="1"/>
      <c r="H671" s="1"/>
      <c r="K671" s="2"/>
      <c r="L671" s="2"/>
      <c r="M671" s="2"/>
      <c r="N671" s="2"/>
      <c r="P671" s="3"/>
      <c r="Q671" s="4"/>
      <c r="S671" s="2"/>
      <c r="T671" s="4"/>
      <c r="U671" s="4"/>
      <c r="V671" s="4"/>
      <c r="X671" s="4"/>
      <c r="Y671" s="5"/>
      <c r="AA671" s="4"/>
      <c r="AB671" s="4"/>
      <c r="AC671" s="4"/>
      <c r="AD671" s="4"/>
    </row>
    <row r="672" spans="1:30" x14ac:dyDescent="0.2">
      <c r="A672" s="1"/>
      <c r="B672" s="1"/>
      <c r="C672" s="1"/>
      <c r="D672" s="1"/>
      <c r="E672" s="1"/>
      <c r="F672" s="1"/>
      <c r="G672" s="1"/>
      <c r="H672" s="1"/>
      <c r="K672" s="2"/>
      <c r="L672" s="2"/>
      <c r="M672" s="2"/>
      <c r="N672" s="2"/>
      <c r="P672" s="3"/>
      <c r="Q672" s="4"/>
      <c r="S672" s="2"/>
      <c r="T672" s="4"/>
      <c r="U672" s="4"/>
      <c r="V672" s="4"/>
      <c r="X672" s="4"/>
      <c r="Y672" s="5"/>
      <c r="AA672" s="4"/>
      <c r="AB672" s="4"/>
      <c r="AC672" s="4"/>
      <c r="AD672" s="4"/>
    </row>
    <row r="673" spans="1:30" x14ac:dyDescent="0.2">
      <c r="A673" s="1"/>
      <c r="B673" s="1"/>
      <c r="C673" s="1"/>
      <c r="D673" s="1"/>
      <c r="E673" s="1"/>
      <c r="F673" s="1"/>
      <c r="G673" s="1"/>
      <c r="H673" s="1"/>
      <c r="K673" s="2"/>
      <c r="L673" s="2"/>
      <c r="M673" s="2"/>
      <c r="N673" s="2"/>
      <c r="P673" s="3"/>
      <c r="Q673" s="4"/>
      <c r="S673" s="2"/>
      <c r="T673" s="4"/>
      <c r="U673" s="4"/>
      <c r="V673" s="4"/>
      <c r="X673" s="4"/>
      <c r="Y673" s="5"/>
      <c r="AA673" s="4"/>
      <c r="AB673" s="4"/>
      <c r="AC673" s="4"/>
      <c r="AD673" s="4"/>
    </row>
    <row r="674" spans="1:30" x14ac:dyDescent="0.2">
      <c r="A674" s="1"/>
      <c r="B674" s="1"/>
      <c r="C674" s="1"/>
      <c r="D674" s="1"/>
      <c r="E674" s="1"/>
      <c r="F674" s="1"/>
      <c r="G674" s="1"/>
      <c r="H674" s="1"/>
      <c r="K674" s="2"/>
      <c r="L674" s="2"/>
      <c r="M674" s="2"/>
      <c r="N674" s="2"/>
      <c r="P674" s="3"/>
      <c r="Q674" s="4"/>
      <c r="S674" s="2"/>
      <c r="T674" s="4"/>
      <c r="U674" s="4"/>
      <c r="V674" s="4"/>
      <c r="X674" s="4"/>
      <c r="Y674" s="5"/>
      <c r="AA674" s="4"/>
      <c r="AB674" s="4"/>
      <c r="AC674" s="4"/>
      <c r="AD674" s="4"/>
    </row>
    <row r="675" spans="1:30" x14ac:dyDescent="0.2">
      <c r="A675" s="1"/>
      <c r="B675" s="1"/>
      <c r="C675" s="1"/>
      <c r="D675" s="1"/>
      <c r="E675" s="1"/>
      <c r="F675" s="1"/>
      <c r="G675" s="1"/>
      <c r="H675" s="1"/>
      <c r="K675" s="2"/>
      <c r="L675" s="2"/>
      <c r="M675" s="2"/>
      <c r="N675" s="2"/>
      <c r="P675" s="3"/>
      <c r="Q675" s="4"/>
      <c r="S675" s="2"/>
      <c r="T675" s="4"/>
      <c r="U675" s="4"/>
      <c r="V675" s="4"/>
      <c r="X675" s="4"/>
      <c r="Y675" s="5"/>
      <c r="AA675" s="4"/>
      <c r="AB675" s="4"/>
      <c r="AC675" s="4"/>
      <c r="AD675" s="4"/>
    </row>
    <row r="676" spans="1:30" x14ac:dyDescent="0.2">
      <c r="A676" s="1"/>
      <c r="B676" s="1"/>
      <c r="C676" s="1"/>
      <c r="D676" s="1"/>
      <c r="E676" s="1"/>
      <c r="F676" s="1"/>
      <c r="G676" s="1"/>
      <c r="H676" s="1"/>
      <c r="K676" s="2"/>
      <c r="L676" s="2"/>
      <c r="M676" s="2"/>
      <c r="N676" s="2"/>
      <c r="P676" s="3"/>
      <c r="Q676" s="4"/>
      <c r="S676" s="2"/>
      <c r="T676" s="4"/>
      <c r="U676" s="4"/>
      <c r="V676" s="4"/>
      <c r="X676" s="4"/>
      <c r="Y676" s="5"/>
      <c r="AA676" s="4"/>
      <c r="AB676" s="4"/>
      <c r="AC676" s="4"/>
      <c r="AD676" s="4"/>
    </row>
    <row r="677" spans="1:30" x14ac:dyDescent="0.2">
      <c r="A677" s="1"/>
      <c r="B677" s="1"/>
      <c r="C677" s="1"/>
      <c r="D677" s="1"/>
      <c r="E677" s="1"/>
      <c r="F677" s="1"/>
      <c r="G677" s="1"/>
      <c r="H677" s="1"/>
      <c r="K677" s="2"/>
      <c r="L677" s="2"/>
      <c r="M677" s="2"/>
      <c r="N677" s="2"/>
      <c r="P677" s="3"/>
      <c r="Q677" s="4"/>
      <c r="S677" s="2"/>
      <c r="T677" s="4"/>
      <c r="U677" s="4"/>
      <c r="V677" s="4"/>
      <c r="X677" s="4"/>
      <c r="Y677" s="5"/>
      <c r="AA677" s="4"/>
      <c r="AB677" s="4"/>
      <c r="AC677" s="4"/>
      <c r="AD677" s="4"/>
    </row>
    <row r="678" spans="1:30" x14ac:dyDescent="0.2">
      <c r="A678" s="1"/>
      <c r="B678" s="1"/>
      <c r="C678" s="1"/>
      <c r="D678" s="1"/>
      <c r="E678" s="1"/>
      <c r="F678" s="1"/>
      <c r="G678" s="1"/>
      <c r="H678" s="1"/>
      <c r="K678" s="2"/>
      <c r="L678" s="2"/>
      <c r="M678" s="2"/>
      <c r="N678" s="2"/>
      <c r="P678" s="3"/>
      <c r="Q678" s="4"/>
      <c r="S678" s="2"/>
      <c r="T678" s="4"/>
      <c r="U678" s="4"/>
      <c r="V678" s="4"/>
      <c r="X678" s="4"/>
      <c r="Y678" s="5"/>
      <c r="AA678" s="4"/>
      <c r="AB678" s="4"/>
      <c r="AC678" s="4"/>
      <c r="AD678" s="4"/>
    </row>
    <row r="679" spans="1:30" x14ac:dyDescent="0.2">
      <c r="A679" s="1"/>
      <c r="B679" s="1"/>
      <c r="C679" s="1"/>
      <c r="D679" s="1"/>
      <c r="E679" s="1"/>
      <c r="F679" s="1"/>
      <c r="G679" s="1"/>
      <c r="H679" s="1"/>
      <c r="K679" s="2"/>
      <c r="L679" s="2"/>
      <c r="M679" s="2"/>
      <c r="N679" s="2"/>
      <c r="P679" s="3"/>
      <c r="Q679" s="4"/>
      <c r="S679" s="2"/>
      <c r="T679" s="4"/>
      <c r="U679" s="4"/>
      <c r="V679" s="4"/>
      <c r="X679" s="4"/>
      <c r="Y679" s="5"/>
      <c r="AA679" s="4"/>
      <c r="AB679" s="4"/>
      <c r="AC679" s="4"/>
      <c r="AD679" s="4"/>
    </row>
    <row r="680" spans="1:30" x14ac:dyDescent="0.2">
      <c r="A680" s="1"/>
      <c r="B680" s="1"/>
      <c r="C680" s="1"/>
      <c r="D680" s="1"/>
      <c r="E680" s="1"/>
      <c r="F680" s="1"/>
      <c r="G680" s="1"/>
      <c r="H680" s="1"/>
      <c r="K680" s="2"/>
      <c r="L680" s="2"/>
      <c r="M680" s="2"/>
      <c r="N680" s="2"/>
      <c r="P680" s="3"/>
      <c r="Q680" s="4"/>
      <c r="S680" s="2"/>
      <c r="T680" s="4"/>
      <c r="U680" s="4"/>
      <c r="V680" s="4"/>
      <c r="X680" s="4"/>
      <c r="Y680" s="5"/>
      <c r="AA680" s="4"/>
      <c r="AB680" s="4"/>
      <c r="AC680" s="4"/>
      <c r="AD680" s="4"/>
    </row>
    <row r="681" spans="1:30" x14ac:dyDescent="0.2">
      <c r="A681" s="1"/>
      <c r="B681" s="1"/>
      <c r="C681" s="1"/>
      <c r="D681" s="1"/>
      <c r="E681" s="1"/>
      <c r="F681" s="1"/>
      <c r="G681" s="1"/>
      <c r="H681" s="1"/>
      <c r="K681" s="2"/>
      <c r="L681" s="2"/>
      <c r="M681" s="2"/>
      <c r="N681" s="2"/>
      <c r="P681" s="3"/>
      <c r="Q681" s="4"/>
      <c r="S681" s="2"/>
      <c r="T681" s="4"/>
      <c r="U681" s="4"/>
      <c r="V681" s="4"/>
      <c r="X681" s="4"/>
      <c r="Y681" s="5"/>
      <c r="AA681" s="4"/>
      <c r="AB681" s="4"/>
      <c r="AC681" s="4"/>
      <c r="AD681" s="4"/>
    </row>
    <row r="682" spans="1:30" x14ac:dyDescent="0.2">
      <c r="A682" s="1"/>
      <c r="B682" s="1"/>
      <c r="C682" s="1"/>
      <c r="D682" s="1"/>
      <c r="E682" s="1"/>
      <c r="F682" s="1"/>
      <c r="G682" s="1"/>
      <c r="H682" s="1"/>
      <c r="K682" s="2"/>
      <c r="L682" s="2"/>
      <c r="M682" s="2"/>
      <c r="N682" s="2"/>
      <c r="P682" s="3"/>
      <c r="Q682" s="4"/>
      <c r="S682" s="2"/>
      <c r="T682" s="4"/>
      <c r="U682" s="4"/>
      <c r="V682" s="4"/>
      <c r="X682" s="4"/>
      <c r="Y682" s="5"/>
      <c r="AA682" s="4"/>
      <c r="AB682" s="4"/>
      <c r="AC682" s="4"/>
      <c r="AD682" s="4"/>
    </row>
    <row r="683" spans="1:30" x14ac:dyDescent="0.2">
      <c r="A683" s="1"/>
      <c r="B683" s="1"/>
      <c r="C683" s="1"/>
      <c r="D683" s="1"/>
      <c r="E683" s="1"/>
      <c r="F683" s="1"/>
      <c r="G683" s="1"/>
      <c r="H683" s="1"/>
      <c r="K683" s="2"/>
      <c r="L683" s="2"/>
      <c r="M683" s="2"/>
      <c r="N683" s="2"/>
      <c r="P683" s="3"/>
      <c r="Q683" s="4"/>
      <c r="S683" s="2"/>
      <c r="T683" s="4"/>
      <c r="U683" s="4"/>
      <c r="V683" s="4"/>
      <c r="X683" s="4"/>
      <c r="Y683" s="5"/>
      <c r="AA683" s="4"/>
      <c r="AB683" s="4"/>
      <c r="AC683" s="4"/>
      <c r="AD683" s="4"/>
    </row>
    <row r="684" spans="1:30" x14ac:dyDescent="0.2">
      <c r="A684" s="1"/>
      <c r="B684" s="1"/>
      <c r="C684" s="1"/>
      <c r="D684" s="1"/>
      <c r="E684" s="1"/>
      <c r="F684" s="1"/>
      <c r="G684" s="1"/>
      <c r="H684" s="1"/>
      <c r="K684" s="2"/>
      <c r="L684" s="2"/>
      <c r="M684" s="2"/>
      <c r="N684" s="2"/>
      <c r="P684" s="3"/>
      <c r="Q684" s="4"/>
      <c r="S684" s="2"/>
      <c r="T684" s="4"/>
      <c r="U684" s="4"/>
      <c r="V684" s="4"/>
      <c r="X684" s="4"/>
      <c r="Y684" s="5"/>
      <c r="AA684" s="4"/>
      <c r="AB684" s="4"/>
      <c r="AC684" s="4"/>
      <c r="AD684" s="4"/>
    </row>
    <row r="685" spans="1:30" x14ac:dyDescent="0.2">
      <c r="A685" s="1"/>
      <c r="B685" s="1"/>
      <c r="C685" s="1"/>
      <c r="D685" s="1"/>
      <c r="E685" s="1"/>
      <c r="F685" s="1"/>
      <c r="G685" s="1"/>
      <c r="H685" s="1"/>
      <c r="K685" s="2"/>
      <c r="L685" s="2"/>
      <c r="M685" s="2"/>
      <c r="N685" s="2"/>
      <c r="P685" s="3"/>
      <c r="Q685" s="4"/>
      <c r="S685" s="2"/>
      <c r="T685" s="4"/>
      <c r="U685" s="4"/>
      <c r="V685" s="4"/>
      <c r="X685" s="4"/>
      <c r="Y685" s="5"/>
      <c r="AA685" s="4"/>
      <c r="AB685" s="4"/>
      <c r="AC685" s="4"/>
      <c r="AD685" s="4"/>
    </row>
    <row r="686" spans="1:30" x14ac:dyDescent="0.2">
      <c r="A686" s="1"/>
      <c r="B686" s="1"/>
      <c r="C686" s="1"/>
      <c r="D686" s="1"/>
      <c r="E686" s="1"/>
      <c r="F686" s="1"/>
      <c r="G686" s="1"/>
      <c r="H686" s="1"/>
      <c r="K686" s="2"/>
      <c r="L686" s="2"/>
      <c r="M686" s="2"/>
      <c r="N686" s="2"/>
      <c r="P686" s="3"/>
      <c r="Q686" s="4"/>
      <c r="S686" s="2"/>
      <c r="T686" s="4"/>
      <c r="U686" s="4"/>
      <c r="V686" s="4"/>
      <c r="X686" s="4"/>
      <c r="Y686" s="5"/>
      <c r="AA686" s="4"/>
      <c r="AB686" s="4"/>
      <c r="AC686" s="4"/>
      <c r="AD686" s="4"/>
    </row>
    <row r="687" spans="1:30" x14ac:dyDescent="0.2">
      <c r="A687" s="1"/>
      <c r="B687" s="1"/>
      <c r="C687" s="1"/>
      <c r="D687" s="1"/>
      <c r="E687" s="1"/>
      <c r="F687" s="1"/>
      <c r="G687" s="1"/>
      <c r="H687" s="1"/>
      <c r="K687" s="2"/>
      <c r="L687" s="2"/>
      <c r="M687" s="2"/>
      <c r="N687" s="2"/>
      <c r="P687" s="3"/>
      <c r="Q687" s="4"/>
      <c r="S687" s="2"/>
      <c r="T687" s="4"/>
      <c r="U687" s="4"/>
      <c r="V687" s="4"/>
      <c r="X687" s="4"/>
      <c r="Y687" s="5"/>
      <c r="AA687" s="4"/>
      <c r="AB687" s="4"/>
      <c r="AC687" s="4"/>
      <c r="AD687" s="4"/>
    </row>
    <row r="688" spans="1:30" x14ac:dyDescent="0.2">
      <c r="A688" s="1"/>
      <c r="B688" s="1"/>
      <c r="C688" s="1"/>
      <c r="D688" s="1"/>
      <c r="E688" s="1"/>
      <c r="F688" s="1"/>
      <c r="G688" s="1"/>
      <c r="H688" s="1"/>
      <c r="K688" s="2"/>
      <c r="L688" s="2"/>
      <c r="M688" s="2"/>
      <c r="N688" s="2"/>
      <c r="P688" s="3"/>
      <c r="Q688" s="4"/>
      <c r="S688" s="2"/>
      <c r="T688" s="4"/>
      <c r="U688" s="4"/>
      <c r="V688" s="4"/>
      <c r="X688" s="4"/>
      <c r="Y688" s="5"/>
      <c r="AA688" s="4"/>
      <c r="AB688" s="4"/>
      <c r="AC688" s="4"/>
      <c r="AD688" s="4"/>
    </row>
    <row r="689" spans="1:30" x14ac:dyDescent="0.2">
      <c r="A689" s="1"/>
      <c r="B689" s="1"/>
      <c r="C689" s="1"/>
      <c r="D689" s="1"/>
      <c r="E689" s="1"/>
      <c r="F689" s="1"/>
      <c r="G689" s="1"/>
      <c r="H689" s="1"/>
      <c r="K689" s="2"/>
      <c r="L689" s="2"/>
      <c r="M689" s="2"/>
      <c r="N689" s="2"/>
      <c r="P689" s="3"/>
      <c r="Q689" s="4"/>
      <c r="S689" s="2"/>
      <c r="T689" s="4"/>
      <c r="U689" s="4"/>
      <c r="V689" s="4"/>
      <c r="X689" s="4"/>
      <c r="Y689" s="5"/>
      <c r="AA689" s="4"/>
      <c r="AB689" s="4"/>
      <c r="AC689" s="4"/>
      <c r="AD689" s="4"/>
    </row>
    <row r="690" spans="1:30" x14ac:dyDescent="0.2">
      <c r="A690" s="1"/>
      <c r="B690" s="1"/>
      <c r="C690" s="1"/>
      <c r="D690" s="1"/>
      <c r="E690" s="1"/>
      <c r="F690" s="1"/>
      <c r="G690" s="1"/>
      <c r="H690" s="1"/>
      <c r="K690" s="2"/>
      <c r="L690" s="2"/>
      <c r="M690" s="2"/>
      <c r="N690" s="2"/>
      <c r="P690" s="3"/>
      <c r="Q690" s="4"/>
      <c r="S690" s="2"/>
      <c r="T690" s="4"/>
      <c r="U690" s="4"/>
      <c r="V690" s="4"/>
      <c r="X690" s="4"/>
      <c r="Y690" s="5"/>
      <c r="AA690" s="4"/>
      <c r="AB690" s="4"/>
      <c r="AC690" s="4"/>
      <c r="AD690" s="4"/>
    </row>
    <row r="691" spans="1:30" x14ac:dyDescent="0.2">
      <c r="A691" s="1"/>
      <c r="B691" s="1"/>
      <c r="C691" s="1"/>
      <c r="D691" s="1"/>
      <c r="E691" s="1"/>
      <c r="F691" s="1"/>
      <c r="G691" s="1"/>
      <c r="H691" s="1"/>
      <c r="K691" s="2"/>
      <c r="L691" s="2"/>
      <c r="M691" s="2"/>
      <c r="N691" s="2"/>
      <c r="P691" s="3"/>
      <c r="Q691" s="4"/>
      <c r="S691" s="2"/>
      <c r="T691" s="4"/>
      <c r="U691" s="4"/>
      <c r="V691" s="4"/>
      <c r="X691" s="4"/>
      <c r="Y691" s="5"/>
      <c r="AA691" s="4"/>
      <c r="AB691" s="4"/>
      <c r="AC691" s="4"/>
      <c r="AD691" s="4"/>
    </row>
    <row r="692" spans="1:30" x14ac:dyDescent="0.2">
      <c r="A692" s="1"/>
      <c r="B692" s="1"/>
      <c r="C692" s="1"/>
      <c r="D692" s="1"/>
      <c r="E692" s="1"/>
      <c r="F692" s="1"/>
      <c r="G692" s="1"/>
      <c r="H692" s="1"/>
      <c r="K692" s="2"/>
      <c r="L692" s="2"/>
      <c r="M692" s="2"/>
      <c r="N692" s="2"/>
      <c r="P692" s="3"/>
      <c r="Q692" s="4"/>
      <c r="S692" s="2"/>
      <c r="T692" s="4"/>
      <c r="U692" s="4"/>
      <c r="V692" s="4"/>
      <c r="X692" s="4"/>
      <c r="Y692" s="5"/>
      <c r="AA692" s="4"/>
      <c r="AB692" s="4"/>
      <c r="AC692" s="4"/>
      <c r="AD692" s="4"/>
    </row>
    <row r="693" spans="1:30" x14ac:dyDescent="0.2">
      <c r="A693" s="1"/>
      <c r="B693" s="1"/>
      <c r="C693" s="1"/>
      <c r="D693" s="1"/>
      <c r="E693" s="1"/>
      <c r="F693" s="1"/>
      <c r="G693" s="1"/>
      <c r="H693" s="1"/>
      <c r="K693" s="2"/>
      <c r="L693" s="2"/>
      <c r="M693" s="2"/>
      <c r="N693" s="2"/>
      <c r="P693" s="3"/>
      <c r="Q693" s="4"/>
      <c r="S693" s="2"/>
      <c r="T693" s="4"/>
      <c r="U693" s="4"/>
      <c r="V693" s="4"/>
      <c r="X693" s="4"/>
      <c r="Y693" s="5"/>
      <c r="AA693" s="4"/>
      <c r="AB693" s="4"/>
      <c r="AC693" s="4"/>
      <c r="AD693" s="4"/>
    </row>
    <row r="694" spans="1:30" x14ac:dyDescent="0.2">
      <c r="A694" s="1"/>
      <c r="B694" s="1"/>
      <c r="C694" s="1"/>
      <c r="D694" s="1"/>
      <c r="E694" s="1"/>
      <c r="F694" s="1"/>
      <c r="G694" s="1"/>
      <c r="H694" s="1"/>
      <c r="K694" s="2"/>
      <c r="L694" s="2"/>
      <c r="M694" s="2"/>
      <c r="N694" s="2"/>
      <c r="P694" s="3"/>
      <c r="Q694" s="4"/>
      <c r="S694" s="2"/>
      <c r="T694" s="4"/>
      <c r="U694" s="4"/>
      <c r="V694" s="4"/>
      <c r="X694" s="4"/>
      <c r="Y694" s="5"/>
      <c r="AA694" s="4"/>
      <c r="AB694" s="4"/>
      <c r="AC694" s="4"/>
      <c r="AD694" s="4"/>
    </row>
    <row r="695" spans="1:30" x14ac:dyDescent="0.2">
      <c r="A695" s="1"/>
      <c r="B695" s="1"/>
      <c r="C695" s="1"/>
      <c r="D695" s="1"/>
      <c r="E695" s="1"/>
      <c r="F695" s="1"/>
      <c r="G695" s="1"/>
      <c r="H695" s="1"/>
      <c r="K695" s="2"/>
      <c r="L695" s="2"/>
      <c r="M695" s="2"/>
      <c r="N695" s="2"/>
      <c r="P695" s="3"/>
      <c r="Q695" s="4"/>
      <c r="S695" s="2"/>
      <c r="T695" s="4"/>
      <c r="U695" s="4"/>
      <c r="V695" s="4"/>
      <c r="X695" s="4"/>
      <c r="Y695" s="5"/>
      <c r="AA695" s="4"/>
      <c r="AB695" s="4"/>
      <c r="AC695" s="4"/>
      <c r="AD695" s="4"/>
    </row>
    <row r="696" spans="1:30" x14ac:dyDescent="0.2">
      <c r="A696" s="1"/>
      <c r="B696" s="1"/>
      <c r="C696" s="1"/>
      <c r="D696" s="1"/>
      <c r="E696" s="1"/>
      <c r="F696" s="1"/>
      <c r="G696" s="1"/>
      <c r="H696" s="1"/>
      <c r="K696" s="2"/>
      <c r="L696" s="2"/>
      <c r="M696" s="2"/>
      <c r="N696" s="2"/>
      <c r="P696" s="3"/>
      <c r="Q696" s="4"/>
      <c r="S696" s="2"/>
      <c r="T696" s="4"/>
      <c r="U696" s="4"/>
      <c r="V696" s="4"/>
      <c r="X696" s="4"/>
      <c r="Y696" s="5"/>
      <c r="AA696" s="4"/>
      <c r="AB696" s="4"/>
      <c r="AC696" s="4"/>
      <c r="AD696" s="4"/>
    </row>
    <row r="697" spans="1:30" x14ac:dyDescent="0.2">
      <c r="A697" s="1"/>
      <c r="B697" s="1"/>
      <c r="C697" s="1"/>
      <c r="D697" s="1"/>
      <c r="E697" s="1"/>
      <c r="F697" s="1"/>
      <c r="G697" s="1"/>
      <c r="H697" s="1"/>
      <c r="K697" s="2"/>
      <c r="L697" s="2"/>
      <c r="M697" s="2"/>
      <c r="N697" s="2"/>
      <c r="P697" s="3"/>
      <c r="Q697" s="4"/>
      <c r="S697" s="2"/>
      <c r="T697" s="4"/>
      <c r="U697" s="4"/>
      <c r="V697" s="4"/>
      <c r="X697" s="4"/>
      <c r="Y697" s="5"/>
      <c r="AA697" s="4"/>
      <c r="AB697" s="4"/>
      <c r="AC697" s="4"/>
      <c r="AD697" s="4"/>
    </row>
    <row r="698" spans="1:30" x14ac:dyDescent="0.2">
      <c r="A698" s="1"/>
      <c r="B698" s="1"/>
      <c r="C698" s="1"/>
      <c r="D698" s="1"/>
      <c r="E698" s="1"/>
      <c r="F698" s="1"/>
      <c r="G698" s="1"/>
      <c r="H698" s="1"/>
      <c r="K698" s="2"/>
      <c r="L698" s="2"/>
      <c r="M698" s="2"/>
      <c r="N698" s="2"/>
      <c r="P698" s="3"/>
      <c r="Q698" s="4"/>
      <c r="S698" s="2"/>
      <c r="T698" s="4"/>
      <c r="U698" s="4"/>
      <c r="V698" s="4"/>
      <c r="X698" s="4"/>
      <c r="Y698" s="5"/>
      <c r="AA698" s="4"/>
      <c r="AB698" s="4"/>
      <c r="AC698" s="4"/>
      <c r="AD698" s="4"/>
    </row>
    <row r="699" spans="1:30" x14ac:dyDescent="0.2">
      <c r="A699" s="1"/>
      <c r="B699" s="1"/>
      <c r="C699" s="1"/>
      <c r="D699" s="1"/>
      <c r="E699" s="1"/>
      <c r="F699" s="1"/>
      <c r="G699" s="1"/>
      <c r="H699" s="1"/>
      <c r="K699" s="2"/>
      <c r="L699" s="2"/>
      <c r="M699" s="2"/>
      <c r="N699" s="2"/>
      <c r="P699" s="3"/>
      <c r="Q699" s="4"/>
      <c r="S699" s="2"/>
      <c r="T699" s="4"/>
      <c r="U699" s="4"/>
      <c r="V699" s="4"/>
      <c r="X699" s="4"/>
      <c r="Y699" s="5"/>
      <c r="AA699" s="4"/>
      <c r="AB699" s="4"/>
      <c r="AC699" s="4"/>
      <c r="AD699" s="4"/>
    </row>
    <row r="700" spans="1:30" x14ac:dyDescent="0.2">
      <c r="A700" s="1"/>
      <c r="B700" s="1"/>
      <c r="C700" s="1"/>
      <c r="D700" s="1"/>
      <c r="E700" s="1"/>
      <c r="F700" s="1"/>
      <c r="G700" s="1"/>
      <c r="H700" s="1"/>
      <c r="K700" s="2"/>
      <c r="L700" s="2"/>
      <c r="M700" s="2"/>
      <c r="N700" s="2"/>
      <c r="P700" s="3"/>
      <c r="Q700" s="4"/>
      <c r="S700" s="2"/>
      <c r="T700" s="4"/>
      <c r="U700" s="4"/>
      <c r="V700" s="4"/>
      <c r="X700" s="4"/>
      <c r="Y700" s="5"/>
      <c r="AA700" s="4"/>
      <c r="AB700" s="4"/>
      <c r="AC700" s="4"/>
      <c r="AD700" s="4"/>
    </row>
    <row r="701" spans="1:30" x14ac:dyDescent="0.2">
      <c r="A701" s="1"/>
      <c r="B701" s="1"/>
      <c r="C701" s="1"/>
      <c r="D701" s="1"/>
      <c r="E701" s="1"/>
      <c r="F701" s="1"/>
      <c r="G701" s="1"/>
      <c r="H701" s="1"/>
      <c r="K701" s="2"/>
      <c r="L701" s="2"/>
      <c r="M701" s="2"/>
      <c r="N701" s="2"/>
      <c r="P701" s="3"/>
      <c r="Q701" s="4"/>
      <c r="S701" s="2"/>
      <c r="T701" s="4"/>
      <c r="U701" s="4"/>
      <c r="V701" s="4"/>
      <c r="X701" s="4"/>
      <c r="Y701" s="5"/>
      <c r="AA701" s="4"/>
      <c r="AB701" s="4"/>
      <c r="AC701" s="4"/>
      <c r="AD701" s="4"/>
    </row>
    <row r="702" spans="1:30" x14ac:dyDescent="0.2">
      <c r="A702" s="1"/>
      <c r="B702" s="1"/>
      <c r="C702" s="1"/>
      <c r="D702" s="1"/>
      <c r="E702" s="1"/>
      <c r="F702" s="1"/>
      <c r="G702" s="1"/>
      <c r="H702" s="1"/>
      <c r="K702" s="2"/>
      <c r="L702" s="2"/>
      <c r="M702" s="2"/>
      <c r="N702" s="2"/>
      <c r="P702" s="3"/>
      <c r="Q702" s="4"/>
      <c r="S702" s="2"/>
      <c r="T702" s="4"/>
      <c r="U702" s="4"/>
      <c r="V702" s="4"/>
      <c r="X702" s="4"/>
      <c r="Y702" s="5"/>
      <c r="AA702" s="4"/>
      <c r="AB702" s="4"/>
      <c r="AC702" s="4"/>
      <c r="AD702" s="4"/>
    </row>
    <row r="703" spans="1:30" x14ac:dyDescent="0.2">
      <c r="A703" s="1"/>
      <c r="B703" s="1"/>
      <c r="C703" s="1"/>
      <c r="D703" s="1"/>
      <c r="E703" s="1"/>
      <c r="F703" s="1"/>
      <c r="G703" s="1"/>
      <c r="H703" s="1"/>
      <c r="K703" s="2"/>
      <c r="L703" s="2"/>
      <c r="M703" s="2"/>
      <c r="N703" s="2"/>
      <c r="P703" s="3"/>
      <c r="Q703" s="4"/>
      <c r="S703" s="2"/>
      <c r="T703" s="4"/>
      <c r="U703" s="4"/>
      <c r="V703" s="4"/>
      <c r="X703" s="4"/>
      <c r="Y703" s="5"/>
      <c r="AA703" s="4"/>
      <c r="AB703" s="4"/>
      <c r="AC703" s="4"/>
      <c r="AD703" s="4"/>
    </row>
    <row r="704" spans="1:30" x14ac:dyDescent="0.2">
      <c r="A704" s="1"/>
      <c r="B704" s="1"/>
      <c r="C704" s="1"/>
      <c r="D704" s="1"/>
      <c r="E704" s="1"/>
      <c r="F704" s="1"/>
      <c r="G704" s="1"/>
      <c r="H704" s="1"/>
      <c r="K704" s="2"/>
      <c r="L704" s="2"/>
      <c r="M704" s="2"/>
      <c r="N704" s="2"/>
      <c r="P704" s="3"/>
      <c r="Q704" s="4"/>
      <c r="S704" s="2"/>
      <c r="T704" s="4"/>
      <c r="U704" s="4"/>
      <c r="V704" s="4"/>
      <c r="X704" s="4"/>
      <c r="Y704" s="5"/>
      <c r="AA704" s="4"/>
      <c r="AB704" s="4"/>
      <c r="AC704" s="4"/>
      <c r="AD704" s="4"/>
    </row>
    <row r="705" spans="1:30" x14ac:dyDescent="0.2">
      <c r="A705" s="1"/>
      <c r="B705" s="1"/>
      <c r="C705" s="1"/>
      <c r="D705" s="1"/>
      <c r="E705" s="1"/>
      <c r="F705" s="1"/>
      <c r="G705" s="1"/>
      <c r="H705" s="1"/>
      <c r="K705" s="2"/>
      <c r="L705" s="2"/>
      <c r="M705" s="2"/>
      <c r="N705" s="2"/>
      <c r="P705" s="3"/>
      <c r="Q705" s="4"/>
      <c r="S705" s="2"/>
      <c r="T705" s="4"/>
      <c r="U705" s="4"/>
      <c r="V705" s="4"/>
      <c r="X705" s="4"/>
      <c r="Y705" s="5"/>
      <c r="AA705" s="4"/>
      <c r="AB705" s="4"/>
      <c r="AC705" s="4"/>
      <c r="AD705" s="4"/>
    </row>
    <row r="706" spans="1:30" x14ac:dyDescent="0.2">
      <c r="A706" s="1"/>
      <c r="B706" s="1"/>
      <c r="C706" s="1"/>
      <c r="D706" s="1"/>
      <c r="E706" s="1"/>
      <c r="F706" s="1"/>
      <c r="G706" s="1"/>
      <c r="H706" s="1"/>
      <c r="K706" s="2"/>
      <c r="L706" s="2"/>
      <c r="M706" s="2"/>
      <c r="N706" s="2"/>
      <c r="P706" s="3"/>
      <c r="Q706" s="4"/>
      <c r="S706" s="2"/>
      <c r="T706" s="4"/>
      <c r="U706" s="4"/>
      <c r="V706" s="4"/>
      <c r="X706" s="4"/>
      <c r="Y706" s="5"/>
      <c r="AA706" s="4"/>
      <c r="AB706" s="4"/>
      <c r="AC706" s="4"/>
      <c r="AD706" s="4"/>
    </row>
    <row r="707" spans="1:30" x14ac:dyDescent="0.2">
      <c r="A707" s="1"/>
      <c r="B707" s="1"/>
      <c r="C707" s="1"/>
      <c r="D707" s="1"/>
      <c r="E707" s="1"/>
      <c r="F707" s="1"/>
      <c r="G707" s="1"/>
      <c r="H707" s="1"/>
      <c r="K707" s="2"/>
      <c r="L707" s="2"/>
      <c r="M707" s="2"/>
      <c r="N707" s="2"/>
      <c r="P707" s="3"/>
      <c r="Q707" s="4"/>
      <c r="S707" s="2"/>
      <c r="T707" s="4"/>
      <c r="U707" s="4"/>
      <c r="V707" s="4"/>
      <c r="X707" s="4"/>
      <c r="Y707" s="5"/>
      <c r="AA707" s="4"/>
      <c r="AB707" s="4"/>
      <c r="AC707" s="4"/>
      <c r="AD707" s="4"/>
    </row>
    <row r="708" spans="1:30" x14ac:dyDescent="0.2">
      <c r="A708" s="1"/>
      <c r="B708" s="1"/>
      <c r="C708" s="1"/>
      <c r="D708" s="1"/>
      <c r="E708" s="1"/>
      <c r="F708" s="1"/>
      <c r="G708" s="1"/>
      <c r="H708" s="1"/>
      <c r="K708" s="2"/>
      <c r="L708" s="2"/>
      <c r="M708" s="2"/>
      <c r="N708" s="2"/>
      <c r="P708" s="3"/>
      <c r="Q708" s="4"/>
      <c r="S708" s="2"/>
      <c r="T708" s="4"/>
      <c r="U708" s="4"/>
      <c r="V708" s="4"/>
      <c r="X708" s="4"/>
      <c r="Y708" s="5"/>
      <c r="AA708" s="4"/>
      <c r="AB708" s="4"/>
      <c r="AC708" s="4"/>
      <c r="AD708" s="4"/>
    </row>
    <row r="709" spans="1:30" x14ac:dyDescent="0.2">
      <c r="A709" s="1"/>
      <c r="B709" s="1"/>
      <c r="C709" s="1"/>
      <c r="D709" s="1"/>
      <c r="E709" s="1"/>
      <c r="F709" s="1"/>
      <c r="G709" s="1"/>
      <c r="H709" s="1"/>
      <c r="K709" s="2"/>
      <c r="L709" s="2"/>
      <c r="M709" s="2"/>
      <c r="N709" s="2"/>
      <c r="P709" s="3"/>
      <c r="Q709" s="4"/>
      <c r="S709" s="2"/>
      <c r="T709" s="4"/>
      <c r="U709" s="4"/>
      <c r="V709" s="4"/>
      <c r="X709" s="4"/>
      <c r="Y709" s="5"/>
      <c r="AA709" s="4"/>
      <c r="AB709" s="4"/>
      <c r="AC709" s="4"/>
      <c r="AD709" s="4"/>
    </row>
    <row r="710" spans="1:30" x14ac:dyDescent="0.2">
      <c r="A710" s="1"/>
      <c r="B710" s="1"/>
      <c r="C710" s="1"/>
      <c r="D710" s="1"/>
      <c r="E710" s="1"/>
      <c r="F710" s="1"/>
      <c r="G710" s="1"/>
      <c r="H710" s="1"/>
      <c r="K710" s="2"/>
      <c r="L710" s="2"/>
      <c r="M710" s="2"/>
      <c r="N710" s="2"/>
      <c r="P710" s="3"/>
      <c r="Q710" s="4"/>
      <c r="S710" s="2"/>
      <c r="T710" s="4"/>
      <c r="U710" s="4"/>
      <c r="V710" s="4"/>
      <c r="X710" s="4"/>
      <c r="Y710" s="5"/>
      <c r="AA710" s="4"/>
      <c r="AB710" s="4"/>
      <c r="AC710" s="4"/>
      <c r="AD710" s="4"/>
    </row>
    <row r="711" spans="1:30" x14ac:dyDescent="0.2">
      <c r="A711" s="1"/>
      <c r="B711" s="1"/>
      <c r="C711" s="1"/>
      <c r="D711" s="1"/>
      <c r="E711" s="1"/>
      <c r="F711" s="1"/>
      <c r="G711" s="1"/>
      <c r="H711" s="1"/>
      <c r="K711" s="2"/>
      <c r="L711" s="2"/>
      <c r="M711" s="2"/>
      <c r="N711" s="2"/>
      <c r="P711" s="3"/>
      <c r="Q711" s="4"/>
      <c r="S711" s="2"/>
      <c r="T711" s="4"/>
      <c r="U711" s="4"/>
      <c r="V711" s="4"/>
      <c r="X711" s="4"/>
      <c r="Y711" s="5"/>
      <c r="AA711" s="4"/>
      <c r="AB711" s="4"/>
      <c r="AC711" s="4"/>
      <c r="AD711" s="4"/>
    </row>
    <row r="712" spans="1:30" x14ac:dyDescent="0.2">
      <c r="A712" s="1"/>
      <c r="B712" s="1"/>
      <c r="C712" s="1"/>
      <c r="D712" s="1"/>
      <c r="E712" s="1"/>
      <c r="F712" s="1"/>
      <c r="G712" s="1"/>
      <c r="H712" s="1"/>
      <c r="K712" s="2"/>
      <c r="L712" s="2"/>
      <c r="M712" s="2"/>
      <c r="N712" s="2"/>
      <c r="P712" s="3"/>
      <c r="Q712" s="4"/>
      <c r="S712" s="2"/>
      <c r="T712" s="4"/>
      <c r="U712" s="4"/>
      <c r="V712" s="4"/>
      <c r="X712" s="4"/>
      <c r="Y712" s="5"/>
      <c r="AA712" s="4"/>
      <c r="AB712" s="4"/>
      <c r="AC712" s="4"/>
      <c r="AD712" s="4"/>
    </row>
    <row r="713" spans="1:30" x14ac:dyDescent="0.2">
      <c r="A713" s="1"/>
      <c r="B713" s="1"/>
      <c r="C713" s="1"/>
      <c r="D713" s="1"/>
      <c r="E713" s="1"/>
      <c r="F713" s="1"/>
      <c r="G713" s="1"/>
      <c r="H713" s="1"/>
      <c r="K713" s="2"/>
      <c r="L713" s="2"/>
      <c r="M713" s="2"/>
      <c r="N713" s="2"/>
      <c r="P713" s="3"/>
      <c r="Q713" s="4"/>
      <c r="S713" s="2"/>
      <c r="T713" s="4"/>
      <c r="U713" s="4"/>
      <c r="V713" s="4"/>
      <c r="X713" s="4"/>
      <c r="Y713" s="5"/>
      <c r="AA713" s="4"/>
      <c r="AB713" s="4"/>
      <c r="AC713" s="4"/>
      <c r="AD713" s="4"/>
    </row>
    <row r="714" spans="1:30" x14ac:dyDescent="0.2">
      <c r="A714" s="1"/>
      <c r="B714" s="1"/>
      <c r="C714" s="1"/>
      <c r="D714" s="1"/>
      <c r="E714" s="1"/>
      <c r="F714" s="1"/>
      <c r="G714" s="1"/>
      <c r="H714" s="1"/>
      <c r="K714" s="2"/>
      <c r="L714" s="2"/>
      <c r="M714" s="2"/>
      <c r="N714" s="2"/>
      <c r="P714" s="3"/>
      <c r="Q714" s="4"/>
      <c r="S714" s="2"/>
      <c r="T714" s="4"/>
      <c r="U714" s="4"/>
      <c r="V714" s="4"/>
      <c r="X714" s="4"/>
      <c r="Y714" s="5"/>
      <c r="AA714" s="4"/>
      <c r="AB714" s="4"/>
      <c r="AC714" s="4"/>
      <c r="AD714" s="4"/>
    </row>
    <row r="715" spans="1:30" x14ac:dyDescent="0.2">
      <c r="A715" s="1"/>
      <c r="B715" s="1"/>
      <c r="C715" s="1"/>
      <c r="D715" s="1"/>
      <c r="E715" s="1"/>
      <c r="F715" s="1"/>
      <c r="G715" s="1"/>
      <c r="H715" s="1"/>
      <c r="K715" s="2"/>
      <c r="L715" s="2"/>
      <c r="M715" s="2"/>
      <c r="N715" s="2"/>
      <c r="P715" s="3"/>
      <c r="Q715" s="4"/>
      <c r="S715" s="2"/>
      <c r="T715" s="4"/>
      <c r="U715" s="4"/>
      <c r="V715" s="4"/>
      <c r="X715" s="4"/>
      <c r="Y715" s="5"/>
      <c r="AA715" s="4"/>
      <c r="AB715" s="4"/>
      <c r="AC715" s="4"/>
      <c r="AD715" s="4"/>
    </row>
    <row r="716" spans="1:30" x14ac:dyDescent="0.2">
      <c r="A716" s="1"/>
      <c r="B716" s="1"/>
      <c r="C716" s="1"/>
      <c r="D716" s="1"/>
      <c r="E716" s="1"/>
      <c r="F716" s="1"/>
      <c r="G716" s="1"/>
      <c r="H716" s="1"/>
      <c r="K716" s="2"/>
      <c r="L716" s="2"/>
      <c r="M716" s="2"/>
      <c r="N716" s="2"/>
      <c r="P716" s="3"/>
      <c r="Q716" s="4"/>
      <c r="S716" s="2"/>
      <c r="T716" s="4"/>
      <c r="U716" s="4"/>
      <c r="V716" s="4"/>
      <c r="X716" s="4"/>
      <c r="Y716" s="5"/>
      <c r="AA716" s="4"/>
      <c r="AB716" s="4"/>
      <c r="AC716" s="4"/>
      <c r="AD716" s="4"/>
    </row>
    <row r="717" spans="1:30" x14ac:dyDescent="0.2">
      <c r="A717" s="1"/>
      <c r="B717" s="1"/>
      <c r="C717" s="1"/>
      <c r="D717" s="1"/>
      <c r="E717" s="1"/>
      <c r="F717" s="1"/>
      <c r="G717" s="1"/>
      <c r="H717" s="1"/>
      <c r="K717" s="2"/>
      <c r="L717" s="2"/>
      <c r="M717" s="2"/>
      <c r="N717" s="2"/>
      <c r="P717" s="3"/>
      <c r="Q717" s="4"/>
      <c r="S717" s="2"/>
      <c r="T717" s="4"/>
      <c r="U717" s="4"/>
      <c r="V717" s="4"/>
      <c r="X717" s="4"/>
      <c r="Y717" s="5"/>
      <c r="AA717" s="4"/>
      <c r="AB717" s="4"/>
      <c r="AC717" s="4"/>
      <c r="AD717" s="4"/>
    </row>
    <row r="718" spans="1:30" x14ac:dyDescent="0.2">
      <c r="A718" s="1"/>
      <c r="B718" s="1"/>
      <c r="C718" s="1"/>
      <c r="D718" s="1"/>
      <c r="E718" s="1"/>
      <c r="F718" s="1"/>
      <c r="G718" s="1"/>
      <c r="H718" s="1"/>
      <c r="K718" s="2"/>
      <c r="L718" s="2"/>
      <c r="M718" s="2"/>
      <c r="N718" s="2"/>
      <c r="P718" s="3"/>
      <c r="Q718" s="4"/>
      <c r="S718" s="2"/>
      <c r="T718" s="4"/>
      <c r="U718" s="4"/>
      <c r="V718" s="4"/>
      <c r="X718" s="4"/>
      <c r="Y718" s="5"/>
      <c r="AA718" s="4"/>
      <c r="AB718" s="4"/>
      <c r="AC718" s="4"/>
      <c r="AD718" s="4"/>
    </row>
    <row r="719" spans="1:30" x14ac:dyDescent="0.2">
      <c r="A719" s="1"/>
      <c r="B719" s="1"/>
      <c r="C719" s="1"/>
      <c r="D719" s="1"/>
      <c r="E719" s="1"/>
      <c r="F719" s="1"/>
      <c r="G719" s="1"/>
      <c r="H719" s="1"/>
      <c r="K719" s="2"/>
      <c r="L719" s="2"/>
      <c r="M719" s="2"/>
      <c r="N719" s="2"/>
      <c r="P719" s="3"/>
      <c r="Q719" s="4"/>
      <c r="S719" s="2"/>
      <c r="T719" s="4"/>
      <c r="U719" s="4"/>
      <c r="V719" s="4"/>
      <c r="X719" s="4"/>
      <c r="Y719" s="5"/>
      <c r="AA719" s="4"/>
      <c r="AB719" s="4"/>
      <c r="AC719" s="4"/>
      <c r="AD719" s="4"/>
    </row>
    <row r="720" spans="1:30" x14ac:dyDescent="0.2">
      <c r="A720" s="1"/>
      <c r="B720" s="1"/>
      <c r="C720" s="1"/>
      <c r="D720" s="1"/>
      <c r="E720" s="1"/>
      <c r="F720" s="1"/>
      <c r="G720" s="1"/>
      <c r="H720" s="1"/>
      <c r="K720" s="2"/>
      <c r="L720" s="2"/>
      <c r="M720" s="2"/>
      <c r="N720" s="2"/>
      <c r="P720" s="3"/>
      <c r="Q720" s="4"/>
      <c r="S720" s="2"/>
      <c r="T720" s="4"/>
      <c r="U720" s="4"/>
      <c r="V720" s="4"/>
      <c r="X720" s="4"/>
      <c r="Y720" s="5"/>
      <c r="AA720" s="4"/>
      <c r="AB720" s="4"/>
      <c r="AC720" s="4"/>
      <c r="AD720" s="4"/>
    </row>
    <row r="721" spans="1:30" x14ac:dyDescent="0.2">
      <c r="A721" s="1"/>
      <c r="B721" s="1"/>
      <c r="C721" s="1"/>
      <c r="D721" s="1"/>
      <c r="E721" s="1"/>
      <c r="F721" s="1"/>
      <c r="G721" s="1"/>
      <c r="H721" s="1"/>
      <c r="K721" s="2"/>
      <c r="L721" s="2"/>
      <c r="M721" s="2"/>
      <c r="N721" s="2"/>
      <c r="P721" s="3"/>
      <c r="Q721" s="4"/>
      <c r="S721" s="2"/>
      <c r="T721" s="4"/>
      <c r="U721" s="4"/>
      <c r="V721" s="4"/>
      <c r="X721" s="4"/>
      <c r="Y721" s="5"/>
      <c r="AA721" s="4"/>
      <c r="AB721" s="4"/>
      <c r="AC721" s="4"/>
      <c r="AD721" s="4"/>
    </row>
    <row r="722" spans="1:30" x14ac:dyDescent="0.2">
      <c r="A722" s="1"/>
      <c r="B722" s="1"/>
      <c r="C722" s="1"/>
      <c r="D722" s="1"/>
      <c r="E722" s="1"/>
      <c r="F722" s="1"/>
      <c r="G722" s="1"/>
      <c r="H722" s="1"/>
      <c r="K722" s="2"/>
      <c r="L722" s="2"/>
      <c r="M722" s="2"/>
      <c r="N722" s="2"/>
      <c r="P722" s="3"/>
      <c r="Q722" s="4"/>
      <c r="S722" s="2"/>
      <c r="T722" s="4"/>
      <c r="U722" s="4"/>
      <c r="V722" s="4"/>
      <c r="X722" s="4"/>
      <c r="Y722" s="5"/>
      <c r="AA722" s="4"/>
      <c r="AB722" s="4"/>
      <c r="AC722" s="4"/>
      <c r="AD722" s="4"/>
    </row>
    <row r="723" spans="1:30" x14ac:dyDescent="0.2">
      <c r="A723" s="1"/>
      <c r="B723" s="1"/>
      <c r="C723" s="1"/>
      <c r="D723" s="1"/>
      <c r="E723" s="1"/>
      <c r="F723" s="1"/>
      <c r="G723" s="1"/>
      <c r="H723" s="1"/>
      <c r="K723" s="2"/>
      <c r="L723" s="2"/>
      <c r="M723" s="2"/>
      <c r="N723" s="2"/>
      <c r="P723" s="3"/>
      <c r="Q723" s="4"/>
      <c r="S723" s="2"/>
      <c r="T723" s="4"/>
      <c r="U723" s="4"/>
      <c r="V723" s="4"/>
      <c r="X723" s="4"/>
      <c r="Y723" s="5"/>
      <c r="AA723" s="4"/>
      <c r="AB723" s="4"/>
      <c r="AC723" s="4"/>
      <c r="AD723" s="4"/>
    </row>
    <row r="724" spans="1:30" x14ac:dyDescent="0.2">
      <c r="A724" s="1"/>
      <c r="B724" s="1"/>
      <c r="C724" s="1"/>
      <c r="D724" s="1"/>
      <c r="E724" s="1"/>
      <c r="F724" s="1"/>
      <c r="G724" s="1"/>
      <c r="H724" s="1"/>
      <c r="K724" s="2"/>
      <c r="L724" s="2"/>
      <c r="M724" s="2"/>
      <c r="N724" s="2"/>
      <c r="P724" s="3"/>
      <c r="Q724" s="4"/>
      <c r="S724" s="2"/>
      <c r="T724" s="4"/>
      <c r="U724" s="4"/>
      <c r="V724" s="4"/>
      <c r="X724" s="4"/>
      <c r="Y724" s="5"/>
      <c r="AA724" s="4"/>
      <c r="AB724" s="4"/>
      <c r="AC724" s="4"/>
      <c r="AD724" s="4"/>
    </row>
    <row r="725" spans="1:30" x14ac:dyDescent="0.2">
      <c r="A725" s="1"/>
      <c r="B725" s="1"/>
      <c r="C725" s="1"/>
      <c r="D725" s="1"/>
      <c r="E725" s="1"/>
      <c r="F725" s="1"/>
      <c r="G725" s="1"/>
      <c r="H725" s="1"/>
      <c r="K725" s="2"/>
      <c r="L725" s="2"/>
      <c r="M725" s="2"/>
      <c r="N725" s="2"/>
      <c r="P725" s="3"/>
      <c r="Q725" s="4"/>
      <c r="S725" s="2"/>
      <c r="T725" s="4"/>
      <c r="U725" s="4"/>
      <c r="V725" s="4"/>
      <c r="X725" s="4"/>
      <c r="Y725" s="5"/>
      <c r="AA725" s="4"/>
      <c r="AB725" s="4"/>
      <c r="AC725" s="4"/>
      <c r="AD725" s="4"/>
    </row>
    <row r="726" spans="1:30" x14ac:dyDescent="0.2">
      <c r="A726" s="1"/>
      <c r="B726" s="1"/>
      <c r="C726" s="1"/>
      <c r="D726" s="1"/>
      <c r="E726" s="1"/>
      <c r="F726" s="1"/>
      <c r="G726" s="1"/>
      <c r="H726" s="1"/>
      <c r="K726" s="2"/>
      <c r="L726" s="2"/>
      <c r="M726" s="2"/>
      <c r="N726" s="2"/>
      <c r="P726" s="3"/>
      <c r="Q726" s="4"/>
      <c r="S726" s="2"/>
      <c r="T726" s="4"/>
      <c r="U726" s="4"/>
      <c r="V726" s="4"/>
      <c r="X726" s="4"/>
      <c r="Y726" s="5"/>
      <c r="AA726" s="4"/>
      <c r="AB726" s="4"/>
      <c r="AC726" s="4"/>
      <c r="AD726" s="4"/>
    </row>
    <row r="727" spans="1:30" x14ac:dyDescent="0.2">
      <c r="A727" s="1"/>
      <c r="B727" s="1"/>
      <c r="C727" s="1"/>
      <c r="D727" s="1"/>
      <c r="E727" s="1"/>
      <c r="F727" s="1"/>
      <c r="G727" s="1"/>
      <c r="H727" s="1"/>
      <c r="K727" s="2"/>
      <c r="L727" s="2"/>
      <c r="M727" s="2"/>
      <c r="N727" s="2"/>
      <c r="P727" s="3"/>
      <c r="Q727" s="4"/>
      <c r="S727" s="2"/>
      <c r="T727" s="4"/>
      <c r="U727" s="4"/>
      <c r="V727" s="4"/>
      <c r="X727" s="4"/>
      <c r="Y727" s="5"/>
      <c r="AA727" s="4"/>
      <c r="AB727" s="4"/>
      <c r="AC727" s="4"/>
      <c r="AD727" s="4"/>
    </row>
    <row r="728" spans="1:30" x14ac:dyDescent="0.2">
      <c r="A728" s="1"/>
      <c r="B728" s="1"/>
      <c r="C728" s="1"/>
      <c r="D728" s="1"/>
      <c r="E728" s="1"/>
      <c r="F728" s="1"/>
      <c r="G728" s="1"/>
      <c r="H728" s="1"/>
      <c r="K728" s="2"/>
      <c r="L728" s="2"/>
      <c r="M728" s="2"/>
      <c r="N728" s="2"/>
      <c r="P728" s="3"/>
      <c r="Q728" s="4"/>
      <c r="S728" s="2"/>
      <c r="T728" s="4"/>
      <c r="U728" s="4"/>
      <c r="V728" s="4"/>
      <c r="X728" s="4"/>
      <c r="Y728" s="5"/>
      <c r="AA728" s="4"/>
      <c r="AB728" s="4"/>
      <c r="AC728" s="4"/>
      <c r="AD728" s="4"/>
    </row>
    <row r="729" spans="1:30" x14ac:dyDescent="0.2">
      <c r="A729" s="1"/>
      <c r="B729" s="1"/>
      <c r="C729" s="1"/>
      <c r="D729" s="1"/>
      <c r="E729" s="1"/>
      <c r="F729" s="1"/>
      <c r="G729" s="1"/>
      <c r="H729" s="1"/>
      <c r="K729" s="2"/>
      <c r="L729" s="2"/>
      <c r="M729" s="2"/>
      <c r="N729" s="2"/>
      <c r="P729" s="3"/>
      <c r="Q729" s="4"/>
      <c r="S729" s="2"/>
      <c r="T729" s="4"/>
      <c r="U729" s="4"/>
      <c r="V729" s="4"/>
      <c r="X729" s="4"/>
      <c r="Y729" s="5"/>
      <c r="AA729" s="4"/>
      <c r="AB729" s="4"/>
      <c r="AC729" s="4"/>
      <c r="AD729" s="4"/>
    </row>
    <row r="730" spans="1:30" x14ac:dyDescent="0.2">
      <c r="A730" s="1"/>
      <c r="B730" s="1"/>
      <c r="C730" s="1"/>
      <c r="D730" s="1"/>
      <c r="E730" s="1"/>
      <c r="F730" s="1"/>
      <c r="G730" s="1"/>
      <c r="H730" s="1"/>
      <c r="K730" s="2"/>
      <c r="L730" s="2"/>
      <c r="M730" s="2"/>
      <c r="N730" s="2"/>
      <c r="P730" s="3"/>
      <c r="Q730" s="4"/>
      <c r="S730" s="2"/>
      <c r="T730" s="4"/>
      <c r="U730" s="4"/>
      <c r="V730" s="4"/>
      <c r="X730" s="4"/>
      <c r="Y730" s="5"/>
      <c r="AA730" s="4"/>
      <c r="AB730" s="4"/>
      <c r="AC730" s="4"/>
      <c r="AD730" s="4"/>
    </row>
    <row r="731" spans="1:30" x14ac:dyDescent="0.2">
      <c r="A731" s="1"/>
      <c r="B731" s="1"/>
      <c r="C731" s="1"/>
      <c r="D731" s="1"/>
      <c r="E731" s="1"/>
      <c r="F731" s="1"/>
      <c r="G731" s="1"/>
      <c r="H731" s="1"/>
      <c r="K731" s="2"/>
      <c r="L731" s="2"/>
      <c r="M731" s="2"/>
      <c r="N731" s="2"/>
      <c r="P731" s="3"/>
      <c r="Q731" s="4"/>
      <c r="S731" s="2"/>
      <c r="T731" s="4"/>
      <c r="U731" s="4"/>
      <c r="V731" s="4"/>
      <c r="X731" s="4"/>
      <c r="Y731" s="5"/>
      <c r="AA731" s="4"/>
      <c r="AB731" s="4"/>
      <c r="AC731" s="4"/>
      <c r="AD731" s="4"/>
    </row>
    <row r="732" spans="1:30" x14ac:dyDescent="0.2">
      <c r="A732" s="1"/>
      <c r="B732" s="1"/>
      <c r="C732" s="1"/>
      <c r="D732" s="1"/>
      <c r="E732" s="1"/>
      <c r="F732" s="1"/>
      <c r="G732" s="1"/>
      <c r="H732" s="1"/>
      <c r="K732" s="2"/>
      <c r="L732" s="2"/>
      <c r="M732" s="2"/>
      <c r="N732" s="2"/>
      <c r="P732" s="3"/>
      <c r="Q732" s="4"/>
      <c r="S732" s="2"/>
      <c r="T732" s="4"/>
      <c r="U732" s="4"/>
      <c r="V732" s="4"/>
      <c r="X732" s="4"/>
      <c r="Y732" s="5"/>
      <c r="AA732" s="4"/>
      <c r="AB732" s="4"/>
      <c r="AC732" s="4"/>
      <c r="AD732" s="4"/>
    </row>
    <row r="733" spans="1:30" x14ac:dyDescent="0.2">
      <c r="A733" s="1"/>
      <c r="B733" s="1"/>
      <c r="C733" s="1"/>
      <c r="D733" s="1"/>
      <c r="E733" s="1"/>
      <c r="F733" s="1"/>
      <c r="G733" s="1"/>
      <c r="H733" s="1"/>
      <c r="K733" s="2"/>
      <c r="L733" s="2"/>
      <c r="M733" s="2"/>
      <c r="N733" s="2"/>
      <c r="P733" s="3"/>
      <c r="Q733" s="4"/>
      <c r="S733" s="2"/>
      <c r="T733" s="4"/>
      <c r="U733" s="4"/>
      <c r="V733" s="4"/>
      <c r="X733" s="4"/>
      <c r="Y733" s="5"/>
      <c r="AA733" s="4"/>
      <c r="AB733" s="4"/>
      <c r="AC733" s="4"/>
      <c r="AD733" s="4"/>
    </row>
    <row r="734" spans="1:30" x14ac:dyDescent="0.2">
      <c r="A734" s="1"/>
      <c r="B734" s="1"/>
      <c r="C734" s="1"/>
      <c r="D734" s="1"/>
      <c r="E734" s="1"/>
      <c r="F734" s="1"/>
      <c r="G734" s="1"/>
      <c r="H734" s="1"/>
      <c r="K734" s="2"/>
      <c r="L734" s="2"/>
      <c r="M734" s="2"/>
      <c r="N734" s="2"/>
      <c r="P734" s="3"/>
      <c r="Q734" s="4"/>
      <c r="S734" s="2"/>
      <c r="T734" s="4"/>
      <c r="U734" s="4"/>
      <c r="V734" s="4"/>
      <c r="X734" s="4"/>
      <c r="Y734" s="5"/>
      <c r="AA734" s="4"/>
      <c r="AB734" s="4"/>
      <c r="AC734" s="4"/>
      <c r="AD734" s="4"/>
    </row>
    <row r="735" spans="1:30" x14ac:dyDescent="0.2">
      <c r="A735" s="1"/>
      <c r="B735" s="1"/>
      <c r="C735" s="1"/>
      <c r="D735" s="1"/>
      <c r="E735" s="1"/>
      <c r="F735" s="1"/>
      <c r="G735" s="1"/>
      <c r="H735" s="1"/>
      <c r="K735" s="2"/>
      <c r="L735" s="2"/>
      <c r="M735" s="2"/>
      <c r="N735" s="2"/>
      <c r="P735" s="3"/>
      <c r="Q735" s="4"/>
      <c r="S735" s="2"/>
      <c r="T735" s="4"/>
      <c r="U735" s="4"/>
      <c r="V735" s="4"/>
      <c r="X735" s="4"/>
      <c r="Y735" s="5"/>
      <c r="AA735" s="4"/>
      <c r="AB735" s="4"/>
      <c r="AC735" s="4"/>
      <c r="AD735" s="4"/>
    </row>
    <row r="736" spans="1:30" x14ac:dyDescent="0.2">
      <c r="A736" s="1"/>
      <c r="B736" s="1"/>
      <c r="C736" s="1"/>
      <c r="D736" s="1"/>
      <c r="E736" s="1"/>
      <c r="F736" s="1"/>
      <c r="G736" s="1"/>
      <c r="H736" s="1"/>
      <c r="K736" s="2"/>
      <c r="L736" s="2"/>
      <c r="M736" s="2"/>
      <c r="N736" s="2"/>
      <c r="P736" s="3"/>
      <c r="Q736" s="4"/>
      <c r="S736" s="2"/>
      <c r="T736" s="4"/>
      <c r="U736" s="4"/>
      <c r="V736" s="4"/>
      <c r="X736" s="4"/>
      <c r="Y736" s="5"/>
      <c r="AA736" s="4"/>
      <c r="AB736" s="4"/>
      <c r="AC736" s="4"/>
      <c r="AD736" s="4"/>
    </row>
    <row r="737" spans="1:30" x14ac:dyDescent="0.2">
      <c r="A737" s="1"/>
      <c r="B737" s="1"/>
      <c r="C737" s="1"/>
      <c r="D737" s="1"/>
      <c r="E737" s="1"/>
      <c r="F737" s="1"/>
      <c r="G737" s="1"/>
      <c r="H737" s="1"/>
      <c r="K737" s="2"/>
      <c r="L737" s="2"/>
      <c r="M737" s="2"/>
      <c r="N737" s="2"/>
      <c r="P737" s="3"/>
      <c r="Q737" s="4"/>
      <c r="S737" s="2"/>
      <c r="T737" s="4"/>
      <c r="U737" s="4"/>
      <c r="V737" s="4"/>
      <c r="X737" s="4"/>
      <c r="Y737" s="5"/>
      <c r="AA737" s="4"/>
      <c r="AB737" s="4"/>
      <c r="AC737" s="4"/>
      <c r="AD737" s="4"/>
    </row>
    <row r="738" spans="1:30" x14ac:dyDescent="0.2">
      <c r="A738" s="1"/>
      <c r="B738" s="1"/>
      <c r="C738" s="1"/>
      <c r="D738" s="1"/>
      <c r="E738" s="1"/>
      <c r="F738" s="1"/>
      <c r="G738" s="1"/>
      <c r="H738" s="1"/>
      <c r="K738" s="2"/>
      <c r="L738" s="2"/>
      <c r="M738" s="2"/>
      <c r="N738" s="2"/>
      <c r="P738" s="3"/>
      <c r="Q738" s="4"/>
      <c r="S738" s="2"/>
      <c r="T738" s="4"/>
      <c r="U738" s="4"/>
      <c r="V738" s="4"/>
      <c r="X738" s="4"/>
      <c r="Y738" s="5"/>
      <c r="AA738" s="4"/>
      <c r="AB738" s="4"/>
      <c r="AC738" s="4"/>
      <c r="AD738" s="4"/>
    </row>
    <row r="739" spans="1:30" x14ac:dyDescent="0.2">
      <c r="A739" s="1"/>
      <c r="B739" s="1"/>
      <c r="C739" s="1"/>
      <c r="D739" s="1"/>
      <c r="E739" s="1"/>
      <c r="F739" s="1"/>
      <c r="G739" s="1"/>
      <c r="H739" s="1"/>
      <c r="K739" s="2"/>
      <c r="L739" s="2"/>
      <c r="M739" s="2"/>
      <c r="N739" s="2"/>
      <c r="P739" s="3"/>
      <c r="Q739" s="4"/>
      <c r="S739" s="2"/>
      <c r="T739" s="4"/>
      <c r="U739" s="4"/>
      <c r="V739" s="4"/>
      <c r="X739" s="4"/>
      <c r="Y739" s="5"/>
      <c r="AA739" s="4"/>
      <c r="AB739" s="4"/>
      <c r="AC739" s="4"/>
      <c r="AD739" s="4"/>
    </row>
    <row r="740" spans="1:30" x14ac:dyDescent="0.2">
      <c r="A740" s="1"/>
      <c r="B740" s="1"/>
      <c r="C740" s="1"/>
      <c r="D740" s="1"/>
      <c r="E740" s="1"/>
      <c r="F740" s="1"/>
      <c r="G740" s="1"/>
      <c r="H740" s="1"/>
      <c r="K740" s="2"/>
      <c r="L740" s="2"/>
      <c r="M740" s="2"/>
      <c r="N740" s="2"/>
      <c r="P740" s="3"/>
      <c r="Q740" s="4"/>
      <c r="S740" s="2"/>
      <c r="T740" s="4"/>
      <c r="U740" s="4"/>
      <c r="V740" s="4"/>
      <c r="X740" s="4"/>
      <c r="Y740" s="5"/>
      <c r="AA740" s="4"/>
      <c r="AB740" s="4"/>
      <c r="AC740" s="4"/>
      <c r="AD740" s="4"/>
    </row>
    <row r="741" spans="1:30" x14ac:dyDescent="0.2">
      <c r="A741" s="1"/>
      <c r="B741" s="1"/>
      <c r="C741" s="1"/>
      <c r="D741" s="1"/>
      <c r="E741" s="1"/>
      <c r="F741" s="1"/>
      <c r="G741" s="1"/>
      <c r="H741" s="1"/>
      <c r="K741" s="2"/>
      <c r="L741" s="2"/>
      <c r="M741" s="2"/>
      <c r="N741" s="2"/>
      <c r="P741" s="3"/>
      <c r="Q741" s="4"/>
      <c r="S741" s="2"/>
      <c r="T741" s="4"/>
      <c r="U741" s="4"/>
      <c r="V741" s="4"/>
      <c r="X741" s="4"/>
      <c r="Y741" s="5"/>
      <c r="AA741" s="4"/>
      <c r="AB741" s="4"/>
      <c r="AC741" s="4"/>
      <c r="AD741" s="4"/>
    </row>
    <row r="742" spans="1:30" x14ac:dyDescent="0.2">
      <c r="A742" s="1"/>
      <c r="B742" s="1"/>
      <c r="C742" s="1"/>
      <c r="D742" s="1"/>
      <c r="E742" s="1"/>
      <c r="F742" s="1"/>
      <c r="G742" s="1"/>
      <c r="H742" s="1"/>
      <c r="K742" s="2"/>
      <c r="L742" s="2"/>
      <c r="M742" s="2"/>
      <c r="N742" s="2"/>
      <c r="P742" s="3"/>
      <c r="Q742" s="4"/>
      <c r="S742" s="2"/>
      <c r="T742" s="4"/>
      <c r="U742" s="4"/>
      <c r="V742" s="4"/>
      <c r="X742" s="4"/>
      <c r="Y742" s="5"/>
      <c r="AA742" s="4"/>
      <c r="AB742" s="4"/>
      <c r="AC742" s="4"/>
      <c r="AD742" s="4"/>
    </row>
    <row r="743" spans="1:30" x14ac:dyDescent="0.2">
      <c r="A743" s="1"/>
      <c r="B743" s="1"/>
      <c r="C743" s="1"/>
      <c r="D743" s="1"/>
      <c r="E743" s="1"/>
      <c r="F743" s="1"/>
      <c r="G743" s="1"/>
      <c r="H743" s="1"/>
      <c r="K743" s="2"/>
      <c r="L743" s="2"/>
      <c r="M743" s="2"/>
      <c r="N743" s="2"/>
      <c r="P743" s="3"/>
      <c r="Q743" s="4"/>
      <c r="S743" s="2"/>
      <c r="T743" s="4"/>
      <c r="U743" s="4"/>
      <c r="V743" s="4"/>
      <c r="X743" s="4"/>
      <c r="Y743" s="5"/>
      <c r="AA743" s="4"/>
      <c r="AB743" s="4"/>
      <c r="AC743" s="4"/>
      <c r="AD743" s="4"/>
    </row>
    <row r="744" spans="1:30" x14ac:dyDescent="0.2">
      <c r="A744" s="1"/>
      <c r="B744" s="1"/>
      <c r="C744" s="1"/>
      <c r="D744" s="1"/>
      <c r="E744" s="1"/>
      <c r="F744" s="1"/>
      <c r="G744" s="1"/>
      <c r="H744" s="1"/>
      <c r="K744" s="2"/>
      <c r="L744" s="2"/>
      <c r="M744" s="2"/>
      <c r="N744" s="2"/>
      <c r="P744" s="3"/>
      <c r="Q744" s="4"/>
      <c r="S744" s="2"/>
      <c r="T744" s="4"/>
      <c r="U744" s="4"/>
      <c r="V744" s="4"/>
      <c r="X744" s="4"/>
      <c r="Y744" s="5"/>
      <c r="AA744" s="4"/>
      <c r="AB744" s="4"/>
      <c r="AC744" s="4"/>
      <c r="AD744" s="4"/>
    </row>
    <row r="745" spans="1:30" x14ac:dyDescent="0.2">
      <c r="A745" s="1"/>
      <c r="B745" s="1"/>
      <c r="C745" s="1"/>
      <c r="D745" s="1"/>
      <c r="E745" s="1"/>
      <c r="F745" s="1"/>
      <c r="G745" s="1"/>
      <c r="H745" s="1"/>
      <c r="K745" s="2"/>
      <c r="L745" s="2"/>
      <c r="M745" s="2"/>
      <c r="N745" s="2"/>
      <c r="P745" s="3"/>
      <c r="Q745" s="4"/>
      <c r="S745" s="2"/>
      <c r="T745" s="4"/>
      <c r="U745" s="4"/>
      <c r="V745" s="4"/>
      <c r="X745" s="4"/>
      <c r="Y745" s="5"/>
      <c r="AA745" s="4"/>
      <c r="AB745" s="4"/>
      <c r="AC745" s="4"/>
      <c r="AD745" s="4"/>
    </row>
    <row r="746" spans="1:30" x14ac:dyDescent="0.2">
      <c r="A746" s="1"/>
      <c r="B746" s="1"/>
      <c r="C746" s="1"/>
      <c r="D746" s="1"/>
      <c r="E746" s="1"/>
      <c r="F746" s="1"/>
      <c r="G746" s="1"/>
      <c r="H746" s="1"/>
      <c r="K746" s="2"/>
      <c r="L746" s="2"/>
      <c r="M746" s="2"/>
      <c r="N746" s="2"/>
      <c r="P746" s="3"/>
      <c r="Q746" s="4"/>
      <c r="S746" s="2"/>
      <c r="T746" s="4"/>
      <c r="U746" s="4"/>
      <c r="V746" s="4"/>
      <c r="X746" s="4"/>
      <c r="Y746" s="5"/>
      <c r="AA746" s="4"/>
      <c r="AB746" s="4"/>
      <c r="AC746" s="4"/>
      <c r="AD746" s="4"/>
    </row>
    <row r="747" spans="1:30" x14ac:dyDescent="0.2">
      <c r="A747" s="1"/>
      <c r="B747" s="1"/>
      <c r="C747" s="1"/>
      <c r="D747" s="1"/>
      <c r="E747" s="1"/>
      <c r="F747" s="1"/>
      <c r="G747" s="1"/>
      <c r="H747" s="1"/>
      <c r="K747" s="2"/>
      <c r="L747" s="2"/>
      <c r="M747" s="2"/>
      <c r="N747" s="2"/>
      <c r="P747" s="3"/>
      <c r="Q747" s="4"/>
      <c r="S747" s="2"/>
      <c r="T747" s="4"/>
      <c r="U747" s="4"/>
      <c r="V747" s="4"/>
      <c r="X747" s="4"/>
      <c r="Y747" s="5"/>
      <c r="AA747" s="4"/>
      <c r="AB747" s="4"/>
      <c r="AC747" s="4"/>
      <c r="AD747" s="4"/>
    </row>
    <row r="748" spans="1:30" x14ac:dyDescent="0.2">
      <c r="A748" s="1"/>
      <c r="B748" s="1"/>
      <c r="C748" s="1"/>
      <c r="D748" s="1"/>
      <c r="E748" s="1"/>
      <c r="F748" s="1"/>
      <c r="G748" s="1"/>
      <c r="H748" s="1"/>
      <c r="K748" s="2"/>
      <c r="L748" s="2"/>
      <c r="M748" s="2"/>
      <c r="N748" s="2"/>
      <c r="P748" s="3"/>
      <c r="Q748" s="4"/>
      <c r="S748" s="2"/>
      <c r="T748" s="4"/>
      <c r="U748" s="4"/>
      <c r="V748" s="4"/>
      <c r="X748" s="4"/>
      <c r="Y748" s="5"/>
      <c r="AA748" s="4"/>
      <c r="AB748" s="4"/>
      <c r="AC748" s="4"/>
      <c r="AD748" s="4"/>
    </row>
    <row r="749" spans="1:30" x14ac:dyDescent="0.2">
      <c r="A749" s="1"/>
      <c r="B749" s="1"/>
      <c r="C749" s="1"/>
      <c r="D749" s="1"/>
      <c r="E749" s="1"/>
      <c r="F749" s="1"/>
      <c r="G749" s="1"/>
      <c r="H749" s="1"/>
      <c r="K749" s="2"/>
      <c r="L749" s="2"/>
      <c r="M749" s="2"/>
      <c r="N749" s="2"/>
      <c r="P749" s="3"/>
      <c r="Q749" s="4"/>
      <c r="S749" s="2"/>
      <c r="T749" s="4"/>
      <c r="U749" s="4"/>
      <c r="V749" s="4"/>
      <c r="X749" s="4"/>
      <c r="Y749" s="5"/>
      <c r="AA749" s="4"/>
      <c r="AB749" s="4"/>
      <c r="AC749" s="4"/>
      <c r="AD749" s="4"/>
    </row>
    <row r="750" spans="1:30" x14ac:dyDescent="0.2">
      <c r="A750" s="1"/>
      <c r="B750" s="1"/>
      <c r="C750" s="1"/>
      <c r="D750" s="1"/>
      <c r="E750" s="1"/>
      <c r="F750" s="1"/>
      <c r="G750" s="1"/>
      <c r="H750" s="1"/>
      <c r="K750" s="2"/>
      <c r="L750" s="2"/>
      <c r="M750" s="2"/>
      <c r="N750" s="2"/>
      <c r="P750" s="3"/>
      <c r="Q750" s="4"/>
      <c r="S750" s="2"/>
      <c r="T750" s="4"/>
      <c r="U750" s="4"/>
      <c r="V750" s="4"/>
      <c r="X750" s="4"/>
      <c r="Y750" s="5"/>
      <c r="AA750" s="4"/>
      <c r="AB750" s="4"/>
      <c r="AC750" s="4"/>
      <c r="AD750" s="4"/>
    </row>
    <row r="751" spans="1:30" x14ac:dyDescent="0.2">
      <c r="A751" s="1"/>
      <c r="B751" s="1"/>
      <c r="C751" s="1"/>
      <c r="D751" s="1"/>
      <c r="E751" s="1"/>
      <c r="F751" s="1"/>
      <c r="G751" s="1"/>
      <c r="H751" s="1"/>
      <c r="K751" s="2"/>
      <c r="L751" s="2"/>
      <c r="M751" s="2"/>
      <c r="N751" s="2"/>
      <c r="P751" s="3"/>
      <c r="Q751" s="4"/>
      <c r="S751" s="2"/>
      <c r="T751" s="4"/>
      <c r="U751" s="4"/>
      <c r="V751" s="4"/>
      <c r="X751" s="4"/>
      <c r="Y751" s="5"/>
      <c r="AA751" s="4"/>
      <c r="AB751" s="4"/>
      <c r="AC751" s="4"/>
      <c r="AD751" s="4"/>
    </row>
    <row r="752" spans="1:30" x14ac:dyDescent="0.2">
      <c r="A752" s="1"/>
      <c r="B752" s="1"/>
      <c r="C752" s="1"/>
      <c r="D752" s="1"/>
      <c r="E752" s="1"/>
      <c r="F752" s="1"/>
      <c r="G752" s="1"/>
      <c r="H752" s="1"/>
      <c r="K752" s="2"/>
      <c r="L752" s="2"/>
      <c r="M752" s="2"/>
      <c r="N752" s="2"/>
      <c r="P752" s="3"/>
      <c r="Q752" s="4"/>
      <c r="S752" s="2"/>
      <c r="T752" s="4"/>
      <c r="U752" s="4"/>
      <c r="V752" s="4"/>
      <c r="X752" s="4"/>
      <c r="Y752" s="5"/>
      <c r="AA752" s="4"/>
      <c r="AB752" s="4"/>
      <c r="AC752" s="4"/>
      <c r="AD752" s="4"/>
    </row>
    <row r="753" spans="1:30" x14ac:dyDescent="0.2">
      <c r="A753" s="1"/>
      <c r="B753" s="1"/>
      <c r="C753" s="1"/>
      <c r="D753" s="1"/>
      <c r="E753" s="1"/>
      <c r="F753" s="1"/>
      <c r="G753" s="1"/>
      <c r="H753" s="1"/>
      <c r="K753" s="2"/>
      <c r="L753" s="2"/>
      <c r="M753" s="2"/>
      <c r="N753" s="2"/>
      <c r="P753" s="3"/>
      <c r="Q753" s="4"/>
      <c r="S753" s="2"/>
      <c r="T753" s="4"/>
      <c r="U753" s="4"/>
      <c r="V753" s="4"/>
      <c r="X753" s="4"/>
      <c r="Y753" s="5"/>
      <c r="AA753" s="4"/>
      <c r="AB753" s="4"/>
      <c r="AC753" s="4"/>
      <c r="AD753" s="4"/>
    </row>
    <row r="754" spans="1:30" x14ac:dyDescent="0.2">
      <c r="A754" s="1"/>
      <c r="B754" s="1"/>
      <c r="C754" s="1"/>
      <c r="D754" s="1"/>
      <c r="E754" s="1"/>
      <c r="F754" s="1"/>
      <c r="G754" s="1"/>
      <c r="H754" s="1"/>
      <c r="K754" s="2"/>
      <c r="L754" s="2"/>
      <c r="M754" s="2"/>
      <c r="N754" s="2"/>
      <c r="P754" s="3"/>
      <c r="Q754" s="4"/>
      <c r="S754" s="2"/>
      <c r="T754" s="4"/>
      <c r="U754" s="4"/>
      <c r="V754" s="4"/>
      <c r="X754" s="4"/>
      <c r="Y754" s="5"/>
      <c r="AA754" s="4"/>
      <c r="AB754" s="4"/>
      <c r="AC754" s="4"/>
      <c r="AD754" s="4"/>
    </row>
    <row r="755" spans="1:30" x14ac:dyDescent="0.2">
      <c r="A755" s="1"/>
      <c r="B755" s="1"/>
      <c r="C755" s="1"/>
      <c r="D755" s="1"/>
      <c r="E755" s="1"/>
      <c r="F755" s="1"/>
      <c r="G755" s="1"/>
      <c r="H755" s="1"/>
      <c r="K755" s="2"/>
      <c r="L755" s="2"/>
      <c r="M755" s="2"/>
      <c r="N755" s="2"/>
      <c r="P755" s="3"/>
      <c r="Q755" s="4"/>
      <c r="S755" s="2"/>
      <c r="T755" s="4"/>
      <c r="U755" s="4"/>
      <c r="V755" s="4"/>
      <c r="X755" s="4"/>
      <c r="Y755" s="5"/>
      <c r="AA755" s="4"/>
      <c r="AB755" s="4"/>
      <c r="AC755" s="4"/>
      <c r="AD755" s="4"/>
    </row>
    <row r="756" spans="1:30" x14ac:dyDescent="0.2">
      <c r="A756" s="1"/>
      <c r="B756" s="1"/>
      <c r="C756" s="1"/>
      <c r="D756" s="1"/>
      <c r="E756" s="1"/>
      <c r="F756" s="1"/>
      <c r="G756" s="1"/>
      <c r="H756" s="1"/>
      <c r="K756" s="2"/>
      <c r="L756" s="2"/>
      <c r="M756" s="2"/>
      <c r="N756" s="2"/>
      <c r="P756" s="3"/>
      <c r="Q756" s="4"/>
      <c r="S756" s="2"/>
      <c r="T756" s="4"/>
      <c r="U756" s="4"/>
      <c r="V756" s="4"/>
      <c r="X756" s="4"/>
      <c r="Y756" s="5"/>
      <c r="AA756" s="4"/>
      <c r="AB756" s="4"/>
      <c r="AC756" s="4"/>
      <c r="AD756" s="4"/>
    </row>
    <row r="757" spans="1:30" x14ac:dyDescent="0.2">
      <c r="A757" s="1"/>
      <c r="B757" s="1"/>
      <c r="C757" s="1"/>
      <c r="D757" s="1"/>
      <c r="E757" s="1"/>
      <c r="F757" s="1"/>
      <c r="G757" s="1"/>
      <c r="H757" s="1"/>
      <c r="K757" s="2"/>
      <c r="L757" s="2"/>
      <c r="M757" s="2"/>
      <c r="N757" s="2"/>
      <c r="P757" s="3"/>
      <c r="Q757" s="4"/>
      <c r="S757" s="2"/>
      <c r="T757" s="4"/>
      <c r="U757" s="4"/>
      <c r="V757" s="4"/>
      <c r="X757" s="4"/>
      <c r="Y757" s="5"/>
      <c r="AA757" s="4"/>
      <c r="AB757" s="4"/>
      <c r="AC757" s="4"/>
      <c r="AD757" s="4"/>
    </row>
    <row r="758" spans="1:30" x14ac:dyDescent="0.2">
      <c r="A758" s="1"/>
      <c r="B758" s="1"/>
      <c r="C758" s="1"/>
      <c r="D758" s="1"/>
      <c r="E758" s="1"/>
      <c r="F758" s="1"/>
      <c r="G758" s="1"/>
      <c r="H758" s="1"/>
      <c r="K758" s="2"/>
      <c r="L758" s="2"/>
      <c r="M758" s="2"/>
      <c r="N758" s="2"/>
      <c r="P758" s="3"/>
      <c r="Q758" s="4"/>
      <c r="S758" s="2"/>
      <c r="T758" s="4"/>
      <c r="U758" s="4"/>
      <c r="V758" s="4"/>
      <c r="X758" s="4"/>
      <c r="Y758" s="5"/>
      <c r="AA758" s="4"/>
      <c r="AB758" s="4"/>
      <c r="AC758" s="4"/>
      <c r="AD758" s="4"/>
    </row>
    <row r="759" spans="1:30" x14ac:dyDescent="0.2">
      <c r="A759" s="1"/>
      <c r="B759" s="1"/>
      <c r="C759" s="1"/>
      <c r="D759" s="1"/>
      <c r="E759" s="1"/>
      <c r="F759" s="1"/>
      <c r="G759" s="1"/>
      <c r="H759" s="1"/>
      <c r="K759" s="2"/>
      <c r="L759" s="2"/>
      <c r="M759" s="2"/>
      <c r="N759" s="2"/>
      <c r="P759" s="3"/>
      <c r="Q759" s="4"/>
      <c r="S759" s="2"/>
      <c r="T759" s="4"/>
      <c r="U759" s="4"/>
      <c r="V759" s="4"/>
      <c r="X759" s="4"/>
      <c r="Y759" s="5"/>
      <c r="AA759" s="4"/>
      <c r="AB759" s="4"/>
      <c r="AC759" s="4"/>
      <c r="AD759" s="4"/>
    </row>
    <row r="760" spans="1:30" x14ac:dyDescent="0.2">
      <c r="A760" s="1"/>
      <c r="B760" s="1"/>
      <c r="C760" s="1"/>
      <c r="D760" s="1"/>
      <c r="E760" s="1"/>
      <c r="F760" s="1"/>
      <c r="G760" s="1"/>
      <c r="H760" s="1"/>
      <c r="K760" s="2"/>
      <c r="L760" s="2"/>
      <c r="M760" s="2"/>
      <c r="N760" s="2"/>
      <c r="P760" s="3"/>
      <c r="Q760" s="4"/>
      <c r="S760" s="2"/>
      <c r="T760" s="4"/>
      <c r="U760" s="4"/>
      <c r="V760" s="4"/>
      <c r="X760" s="4"/>
      <c r="Y760" s="5"/>
      <c r="AA760" s="4"/>
      <c r="AB760" s="4"/>
      <c r="AC760" s="4"/>
      <c r="AD760" s="4"/>
    </row>
    <row r="761" spans="1:30" x14ac:dyDescent="0.2">
      <c r="A761" s="1"/>
      <c r="B761" s="1"/>
      <c r="C761" s="1"/>
      <c r="D761" s="1"/>
      <c r="E761" s="1"/>
      <c r="F761" s="1"/>
      <c r="G761" s="1"/>
      <c r="H761" s="1"/>
      <c r="K761" s="2"/>
      <c r="L761" s="2"/>
      <c r="M761" s="2"/>
      <c r="N761" s="2"/>
      <c r="P761" s="3"/>
      <c r="Q761" s="4"/>
      <c r="S761" s="2"/>
      <c r="T761" s="4"/>
      <c r="U761" s="4"/>
      <c r="V761" s="4"/>
      <c r="X761" s="4"/>
      <c r="Y761" s="5"/>
      <c r="AA761" s="4"/>
      <c r="AB761" s="4"/>
      <c r="AC761" s="4"/>
      <c r="AD761" s="4"/>
    </row>
    <row r="762" spans="1:30" x14ac:dyDescent="0.2">
      <c r="A762" s="1"/>
      <c r="B762" s="1"/>
      <c r="C762" s="1"/>
      <c r="D762" s="1"/>
      <c r="E762" s="1"/>
      <c r="F762" s="1"/>
      <c r="G762" s="1"/>
      <c r="H762" s="1"/>
      <c r="K762" s="2"/>
      <c r="N762" s="2"/>
      <c r="P762" s="7"/>
      <c r="Q762" s="4"/>
      <c r="S762" s="2"/>
      <c r="T762" s="4"/>
      <c r="U762" s="4"/>
      <c r="V762" s="4"/>
      <c r="X762" s="4"/>
      <c r="Y762" s="5"/>
      <c r="AA762" s="4"/>
      <c r="AB762" s="4"/>
      <c r="AC762" s="4"/>
      <c r="AD762" s="4"/>
    </row>
    <row r="763" spans="1:30" x14ac:dyDescent="0.2">
      <c r="A763" s="1"/>
      <c r="B763" s="1"/>
      <c r="C763" s="1"/>
      <c r="D763" s="1"/>
      <c r="E763" s="1"/>
      <c r="F763" s="1"/>
      <c r="G763" s="1"/>
      <c r="H763" s="1"/>
      <c r="K763" s="2"/>
      <c r="N763" s="2"/>
      <c r="P763" s="7"/>
      <c r="Q763" s="4"/>
      <c r="S763" s="2"/>
      <c r="T763" s="4"/>
      <c r="U763" s="4"/>
      <c r="V763" s="4"/>
      <c r="X763" s="4"/>
      <c r="Y763" s="5"/>
      <c r="AA763" s="4"/>
      <c r="AB763" s="4"/>
      <c r="AC763" s="4"/>
      <c r="AD763" s="4"/>
    </row>
    <row r="764" spans="1:30" x14ac:dyDescent="0.2">
      <c r="A764" s="1"/>
      <c r="B764" s="1"/>
      <c r="C764" s="1"/>
      <c r="D764" s="1"/>
      <c r="E764" s="1"/>
      <c r="F764" s="1"/>
      <c r="G764" s="1"/>
      <c r="H764" s="1"/>
      <c r="K764" s="2"/>
      <c r="N764" s="2"/>
      <c r="P764" s="7"/>
      <c r="Q764" s="4"/>
      <c r="S764" s="2"/>
      <c r="T764" s="4"/>
      <c r="U764" s="4"/>
      <c r="V764" s="4"/>
      <c r="X764" s="4"/>
      <c r="Y764" s="5"/>
      <c r="AA764" s="4"/>
      <c r="AB764" s="4"/>
      <c r="AC764" s="4"/>
      <c r="AD764" s="4"/>
    </row>
    <row r="765" spans="1:30" x14ac:dyDescent="0.2">
      <c r="A765" s="1"/>
      <c r="B765" s="1"/>
      <c r="C765" s="1"/>
      <c r="D765" s="1"/>
      <c r="E765" s="1"/>
      <c r="F765" s="1"/>
      <c r="G765" s="1"/>
      <c r="H765" s="1"/>
      <c r="K765" s="2"/>
      <c r="N765" s="2"/>
      <c r="P765" s="7"/>
      <c r="Q765" s="4"/>
      <c r="S765" s="2"/>
      <c r="T765" s="4"/>
      <c r="U765" s="4"/>
      <c r="V765" s="4"/>
      <c r="X765" s="4"/>
      <c r="Y765" s="5"/>
      <c r="AA765" s="4"/>
      <c r="AB765" s="4"/>
      <c r="AC765" s="4"/>
      <c r="AD765" s="4"/>
    </row>
    <row r="766" spans="1:30" x14ac:dyDescent="0.2">
      <c r="A766" s="1"/>
      <c r="B766" s="1"/>
      <c r="C766" s="1"/>
      <c r="D766" s="1"/>
      <c r="E766" s="1"/>
      <c r="F766" s="1"/>
      <c r="G766" s="1"/>
      <c r="H766" s="1"/>
      <c r="K766" s="2"/>
      <c r="N766" s="2"/>
      <c r="P766" s="7"/>
      <c r="Q766" s="4"/>
      <c r="S766" s="2"/>
      <c r="T766" s="4"/>
      <c r="U766" s="4"/>
      <c r="V766" s="4"/>
      <c r="X766" s="4"/>
      <c r="Y766" s="5"/>
      <c r="AA766" s="4"/>
      <c r="AB766" s="4"/>
      <c r="AC766" s="4"/>
      <c r="AD766" s="4"/>
    </row>
    <row r="767" spans="1:30" x14ac:dyDescent="0.2">
      <c r="A767" s="1"/>
      <c r="B767" s="1"/>
      <c r="C767" s="1"/>
      <c r="D767" s="1"/>
      <c r="E767" s="1"/>
      <c r="F767" s="1"/>
      <c r="G767" s="1"/>
      <c r="H767" s="1"/>
      <c r="K767" s="2"/>
      <c r="N767" s="2"/>
      <c r="P767" s="7"/>
      <c r="Q767" s="4"/>
      <c r="S767" s="2"/>
      <c r="T767" s="4"/>
      <c r="U767" s="4"/>
      <c r="V767" s="4"/>
      <c r="X767" s="4"/>
      <c r="Y767" s="5"/>
      <c r="AA767" s="4"/>
      <c r="AB767" s="4"/>
      <c r="AC767" s="4"/>
      <c r="AD767" s="4"/>
    </row>
    <row r="768" spans="1:30" x14ac:dyDescent="0.2">
      <c r="A768" s="1"/>
      <c r="B768" s="1"/>
      <c r="C768" s="1"/>
      <c r="D768" s="1"/>
      <c r="E768" s="1"/>
      <c r="F768" s="1"/>
      <c r="G768" s="1"/>
      <c r="H768" s="1"/>
      <c r="K768" s="2"/>
      <c r="N768" s="2"/>
      <c r="P768" s="7"/>
      <c r="Q768" s="4"/>
      <c r="S768" s="2"/>
      <c r="T768" s="4"/>
      <c r="U768" s="4"/>
      <c r="V768" s="4"/>
      <c r="X768" s="4"/>
      <c r="Y768" s="5"/>
      <c r="AA768" s="4"/>
      <c r="AB768" s="4"/>
      <c r="AC768" s="4"/>
      <c r="AD768" s="4"/>
    </row>
    <row r="769" spans="1:30" x14ac:dyDescent="0.2">
      <c r="A769" s="1"/>
      <c r="B769" s="1"/>
      <c r="C769" s="1"/>
      <c r="D769" s="1"/>
      <c r="E769" s="1"/>
      <c r="F769" s="1"/>
      <c r="G769" s="1"/>
      <c r="H769" s="1"/>
      <c r="K769" s="2"/>
      <c r="N769" s="2"/>
      <c r="P769" s="7"/>
      <c r="Q769" s="4"/>
      <c r="S769" s="2"/>
      <c r="T769" s="4"/>
      <c r="U769" s="4"/>
      <c r="V769" s="4"/>
      <c r="X769" s="4"/>
      <c r="Y769" s="5"/>
      <c r="AA769" s="4"/>
      <c r="AB769" s="4"/>
      <c r="AC769" s="4"/>
      <c r="AD769" s="4"/>
    </row>
    <row r="770" spans="1:30" x14ac:dyDescent="0.2">
      <c r="A770" s="1"/>
      <c r="B770" s="1"/>
      <c r="C770" s="1"/>
      <c r="D770" s="1"/>
      <c r="E770" s="1"/>
      <c r="F770" s="1"/>
      <c r="G770" s="1"/>
      <c r="H770" s="1"/>
      <c r="K770" s="2"/>
      <c r="N770" s="2"/>
      <c r="P770" s="7"/>
      <c r="Q770" s="4"/>
      <c r="S770" s="2"/>
      <c r="T770" s="4"/>
      <c r="U770" s="4"/>
      <c r="V770" s="4"/>
      <c r="X770" s="4"/>
      <c r="Y770" s="5"/>
      <c r="AA770" s="4"/>
      <c r="AB770" s="4"/>
      <c r="AC770" s="4"/>
      <c r="AD770" s="4"/>
    </row>
    <row r="771" spans="1:30" x14ac:dyDescent="0.2">
      <c r="A771" s="1"/>
      <c r="B771" s="1"/>
      <c r="C771" s="1"/>
      <c r="D771" s="1"/>
      <c r="E771" s="1"/>
      <c r="F771" s="1"/>
      <c r="G771" s="1"/>
      <c r="H771" s="1"/>
      <c r="K771" s="2"/>
      <c r="N771" s="2"/>
      <c r="P771" s="7"/>
      <c r="Q771" s="4"/>
      <c r="S771" s="2"/>
      <c r="T771" s="4"/>
      <c r="U771" s="4"/>
      <c r="V771" s="4"/>
      <c r="X771" s="4"/>
      <c r="Y771" s="5"/>
      <c r="AA771" s="4"/>
      <c r="AB771" s="4"/>
      <c r="AC771" s="4"/>
      <c r="AD771" s="4"/>
    </row>
    <row r="772" spans="1:30" x14ac:dyDescent="0.2">
      <c r="A772" s="1"/>
      <c r="B772" s="1"/>
      <c r="C772" s="1"/>
      <c r="D772" s="1"/>
      <c r="E772" s="1"/>
      <c r="F772" s="1"/>
      <c r="G772" s="1"/>
      <c r="H772" s="1"/>
      <c r="K772" s="2"/>
      <c r="N772" s="2"/>
      <c r="P772" s="7"/>
      <c r="Q772" s="4"/>
      <c r="S772" s="2"/>
      <c r="T772" s="4"/>
      <c r="U772" s="4"/>
      <c r="V772" s="4"/>
      <c r="X772" s="4"/>
      <c r="Y772" s="5"/>
      <c r="AA772" s="4"/>
      <c r="AB772" s="4"/>
      <c r="AC772" s="4"/>
      <c r="AD772" s="4"/>
    </row>
    <row r="773" spans="1:30" x14ac:dyDescent="0.2">
      <c r="A773" s="1"/>
      <c r="B773" s="1"/>
      <c r="C773" s="1"/>
      <c r="D773" s="1"/>
      <c r="E773" s="1"/>
      <c r="F773" s="1"/>
      <c r="G773" s="1"/>
      <c r="H773" s="1"/>
      <c r="K773" s="2"/>
      <c r="N773" s="2"/>
      <c r="P773" s="7"/>
      <c r="Q773" s="4"/>
      <c r="S773" s="2"/>
      <c r="T773" s="4"/>
      <c r="U773" s="4"/>
      <c r="V773" s="4"/>
      <c r="X773" s="4"/>
      <c r="Y773" s="5"/>
      <c r="AA773" s="4"/>
      <c r="AB773" s="4"/>
      <c r="AC773" s="4"/>
      <c r="AD773" s="4"/>
    </row>
    <row r="774" spans="1:30" x14ac:dyDescent="0.2">
      <c r="A774" s="1"/>
      <c r="B774" s="1"/>
      <c r="C774" s="1"/>
      <c r="D774" s="1"/>
      <c r="E774" s="1"/>
      <c r="F774" s="1"/>
      <c r="G774" s="1"/>
      <c r="H774" s="1"/>
      <c r="K774" s="2"/>
      <c r="N774" s="2"/>
      <c r="P774" s="7"/>
      <c r="Q774" s="4"/>
      <c r="S774" s="2"/>
      <c r="T774" s="4"/>
      <c r="U774" s="4"/>
      <c r="V774" s="4"/>
      <c r="X774" s="4"/>
      <c r="Y774" s="5"/>
      <c r="AA774" s="4"/>
      <c r="AB774" s="4"/>
      <c r="AC774" s="4"/>
      <c r="AD774" s="4"/>
    </row>
    <row r="775" spans="1:30" x14ac:dyDescent="0.2">
      <c r="A775" s="1"/>
      <c r="B775" s="1"/>
      <c r="C775" s="1"/>
      <c r="D775" s="1"/>
      <c r="E775" s="1"/>
      <c r="F775" s="1"/>
      <c r="G775" s="1"/>
      <c r="H775" s="1"/>
      <c r="K775" s="2"/>
      <c r="N775" s="2"/>
      <c r="P775" s="7"/>
      <c r="Q775" s="4"/>
      <c r="S775" s="2"/>
      <c r="T775" s="4"/>
      <c r="U775" s="4"/>
      <c r="V775" s="4"/>
      <c r="X775" s="4"/>
      <c r="Y775" s="5"/>
      <c r="AA775" s="4"/>
      <c r="AB775" s="4"/>
      <c r="AC775" s="4"/>
      <c r="AD775" s="4"/>
    </row>
    <row r="776" spans="1:30" x14ac:dyDescent="0.2">
      <c r="A776" s="1"/>
      <c r="B776" s="1"/>
      <c r="C776" s="1"/>
      <c r="D776" s="1"/>
      <c r="E776" s="1"/>
      <c r="F776" s="1"/>
      <c r="G776" s="1"/>
      <c r="H776" s="1"/>
      <c r="K776" s="2"/>
      <c r="N776" s="2"/>
      <c r="P776" s="7"/>
      <c r="Q776" s="4"/>
      <c r="S776" s="2"/>
      <c r="T776" s="4"/>
      <c r="U776" s="4"/>
      <c r="V776" s="4"/>
      <c r="X776" s="4"/>
      <c r="Y776" s="5"/>
      <c r="AA776" s="4"/>
      <c r="AB776" s="4"/>
      <c r="AC776" s="4"/>
      <c r="AD776" s="4"/>
    </row>
    <row r="777" spans="1:30" x14ac:dyDescent="0.2">
      <c r="A777" s="1"/>
      <c r="B777" s="1"/>
      <c r="C777" s="1"/>
      <c r="D777" s="1"/>
      <c r="E777" s="1"/>
      <c r="F777" s="1"/>
      <c r="G777" s="1"/>
      <c r="H777" s="1"/>
      <c r="K777" s="2"/>
      <c r="N777" s="2"/>
      <c r="P777" s="7"/>
      <c r="Q777" s="4"/>
      <c r="S777" s="2"/>
      <c r="T777" s="4"/>
      <c r="U777" s="4"/>
      <c r="V777" s="4"/>
      <c r="X777" s="4"/>
      <c r="Y777" s="5"/>
      <c r="AA777" s="4"/>
      <c r="AB777" s="4"/>
      <c r="AC777" s="4"/>
      <c r="AD777" s="4"/>
    </row>
    <row r="778" spans="1:30" x14ac:dyDescent="0.2">
      <c r="A778" s="1"/>
      <c r="B778" s="1"/>
      <c r="C778" s="1"/>
      <c r="D778" s="1"/>
      <c r="E778" s="1"/>
      <c r="F778" s="1"/>
      <c r="G778" s="1"/>
      <c r="H778" s="1"/>
      <c r="K778" s="2"/>
      <c r="N778" s="2"/>
      <c r="P778" s="7"/>
      <c r="Q778" s="4"/>
      <c r="S778" s="2"/>
      <c r="T778" s="4"/>
      <c r="U778" s="4"/>
      <c r="V778" s="4"/>
      <c r="X778" s="4"/>
      <c r="Y778" s="5"/>
      <c r="AA778" s="4"/>
      <c r="AB778" s="4"/>
      <c r="AC778" s="4"/>
      <c r="AD778" s="4"/>
    </row>
    <row r="779" spans="1:30" x14ac:dyDescent="0.2">
      <c r="A779" s="1"/>
      <c r="B779" s="1"/>
      <c r="C779" s="1"/>
      <c r="D779" s="1"/>
      <c r="E779" s="1"/>
      <c r="F779" s="1"/>
      <c r="G779" s="1"/>
      <c r="H779" s="1"/>
      <c r="K779" s="2"/>
      <c r="N779" s="2"/>
      <c r="P779" s="7"/>
      <c r="Q779" s="4"/>
      <c r="S779" s="2"/>
      <c r="T779" s="4"/>
      <c r="U779" s="4"/>
      <c r="V779" s="4"/>
      <c r="X779" s="4"/>
      <c r="Y779" s="5"/>
      <c r="AA779" s="4"/>
      <c r="AB779" s="4"/>
      <c r="AC779" s="4"/>
      <c r="AD779" s="4"/>
    </row>
    <row r="780" spans="1:30" x14ac:dyDescent="0.2">
      <c r="A780" s="1"/>
      <c r="B780" s="1"/>
      <c r="C780" s="1"/>
      <c r="D780" s="1"/>
      <c r="E780" s="1"/>
      <c r="F780" s="1"/>
      <c r="G780" s="1"/>
      <c r="H780" s="1"/>
      <c r="K780" s="2"/>
      <c r="N780" s="2"/>
      <c r="P780" s="7"/>
      <c r="Q780" s="4"/>
      <c r="S780" s="2"/>
      <c r="T780" s="4"/>
      <c r="U780" s="4"/>
      <c r="V780" s="4"/>
      <c r="X780" s="4"/>
      <c r="Y780" s="5"/>
      <c r="AA780" s="4"/>
      <c r="AB780" s="4"/>
      <c r="AC780" s="4"/>
      <c r="AD780" s="4"/>
    </row>
    <row r="781" spans="1:30" x14ac:dyDescent="0.2">
      <c r="A781" s="1"/>
      <c r="B781" s="1"/>
      <c r="C781" s="1"/>
      <c r="D781" s="1"/>
      <c r="E781" s="1"/>
      <c r="F781" s="1"/>
      <c r="G781" s="1"/>
      <c r="H781" s="1"/>
      <c r="K781" s="2"/>
      <c r="N781" s="2"/>
      <c r="P781" s="7"/>
      <c r="Q781" s="4"/>
      <c r="S781" s="2"/>
      <c r="T781" s="4"/>
      <c r="U781" s="4"/>
      <c r="V781" s="4"/>
      <c r="X781" s="4"/>
      <c r="Y781" s="5"/>
      <c r="AA781" s="4"/>
      <c r="AB781" s="4"/>
      <c r="AC781" s="4"/>
      <c r="AD781" s="4"/>
    </row>
    <row r="782" spans="1:30" x14ac:dyDescent="0.2">
      <c r="A782" s="1"/>
      <c r="B782" s="1"/>
      <c r="C782" s="1"/>
      <c r="D782" s="1"/>
      <c r="E782" s="1"/>
      <c r="F782" s="1"/>
      <c r="G782" s="1"/>
      <c r="H782" s="1"/>
      <c r="K782" s="2"/>
      <c r="N782" s="2"/>
      <c r="P782" s="7"/>
      <c r="Q782" s="4"/>
      <c r="S782" s="2"/>
      <c r="T782" s="4"/>
      <c r="U782" s="4"/>
      <c r="V782" s="4"/>
      <c r="X782" s="4"/>
      <c r="Y782" s="5"/>
      <c r="AA782" s="4"/>
      <c r="AB782" s="4"/>
      <c r="AC782" s="4"/>
      <c r="AD782" s="4"/>
    </row>
    <row r="783" spans="1:30" x14ac:dyDescent="0.2">
      <c r="A783" s="1"/>
      <c r="B783" s="1"/>
      <c r="C783" s="1"/>
      <c r="D783" s="1"/>
      <c r="E783" s="1"/>
      <c r="F783" s="1"/>
      <c r="G783" s="1"/>
      <c r="H783" s="1"/>
      <c r="K783" s="2"/>
      <c r="N783" s="2"/>
      <c r="P783" s="7"/>
      <c r="Q783" s="4"/>
      <c r="S783" s="2"/>
      <c r="T783" s="4"/>
      <c r="U783" s="4"/>
      <c r="V783" s="4"/>
      <c r="X783" s="4"/>
      <c r="Y783" s="5"/>
      <c r="AA783" s="4"/>
      <c r="AB783" s="4"/>
      <c r="AC783" s="4"/>
      <c r="AD783" s="4"/>
    </row>
    <row r="784" spans="1:30" x14ac:dyDescent="0.2">
      <c r="A784" s="1"/>
      <c r="B784" s="1"/>
      <c r="C784" s="1"/>
      <c r="D784" s="1"/>
      <c r="E784" s="1"/>
      <c r="F784" s="1"/>
      <c r="G784" s="1"/>
      <c r="H784" s="1"/>
      <c r="K784" s="2"/>
      <c r="N784" s="2"/>
      <c r="P784" s="7"/>
      <c r="Q784" s="4"/>
      <c r="S784" s="2"/>
      <c r="T784" s="4"/>
      <c r="U784" s="4"/>
      <c r="V784" s="4"/>
      <c r="X784" s="4"/>
      <c r="Y784" s="5"/>
      <c r="AA784" s="4"/>
      <c r="AB784" s="4"/>
      <c r="AC784" s="4"/>
      <c r="AD784" s="4"/>
    </row>
    <row r="785" spans="1:30" x14ac:dyDescent="0.2">
      <c r="A785" s="1"/>
      <c r="B785" s="1"/>
      <c r="C785" s="1"/>
      <c r="D785" s="1"/>
      <c r="E785" s="1"/>
      <c r="F785" s="1"/>
      <c r="G785" s="1"/>
      <c r="H785" s="1"/>
      <c r="K785" s="2"/>
      <c r="N785" s="2"/>
      <c r="P785" s="7"/>
      <c r="Q785" s="4"/>
      <c r="S785" s="2"/>
      <c r="T785" s="4"/>
      <c r="U785" s="4"/>
      <c r="V785" s="4"/>
      <c r="X785" s="4"/>
      <c r="Y785" s="5"/>
      <c r="AA785" s="4"/>
      <c r="AB785" s="4"/>
      <c r="AC785" s="4"/>
      <c r="AD785" s="4"/>
    </row>
    <row r="786" spans="1:30" x14ac:dyDescent="0.2">
      <c r="A786" s="1"/>
      <c r="B786" s="1"/>
      <c r="C786" s="1"/>
      <c r="D786" s="1"/>
      <c r="E786" s="1"/>
      <c r="F786" s="1"/>
      <c r="G786" s="1"/>
      <c r="H786" s="1"/>
      <c r="K786" s="2"/>
      <c r="N786" s="2"/>
      <c r="P786" s="7"/>
      <c r="Q786" s="4"/>
      <c r="S786" s="2"/>
      <c r="T786" s="4"/>
      <c r="U786" s="4"/>
      <c r="V786" s="4"/>
      <c r="X786" s="4"/>
      <c r="Y786" s="5"/>
      <c r="AA786" s="4"/>
      <c r="AB786" s="4"/>
      <c r="AC786" s="4"/>
      <c r="AD786" s="4"/>
    </row>
    <row r="787" spans="1:30" x14ac:dyDescent="0.2">
      <c r="A787" s="1"/>
      <c r="B787" s="1"/>
      <c r="C787" s="1"/>
      <c r="D787" s="1"/>
      <c r="E787" s="1"/>
      <c r="F787" s="1"/>
      <c r="G787" s="1"/>
      <c r="H787" s="1"/>
      <c r="K787" s="2"/>
      <c r="N787" s="2"/>
      <c r="P787" s="7"/>
      <c r="Q787" s="4"/>
      <c r="S787" s="2"/>
      <c r="T787" s="4"/>
      <c r="U787" s="4"/>
      <c r="V787" s="4"/>
      <c r="X787" s="4"/>
      <c r="Y787" s="5"/>
      <c r="AA787" s="4"/>
      <c r="AB787" s="4"/>
      <c r="AC787" s="4"/>
      <c r="AD787" s="4"/>
    </row>
    <row r="788" spans="1: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2"/>
      <c r="N788" s="2"/>
      <c r="P788" s="7"/>
      <c r="Q788" s="4"/>
      <c r="S788" s="2"/>
      <c r="T788" s="4"/>
      <c r="U788" s="4"/>
      <c r="V788" s="4"/>
      <c r="X788" s="4"/>
      <c r="Y788" s="5"/>
      <c r="AA788" s="4"/>
      <c r="AB788" s="4"/>
      <c r="AC788" s="4"/>
      <c r="AD788" s="4"/>
    </row>
    <row r="789" spans="1: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2"/>
      <c r="N789" s="2"/>
      <c r="P789" s="7"/>
      <c r="Q789" s="4"/>
      <c r="S789" s="2"/>
      <c r="T789" s="4"/>
      <c r="U789" s="4"/>
      <c r="V789" s="4"/>
      <c r="X789" s="4"/>
      <c r="Y789" s="5"/>
      <c r="AA789" s="4"/>
      <c r="AB789" s="4"/>
      <c r="AC789" s="4"/>
      <c r="AD789" s="4"/>
    </row>
    <row r="790" spans="1: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2"/>
      <c r="N790" s="2"/>
      <c r="P790" s="7"/>
      <c r="Q790" s="4"/>
      <c r="S790" s="2"/>
      <c r="T790" s="4"/>
      <c r="U790" s="4"/>
      <c r="V790" s="4"/>
      <c r="X790" s="4"/>
      <c r="Y790" s="5"/>
      <c r="AA790" s="4"/>
      <c r="AB790" s="4"/>
      <c r="AC790" s="4"/>
      <c r="AD790" s="4"/>
    </row>
    <row r="791" spans="1: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2"/>
      <c r="N791" s="2"/>
      <c r="P791" s="7"/>
      <c r="Q791" s="4"/>
      <c r="S791" s="2"/>
      <c r="T791" s="4"/>
      <c r="U791" s="4"/>
      <c r="V791" s="4"/>
      <c r="X791" s="4"/>
      <c r="Y791" s="5"/>
      <c r="AA791" s="4"/>
      <c r="AB791" s="4"/>
      <c r="AC791" s="4"/>
      <c r="AD791" s="4"/>
    </row>
    <row r="792" spans="1: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2"/>
      <c r="N792" s="2"/>
      <c r="P792" s="7"/>
      <c r="Q792" s="4"/>
      <c r="S792" s="2"/>
      <c r="T792" s="4"/>
      <c r="U792" s="4"/>
      <c r="V792" s="4"/>
      <c r="X792" s="4"/>
      <c r="Y792" s="5"/>
      <c r="AA792" s="4"/>
      <c r="AB792" s="4"/>
      <c r="AC792" s="4"/>
      <c r="AD792" s="4"/>
    </row>
    <row r="793" spans="1: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2"/>
      <c r="N793" s="2"/>
      <c r="P793" s="7"/>
      <c r="Q793" s="4"/>
      <c r="S793" s="2"/>
      <c r="T793" s="4"/>
      <c r="U793" s="4"/>
      <c r="V793" s="4"/>
      <c r="X793" s="4"/>
      <c r="Y793" s="5"/>
      <c r="AA793" s="4"/>
      <c r="AB793" s="4"/>
      <c r="AC793" s="4"/>
      <c r="AD793" s="4"/>
    </row>
    <row r="794" spans="1: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2"/>
      <c r="N794" s="2"/>
      <c r="P794" s="7"/>
      <c r="Q794" s="4"/>
      <c r="S794" s="2"/>
      <c r="T794" s="4"/>
      <c r="U794" s="4"/>
      <c r="V794" s="4"/>
      <c r="X794" s="4"/>
      <c r="Y794" s="5"/>
      <c r="AA794" s="4"/>
      <c r="AB794" s="4"/>
      <c r="AC794" s="4"/>
      <c r="AD794" s="4"/>
    </row>
    <row r="795" spans="1: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2"/>
      <c r="N795" s="2"/>
      <c r="P795" s="7"/>
      <c r="Q795" s="4"/>
      <c r="S795" s="2"/>
      <c r="T795" s="4"/>
      <c r="U795" s="4"/>
      <c r="V795" s="4"/>
      <c r="X795" s="4"/>
      <c r="Y795" s="5"/>
      <c r="AA795" s="4"/>
      <c r="AB795" s="4"/>
      <c r="AC795" s="4"/>
      <c r="AD795" s="4"/>
    </row>
    <row r="796" spans="1: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2"/>
      <c r="N796" s="2"/>
      <c r="P796" s="7"/>
      <c r="Q796" s="4"/>
      <c r="S796" s="2"/>
      <c r="T796" s="4"/>
      <c r="U796" s="4"/>
      <c r="V796" s="4"/>
      <c r="X796" s="4"/>
      <c r="Y796" s="5"/>
      <c r="AA796" s="4"/>
      <c r="AB796" s="4"/>
      <c r="AC796" s="4"/>
      <c r="AD796" s="4"/>
    </row>
    <row r="797" spans="1: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2"/>
      <c r="N797" s="2"/>
      <c r="P797" s="7"/>
      <c r="Q797" s="4"/>
      <c r="S797" s="2"/>
      <c r="T797" s="4"/>
      <c r="U797" s="4"/>
      <c r="V797" s="4"/>
      <c r="X797" s="4"/>
      <c r="Y797" s="5"/>
      <c r="AA797" s="4"/>
      <c r="AB797" s="4"/>
      <c r="AC797" s="4"/>
      <c r="AD797" s="4"/>
    </row>
    <row r="798" spans="1: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2"/>
      <c r="N798" s="2"/>
      <c r="P798" s="7"/>
      <c r="Q798" s="4"/>
      <c r="S798" s="2"/>
      <c r="T798" s="4"/>
      <c r="U798" s="4"/>
      <c r="V798" s="4"/>
      <c r="X798" s="4"/>
      <c r="Y798" s="5"/>
      <c r="AA798" s="4"/>
      <c r="AB798" s="4"/>
      <c r="AC798" s="4"/>
      <c r="AD798" s="4"/>
    </row>
    <row r="799" spans="1: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2"/>
      <c r="N799" s="2"/>
      <c r="P799" s="7"/>
      <c r="Q799" s="4"/>
      <c r="S799" s="2"/>
      <c r="T799" s="4"/>
      <c r="U799" s="4"/>
      <c r="V799" s="4"/>
      <c r="X799" s="4"/>
      <c r="Y799" s="5"/>
      <c r="AA799" s="4"/>
      <c r="AB799" s="4"/>
      <c r="AC799" s="4"/>
      <c r="AD799" s="4"/>
    </row>
    <row r="800" spans="1: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2"/>
      <c r="N800" s="2"/>
      <c r="P800" s="7"/>
      <c r="Q800" s="4"/>
      <c r="S800" s="2"/>
      <c r="T800" s="4"/>
      <c r="U800" s="4"/>
      <c r="V800" s="4"/>
      <c r="X800" s="4"/>
      <c r="Y800" s="5"/>
      <c r="AA800" s="4"/>
      <c r="AB800" s="4"/>
      <c r="AC800" s="4"/>
      <c r="AD800" s="4"/>
    </row>
    <row r="801" spans="1: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2"/>
      <c r="N801" s="2"/>
      <c r="P801" s="7"/>
      <c r="Q801" s="4"/>
      <c r="S801" s="2"/>
      <c r="T801" s="4"/>
      <c r="U801" s="4"/>
      <c r="V801" s="4"/>
      <c r="X801" s="4"/>
      <c r="Y801" s="5"/>
      <c r="AA801" s="4"/>
      <c r="AB801" s="4"/>
      <c r="AC801" s="4"/>
      <c r="AD801" s="4"/>
    </row>
    <row r="802" spans="1: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2"/>
      <c r="N802" s="2"/>
      <c r="P802" s="7"/>
      <c r="Q802" s="4"/>
      <c r="S802" s="2"/>
      <c r="T802" s="4"/>
      <c r="U802" s="4"/>
      <c r="V802" s="4"/>
      <c r="X802" s="4"/>
      <c r="Y802" s="5"/>
      <c r="AA802" s="4"/>
      <c r="AB802" s="4"/>
      <c r="AC802" s="4"/>
      <c r="AD802" s="4"/>
    </row>
    <row r="803" spans="1: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2"/>
      <c r="N803" s="2"/>
      <c r="P803" s="7"/>
      <c r="Q803" s="4"/>
      <c r="S803" s="2"/>
      <c r="T803" s="4"/>
      <c r="U803" s="4"/>
      <c r="V803" s="4"/>
      <c r="X803" s="4"/>
      <c r="Y803" s="5"/>
      <c r="AA803" s="4"/>
      <c r="AB803" s="4"/>
      <c r="AC803" s="4"/>
      <c r="AD803" s="4"/>
    </row>
    <row r="804" spans="1: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2"/>
      <c r="N804" s="2"/>
      <c r="P804" s="7"/>
      <c r="Q804" s="4"/>
      <c r="S804" s="2"/>
      <c r="T804" s="4"/>
      <c r="U804" s="4"/>
      <c r="V804" s="4"/>
      <c r="X804" s="4"/>
      <c r="Y804" s="5"/>
      <c r="AA804" s="4"/>
      <c r="AB804" s="4"/>
      <c r="AC804" s="4"/>
      <c r="AD804" s="4"/>
    </row>
    <row r="805" spans="1: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2"/>
      <c r="N805" s="2"/>
      <c r="P805" s="7"/>
      <c r="Q805" s="4"/>
      <c r="S805" s="2"/>
      <c r="T805" s="4"/>
      <c r="U805" s="4"/>
      <c r="V805" s="4"/>
      <c r="X805" s="4"/>
      <c r="Y805" s="5"/>
      <c r="AA805" s="4"/>
      <c r="AB805" s="4"/>
      <c r="AC805" s="4"/>
      <c r="AD805" s="4"/>
    </row>
    <row r="806" spans="1: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2"/>
      <c r="N806" s="2"/>
      <c r="P806" s="7"/>
      <c r="Q806" s="4"/>
      <c r="S806" s="2"/>
      <c r="T806" s="4"/>
      <c r="U806" s="4"/>
      <c r="V806" s="4"/>
      <c r="X806" s="4"/>
      <c r="Y806" s="5"/>
      <c r="AA806" s="4"/>
      <c r="AB806" s="4"/>
      <c r="AC806" s="4"/>
      <c r="AD806" s="4"/>
    </row>
    <row r="807" spans="1: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2"/>
      <c r="N807" s="2"/>
      <c r="P807" s="7"/>
      <c r="Q807" s="4"/>
      <c r="S807" s="2"/>
      <c r="T807" s="4"/>
      <c r="U807" s="4"/>
      <c r="V807" s="4"/>
      <c r="X807" s="4"/>
      <c r="Y807" s="5"/>
      <c r="AA807" s="4"/>
      <c r="AB807" s="4"/>
      <c r="AC807" s="4"/>
      <c r="AD807" s="4"/>
    </row>
    <row r="808" spans="1: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2"/>
      <c r="N808" s="2"/>
      <c r="P808" s="7"/>
      <c r="Q808" s="4"/>
      <c r="S808" s="2"/>
      <c r="T808" s="4"/>
      <c r="U808" s="4"/>
      <c r="V808" s="4"/>
      <c r="X808" s="4"/>
      <c r="Y808" s="5"/>
      <c r="AA808" s="4"/>
      <c r="AB808" s="4"/>
      <c r="AC808" s="4"/>
      <c r="AD808" s="4"/>
    </row>
    <row r="809" spans="1: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2"/>
      <c r="N809" s="2"/>
      <c r="P809" s="7"/>
      <c r="Q809" s="4"/>
      <c r="S809" s="2"/>
      <c r="T809" s="4"/>
      <c r="U809" s="4"/>
      <c r="V809" s="4"/>
      <c r="X809" s="4"/>
      <c r="Y809" s="5"/>
      <c r="AA809" s="4"/>
      <c r="AB809" s="4"/>
      <c r="AC809" s="4"/>
      <c r="AD809" s="4"/>
    </row>
    <row r="810" spans="1: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2"/>
      <c r="N810" s="2"/>
      <c r="P810" s="7"/>
      <c r="Q810" s="4"/>
      <c r="S810" s="2"/>
      <c r="T810" s="4"/>
      <c r="U810" s="4"/>
      <c r="V810" s="4"/>
      <c r="X810" s="4"/>
      <c r="Y810" s="5"/>
      <c r="AA810" s="4"/>
      <c r="AB810" s="4"/>
      <c r="AC810" s="4"/>
      <c r="AD810" s="4"/>
    </row>
    <row r="811" spans="1: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2"/>
      <c r="N811" s="2"/>
      <c r="P811" s="7"/>
      <c r="Q811" s="4"/>
      <c r="S811" s="2"/>
      <c r="T811" s="4"/>
      <c r="U811" s="4"/>
      <c r="V811" s="4"/>
      <c r="X811" s="4"/>
      <c r="Y811" s="5"/>
      <c r="AA811" s="4"/>
      <c r="AB811" s="4"/>
      <c r="AC811" s="4"/>
      <c r="AD811" s="4"/>
    </row>
    <row r="812" spans="1: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2"/>
      <c r="N812" s="2"/>
      <c r="P812" s="7"/>
      <c r="Q812" s="4"/>
      <c r="S812" s="2"/>
      <c r="T812" s="4"/>
      <c r="U812" s="4"/>
      <c r="V812" s="4"/>
      <c r="X812" s="4"/>
      <c r="Y812" s="5"/>
      <c r="AA812" s="4"/>
      <c r="AB812" s="4"/>
      <c r="AC812" s="4"/>
      <c r="AD812" s="4"/>
    </row>
    <row r="813" spans="1: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2"/>
      <c r="N813" s="2"/>
      <c r="P813" s="7"/>
      <c r="Q813" s="4"/>
      <c r="S813" s="2"/>
      <c r="T813" s="4"/>
      <c r="U813" s="4"/>
      <c r="V813" s="4"/>
      <c r="X813" s="4"/>
      <c r="Y813" s="5"/>
      <c r="AA813" s="4"/>
      <c r="AB813" s="4"/>
      <c r="AC813" s="4"/>
      <c r="AD813" s="4"/>
    </row>
    <row r="814" spans="1: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2"/>
      <c r="N814" s="2"/>
      <c r="P814" s="7"/>
      <c r="Q814" s="4"/>
      <c r="S814" s="2"/>
      <c r="T814" s="4"/>
      <c r="U814" s="4"/>
      <c r="V814" s="4"/>
      <c r="X814" s="4"/>
      <c r="Y814" s="5"/>
      <c r="AA814" s="4"/>
      <c r="AB814" s="4"/>
      <c r="AC814" s="4"/>
      <c r="AD814" s="4"/>
    </row>
    <row r="815" spans="1: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2"/>
      <c r="N815" s="2"/>
      <c r="P815" s="7"/>
      <c r="Q815" s="4"/>
      <c r="S815" s="2"/>
      <c r="T815" s="4"/>
      <c r="U815" s="4"/>
      <c r="V815" s="4"/>
      <c r="X815" s="4"/>
      <c r="Y815" s="5"/>
      <c r="AA815" s="4"/>
      <c r="AB815" s="4"/>
      <c r="AC815" s="4"/>
      <c r="AD815" s="4"/>
    </row>
    <row r="816" spans="1: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2"/>
      <c r="N816" s="2"/>
      <c r="P816" s="7"/>
      <c r="Q816" s="4"/>
      <c r="S816" s="2"/>
      <c r="T816" s="4"/>
      <c r="U816" s="4"/>
      <c r="V816" s="4"/>
      <c r="X816" s="4"/>
      <c r="Y816" s="5"/>
      <c r="AA816" s="4"/>
      <c r="AB816" s="4"/>
      <c r="AC816" s="4"/>
      <c r="AD816" s="4"/>
    </row>
    <row r="817" spans="1: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2"/>
      <c r="N817" s="2"/>
      <c r="P817" s="7"/>
      <c r="Q817" s="4"/>
      <c r="S817" s="2"/>
      <c r="T817" s="4"/>
      <c r="U817" s="4"/>
      <c r="V817" s="4"/>
      <c r="X817" s="4"/>
      <c r="Y817" s="5"/>
      <c r="AA817" s="4"/>
      <c r="AB817" s="4"/>
      <c r="AC817" s="4"/>
      <c r="AD817" s="4"/>
    </row>
    <row r="818" spans="1: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2"/>
      <c r="N818" s="2"/>
      <c r="P818" s="7"/>
      <c r="Q818" s="4"/>
      <c r="S818" s="2"/>
      <c r="T818" s="4"/>
      <c r="U818" s="4"/>
      <c r="V818" s="4"/>
      <c r="X818" s="4"/>
      <c r="Y818" s="5"/>
      <c r="AA818" s="4"/>
      <c r="AB818" s="4"/>
      <c r="AC818" s="4"/>
      <c r="AD818" s="4"/>
    </row>
    <row r="819" spans="1: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2"/>
      <c r="N819" s="2"/>
      <c r="P819" s="7"/>
      <c r="Q819" s="4"/>
      <c r="S819" s="2"/>
      <c r="T819" s="4"/>
      <c r="U819" s="4"/>
      <c r="V819" s="4"/>
      <c r="X819" s="4"/>
      <c r="Y819" s="5"/>
      <c r="AA819" s="4"/>
      <c r="AB819" s="4"/>
      <c r="AC819" s="4"/>
      <c r="AD819" s="4"/>
    </row>
    <row r="820" spans="1: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2"/>
      <c r="N820" s="2"/>
      <c r="P820" s="7"/>
      <c r="Q820" s="4"/>
      <c r="S820" s="2"/>
      <c r="T820" s="4"/>
      <c r="U820" s="4"/>
      <c r="V820" s="4"/>
      <c r="X820" s="4"/>
      <c r="Y820" s="5"/>
      <c r="AA820" s="4"/>
      <c r="AB820" s="4"/>
      <c r="AC820" s="4"/>
      <c r="AD820" s="4"/>
    </row>
    <row r="821" spans="1: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2"/>
      <c r="N821" s="2"/>
      <c r="P821" s="7"/>
      <c r="Q821" s="4"/>
      <c r="S821" s="2"/>
      <c r="T821" s="4"/>
      <c r="U821" s="4"/>
      <c r="V821" s="4"/>
      <c r="X821" s="4"/>
      <c r="Y821" s="5"/>
      <c r="AA821" s="4"/>
      <c r="AB821" s="4"/>
      <c r="AC821" s="4"/>
      <c r="AD821" s="4"/>
    </row>
    <row r="822" spans="1: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2"/>
      <c r="N822" s="2"/>
      <c r="P822" s="7"/>
      <c r="Q822" s="4"/>
      <c r="S822" s="2"/>
      <c r="T822" s="4"/>
      <c r="U822" s="4"/>
      <c r="V822" s="4"/>
      <c r="X822" s="4"/>
      <c r="Y822" s="5"/>
      <c r="AA822" s="4"/>
      <c r="AB822" s="4"/>
      <c r="AC822" s="4"/>
      <c r="AD822" s="4"/>
    </row>
    <row r="823" spans="1: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2"/>
      <c r="N823" s="2"/>
      <c r="P823" s="7"/>
      <c r="Q823" s="4"/>
      <c r="S823" s="2"/>
      <c r="T823" s="4"/>
      <c r="U823" s="4"/>
      <c r="V823" s="4"/>
      <c r="X823" s="4"/>
      <c r="Y823" s="5"/>
      <c r="AA823" s="4"/>
      <c r="AB823" s="4"/>
      <c r="AC823" s="4"/>
      <c r="AD823" s="4"/>
    </row>
    <row r="824" spans="1: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2"/>
      <c r="N824" s="2"/>
      <c r="P824" s="7"/>
      <c r="Q824" s="4"/>
      <c r="S824" s="2"/>
      <c r="T824" s="4"/>
      <c r="U824" s="4"/>
      <c r="V824" s="4"/>
      <c r="X824" s="4"/>
      <c r="Y824" s="5"/>
      <c r="AA824" s="4"/>
      <c r="AB824" s="4"/>
      <c r="AC824" s="4"/>
      <c r="AD824" s="4"/>
    </row>
    <row r="825" spans="1: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2"/>
      <c r="N825" s="2"/>
      <c r="P825" s="7"/>
      <c r="Q825" s="4"/>
      <c r="S825" s="2"/>
      <c r="T825" s="4"/>
      <c r="U825" s="4"/>
      <c r="V825" s="4"/>
      <c r="X825" s="4"/>
      <c r="Y825" s="5"/>
      <c r="AA825" s="4"/>
      <c r="AB825" s="4"/>
      <c r="AC825" s="4"/>
      <c r="AD825" s="4"/>
    </row>
    <row r="826" spans="1: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2"/>
      <c r="N826" s="2"/>
      <c r="P826" s="7"/>
      <c r="Q826" s="4"/>
      <c r="S826" s="2"/>
      <c r="T826" s="4"/>
      <c r="U826" s="4"/>
      <c r="V826" s="4"/>
      <c r="X826" s="4"/>
      <c r="Y826" s="5"/>
      <c r="AA826" s="4"/>
      <c r="AB826" s="4"/>
      <c r="AC826" s="4"/>
      <c r="AD826" s="4"/>
    </row>
    <row r="827" spans="1: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2"/>
      <c r="N827" s="2"/>
      <c r="P827" s="7"/>
      <c r="Q827" s="4"/>
      <c r="S827" s="2"/>
      <c r="T827" s="4"/>
      <c r="U827" s="4"/>
      <c r="V827" s="4"/>
      <c r="X827" s="4"/>
      <c r="Y827" s="5"/>
      <c r="AA827" s="4"/>
      <c r="AB827" s="4"/>
      <c r="AC827" s="4"/>
      <c r="AD827" s="4"/>
    </row>
    <row r="828" spans="1: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2"/>
      <c r="N828" s="2"/>
      <c r="P828" s="7"/>
      <c r="Q828" s="4"/>
      <c r="S828" s="2"/>
      <c r="T828" s="4"/>
      <c r="U828" s="4"/>
      <c r="V828" s="4"/>
      <c r="X828" s="4"/>
      <c r="Y828" s="5"/>
      <c r="AA828" s="4"/>
      <c r="AB828" s="4"/>
      <c r="AC828" s="4"/>
      <c r="AD828" s="4"/>
    </row>
    <row r="829" spans="1: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2"/>
      <c r="N829" s="2"/>
      <c r="P829" s="7"/>
      <c r="Q829" s="4"/>
      <c r="S829" s="2"/>
      <c r="T829" s="4"/>
      <c r="U829" s="4"/>
      <c r="V829" s="4"/>
      <c r="X829" s="4"/>
      <c r="Y829" s="5"/>
      <c r="AA829" s="4"/>
      <c r="AB829" s="4"/>
      <c r="AC829" s="4"/>
      <c r="AD829" s="4"/>
    </row>
    <row r="830" spans="1: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2"/>
      <c r="N830" s="2"/>
      <c r="P830" s="7"/>
      <c r="Q830" s="4"/>
      <c r="S830" s="2"/>
      <c r="T830" s="4"/>
      <c r="U830" s="4"/>
      <c r="V830" s="4"/>
      <c r="X830" s="4"/>
      <c r="Y830" s="5"/>
      <c r="AA830" s="4"/>
      <c r="AB830" s="4"/>
      <c r="AC830" s="4"/>
      <c r="AD830" s="4"/>
    </row>
    <row r="831" spans="1: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2"/>
      <c r="N831" s="2"/>
      <c r="P831" s="7"/>
      <c r="Q831" s="4"/>
      <c r="S831" s="2"/>
      <c r="T831" s="4"/>
      <c r="U831" s="4"/>
      <c r="V831" s="4"/>
      <c r="X831" s="4"/>
      <c r="Y831" s="5"/>
      <c r="AA831" s="4"/>
      <c r="AB831" s="4"/>
      <c r="AC831" s="4"/>
      <c r="AD831" s="4"/>
    </row>
    <row r="832" spans="1: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2"/>
      <c r="N832" s="2"/>
      <c r="P832" s="7"/>
      <c r="Q832" s="4"/>
      <c r="S832" s="2"/>
      <c r="T832" s="4"/>
      <c r="U832" s="4"/>
      <c r="V832" s="4"/>
      <c r="X832" s="4"/>
      <c r="Y832" s="5"/>
      <c r="AA832" s="4"/>
      <c r="AB832" s="4"/>
      <c r="AC832" s="4"/>
      <c r="AD832" s="4"/>
    </row>
    <row r="833" spans="1: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2"/>
      <c r="N833" s="2"/>
      <c r="P833" s="7"/>
      <c r="Q833" s="4"/>
      <c r="S833" s="2"/>
      <c r="T833" s="4"/>
      <c r="U833" s="4"/>
      <c r="V833" s="4"/>
      <c r="X833" s="4"/>
      <c r="Y833" s="5"/>
      <c r="AA833" s="4"/>
      <c r="AB833" s="4"/>
      <c r="AC833" s="4"/>
      <c r="AD833" s="4"/>
    </row>
    <row r="834" spans="1: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2"/>
      <c r="N834" s="2"/>
      <c r="P834" s="7"/>
      <c r="Q834" s="4"/>
      <c r="S834" s="2"/>
      <c r="T834" s="4"/>
      <c r="U834" s="4"/>
      <c r="V834" s="4"/>
      <c r="X834" s="4"/>
      <c r="Y834" s="5"/>
      <c r="AA834" s="4"/>
      <c r="AB834" s="4"/>
      <c r="AC834" s="4"/>
      <c r="AD834" s="4"/>
    </row>
    <row r="835" spans="1: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2"/>
      <c r="N835" s="2"/>
      <c r="P835" s="7"/>
      <c r="Q835" s="4"/>
      <c r="S835" s="2"/>
      <c r="T835" s="4"/>
      <c r="U835" s="4"/>
      <c r="V835" s="4"/>
      <c r="X835" s="4"/>
      <c r="Y835" s="5"/>
      <c r="AA835" s="4"/>
      <c r="AB835" s="4"/>
      <c r="AC835" s="4"/>
      <c r="AD835" s="4"/>
    </row>
    <row r="836" spans="1: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2"/>
      <c r="N836" s="2"/>
      <c r="P836" s="7"/>
      <c r="Q836" s="4"/>
      <c r="S836" s="2"/>
      <c r="T836" s="4"/>
      <c r="U836" s="4"/>
      <c r="V836" s="4"/>
      <c r="X836" s="4"/>
      <c r="Y836" s="5"/>
      <c r="AA836" s="4"/>
      <c r="AB836" s="4"/>
      <c r="AC836" s="4"/>
      <c r="AD836" s="4"/>
    </row>
    <row r="837" spans="1: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2"/>
      <c r="N837" s="2"/>
      <c r="P837" s="7"/>
      <c r="Q837" s="4"/>
      <c r="S837" s="2"/>
      <c r="T837" s="4"/>
      <c r="U837" s="4"/>
      <c r="V837" s="4"/>
      <c r="X837" s="4"/>
      <c r="Y837" s="5"/>
      <c r="AA837" s="4"/>
      <c r="AB837" s="4"/>
      <c r="AC837" s="4"/>
      <c r="AD837" s="4"/>
    </row>
    <row r="838" spans="1: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2"/>
      <c r="N838" s="2"/>
      <c r="P838" s="7"/>
      <c r="Q838" s="4"/>
      <c r="S838" s="2"/>
      <c r="T838" s="4"/>
      <c r="U838" s="4"/>
      <c r="V838" s="4"/>
      <c r="X838" s="4"/>
      <c r="Y838" s="5"/>
      <c r="AA838" s="4"/>
      <c r="AB838" s="4"/>
      <c r="AC838" s="4"/>
      <c r="AD838" s="4"/>
    </row>
    <row r="839" spans="1: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2"/>
      <c r="N839" s="2"/>
      <c r="P839" s="7"/>
      <c r="Q839" s="4"/>
      <c r="S839" s="2"/>
      <c r="T839" s="4"/>
      <c r="U839" s="4"/>
      <c r="V839" s="4"/>
      <c r="X839" s="4"/>
      <c r="Y839" s="5"/>
      <c r="AA839" s="4"/>
      <c r="AB839" s="4"/>
      <c r="AC839" s="4"/>
      <c r="AD839" s="4"/>
    </row>
    <row r="840" spans="1: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2"/>
      <c r="N840" s="2"/>
      <c r="P840" s="7"/>
      <c r="Q840" s="4"/>
      <c r="S840" s="2"/>
      <c r="T840" s="4"/>
      <c r="U840" s="4"/>
      <c r="V840" s="4"/>
      <c r="X840" s="4"/>
      <c r="Y840" s="5"/>
      <c r="AA840" s="4"/>
      <c r="AB840" s="4"/>
      <c r="AC840" s="4"/>
      <c r="AD840" s="4"/>
    </row>
    <row r="841" spans="1: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2"/>
      <c r="N841" s="2"/>
      <c r="P841" s="7"/>
      <c r="Q841" s="4"/>
      <c r="S841" s="2"/>
      <c r="T841" s="4"/>
      <c r="U841" s="4"/>
      <c r="V841" s="4"/>
      <c r="X841" s="4"/>
      <c r="Y841" s="5"/>
      <c r="AA841" s="4"/>
      <c r="AB841" s="4"/>
      <c r="AC841" s="4"/>
      <c r="AD841" s="4"/>
    </row>
    <row r="842" spans="1: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2"/>
      <c r="N842" s="2"/>
      <c r="P842" s="7"/>
      <c r="Q842" s="4"/>
      <c r="S842" s="2"/>
      <c r="T842" s="4"/>
      <c r="U842" s="4"/>
      <c r="V842" s="4"/>
      <c r="X842" s="4"/>
      <c r="Y842" s="5"/>
      <c r="AA842" s="4"/>
      <c r="AB842" s="4"/>
      <c r="AC842" s="4"/>
      <c r="AD842" s="4"/>
    </row>
    <row r="843" spans="1: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2"/>
      <c r="N843" s="2"/>
      <c r="P843" s="7"/>
      <c r="Q843" s="4"/>
      <c r="S843" s="2"/>
      <c r="T843" s="4"/>
      <c r="U843" s="4"/>
      <c r="V843" s="4"/>
      <c r="X843" s="4"/>
      <c r="Y843" s="5"/>
      <c r="AA843" s="4"/>
      <c r="AB843" s="4"/>
      <c r="AC843" s="4"/>
      <c r="AD843" s="4"/>
    </row>
    <row r="844" spans="1: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2"/>
      <c r="N844" s="2"/>
      <c r="P844" s="7"/>
      <c r="Q844" s="4"/>
      <c r="S844" s="2"/>
      <c r="T844" s="4"/>
      <c r="U844" s="4"/>
      <c r="V844" s="4"/>
      <c r="X844" s="4"/>
      <c r="Y844" s="5"/>
      <c r="AA844" s="4"/>
      <c r="AB844" s="4"/>
      <c r="AC844" s="4"/>
      <c r="AD844" s="4"/>
    </row>
    <row r="845" spans="1: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2"/>
      <c r="N845" s="2"/>
      <c r="P845" s="7"/>
      <c r="Q845" s="4"/>
      <c r="S845" s="2"/>
      <c r="T845" s="4"/>
      <c r="U845" s="4"/>
      <c r="V845" s="4"/>
      <c r="X845" s="4"/>
      <c r="Y845" s="5"/>
      <c r="AA845" s="4"/>
      <c r="AB845" s="4"/>
      <c r="AC845" s="4"/>
      <c r="AD845" s="4"/>
    </row>
    <row r="846" spans="1: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2"/>
      <c r="N846" s="2"/>
      <c r="P846" s="7"/>
      <c r="Q846" s="4"/>
      <c r="S846" s="2"/>
      <c r="T846" s="4"/>
      <c r="U846" s="4"/>
      <c r="V846" s="4"/>
      <c r="X846" s="4"/>
      <c r="Y846" s="5"/>
      <c r="AA846" s="4"/>
      <c r="AB846" s="4"/>
      <c r="AC846" s="4"/>
      <c r="AD846" s="4"/>
    </row>
    <row r="847" spans="1: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2"/>
      <c r="N847" s="2"/>
      <c r="P847" s="7"/>
      <c r="Q847" s="4"/>
      <c r="S847" s="2"/>
      <c r="T847" s="4"/>
      <c r="U847" s="4"/>
      <c r="V847" s="4"/>
      <c r="X847" s="4"/>
      <c r="Y847" s="5"/>
      <c r="AA847" s="4"/>
      <c r="AB847" s="4"/>
      <c r="AC847" s="4"/>
      <c r="AD847" s="4"/>
    </row>
    <row r="848" spans="1: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2"/>
      <c r="N848" s="2"/>
      <c r="P848" s="7"/>
      <c r="Q848" s="4"/>
      <c r="S848" s="2"/>
      <c r="T848" s="4"/>
      <c r="U848" s="4"/>
      <c r="V848" s="4"/>
      <c r="X848" s="4"/>
      <c r="Y848" s="5"/>
      <c r="AA848" s="4"/>
      <c r="AB848" s="4"/>
      <c r="AC848" s="4"/>
      <c r="AD848" s="4"/>
    </row>
    <row r="849" spans="1: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2"/>
      <c r="N849" s="2"/>
      <c r="P849" s="7"/>
      <c r="Q849" s="4"/>
      <c r="S849" s="2"/>
      <c r="T849" s="4"/>
      <c r="U849" s="4"/>
      <c r="V849" s="4"/>
      <c r="X849" s="4"/>
      <c r="Y849" s="5"/>
      <c r="AA849" s="4"/>
      <c r="AB849" s="4"/>
      <c r="AC849" s="4"/>
      <c r="AD849" s="4"/>
    </row>
    <row r="850" spans="1: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2"/>
      <c r="N850" s="2"/>
      <c r="P850" s="7"/>
      <c r="Q850" s="4"/>
      <c r="S850" s="2"/>
      <c r="T850" s="4"/>
      <c r="U850" s="4"/>
      <c r="V850" s="4"/>
      <c r="X850" s="4"/>
      <c r="Y850" s="5"/>
      <c r="AA850" s="4"/>
      <c r="AB850" s="4"/>
      <c r="AC850" s="4"/>
      <c r="AD850" s="4"/>
    </row>
    <row r="851" spans="1: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2"/>
      <c r="N851" s="2"/>
      <c r="P851" s="7"/>
      <c r="Q851" s="4"/>
      <c r="S851" s="2"/>
      <c r="T851" s="4"/>
      <c r="U851" s="4"/>
      <c r="V851" s="4"/>
      <c r="X851" s="4"/>
      <c r="Y851" s="5"/>
      <c r="AA851" s="4"/>
      <c r="AB851" s="4"/>
      <c r="AC851" s="4"/>
      <c r="AD851" s="4"/>
    </row>
    <row r="852" spans="1: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2"/>
      <c r="N852" s="2"/>
      <c r="P852" s="7"/>
      <c r="Q852" s="4"/>
      <c r="S852" s="2"/>
      <c r="T852" s="4"/>
      <c r="U852" s="4"/>
      <c r="V852" s="4"/>
      <c r="X852" s="4"/>
      <c r="Y852" s="5"/>
      <c r="AA852" s="4"/>
      <c r="AB852" s="4"/>
      <c r="AC852" s="4"/>
      <c r="AD852" s="4"/>
    </row>
    <row r="853" spans="1: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2"/>
      <c r="N853" s="2"/>
      <c r="P853" s="7"/>
      <c r="Q853" s="4"/>
      <c r="S853" s="2"/>
      <c r="T853" s="4"/>
      <c r="U853" s="4"/>
      <c r="V853" s="4"/>
      <c r="X853" s="4"/>
      <c r="Y853" s="5"/>
      <c r="AA853" s="4"/>
      <c r="AB853" s="4"/>
      <c r="AC853" s="4"/>
      <c r="AD853" s="4"/>
    </row>
    <row r="854" spans="1: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2"/>
      <c r="N854" s="2"/>
      <c r="P854" s="7"/>
      <c r="Q854" s="4"/>
      <c r="S854" s="2"/>
      <c r="T854" s="4"/>
      <c r="U854" s="4"/>
      <c r="V854" s="4"/>
      <c r="X854" s="4"/>
      <c r="Y854" s="5"/>
      <c r="AA854" s="4"/>
      <c r="AB854" s="4"/>
      <c r="AC854" s="4"/>
      <c r="AD854" s="4"/>
    </row>
    <row r="855" spans="1: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2"/>
      <c r="N855" s="2"/>
      <c r="P855" s="7"/>
      <c r="Q855" s="4"/>
      <c r="S855" s="2"/>
      <c r="T855" s="4"/>
      <c r="U855" s="4"/>
      <c r="V855" s="4"/>
      <c r="X855" s="4"/>
      <c r="Y855" s="5"/>
      <c r="AA855" s="4"/>
      <c r="AB855" s="4"/>
      <c r="AC855" s="4"/>
      <c r="AD855" s="4"/>
    </row>
    <row r="856" spans="1: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2"/>
      <c r="N856" s="2"/>
      <c r="P856" s="7"/>
      <c r="Q856" s="4"/>
      <c r="S856" s="2"/>
      <c r="T856" s="4"/>
      <c r="U856" s="4"/>
      <c r="V856" s="4"/>
      <c r="X856" s="4"/>
      <c r="Y856" s="5"/>
      <c r="AA856" s="4"/>
      <c r="AB856" s="4"/>
      <c r="AC856" s="4"/>
      <c r="AD856" s="4"/>
    </row>
    <row r="857" spans="1: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2"/>
      <c r="N857" s="2"/>
      <c r="P857" s="7"/>
      <c r="Q857" s="4"/>
      <c r="S857" s="2"/>
      <c r="T857" s="4"/>
      <c r="U857" s="4"/>
      <c r="V857" s="4"/>
      <c r="X857" s="4"/>
      <c r="Y857" s="5"/>
      <c r="AA857" s="4"/>
      <c r="AB857" s="4"/>
      <c r="AC857" s="4"/>
      <c r="AD857" s="4"/>
    </row>
    <row r="858" spans="1: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2"/>
      <c r="N858" s="2"/>
      <c r="P858" s="7"/>
      <c r="Q858" s="4"/>
      <c r="S858" s="2"/>
      <c r="T858" s="4"/>
      <c r="U858" s="4"/>
      <c r="V858" s="4"/>
      <c r="X858" s="4"/>
      <c r="Y858" s="5"/>
      <c r="AA858" s="4"/>
      <c r="AB858" s="4"/>
      <c r="AC858" s="4"/>
      <c r="AD858" s="4"/>
    </row>
    <row r="859" spans="1: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2"/>
      <c r="N859" s="2"/>
      <c r="P859" s="7"/>
      <c r="Q859" s="4"/>
      <c r="S859" s="2"/>
      <c r="T859" s="4"/>
      <c r="U859" s="4"/>
      <c r="V859" s="4"/>
      <c r="X859" s="4"/>
      <c r="Y859" s="5"/>
      <c r="AA859" s="4"/>
      <c r="AB859" s="4"/>
      <c r="AC859" s="4"/>
      <c r="AD859" s="4"/>
    </row>
    <row r="860" spans="1: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2"/>
      <c r="N860" s="2"/>
      <c r="P860" s="7"/>
      <c r="Q860" s="4"/>
      <c r="S860" s="2"/>
      <c r="T860" s="4"/>
      <c r="U860" s="4"/>
      <c r="V860" s="4"/>
      <c r="X860" s="4"/>
      <c r="Y860" s="5"/>
      <c r="AA860" s="4"/>
      <c r="AB860" s="4"/>
      <c r="AC860" s="4"/>
      <c r="AD860" s="4"/>
    </row>
    <row r="861" spans="1: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2"/>
      <c r="N861" s="2"/>
      <c r="P861" s="7"/>
      <c r="Q861" s="4"/>
      <c r="S861" s="2"/>
      <c r="T861" s="4"/>
      <c r="U861" s="4"/>
      <c r="V861" s="4"/>
      <c r="X861" s="4"/>
      <c r="Y861" s="5"/>
      <c r="AA861" s="4"/>
      <c r="AB861" s="4"/>
      <c r="AC861" s="4"/>
      <c r="AD861" s="4"/>
    </row>
    <row r="862" spans="1: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2"/>
      <c r="N862" s="2"/>
      <c r="P862" s="7"/>
      <c r="Q862" s="4"/>
      <c r="S862" s="2"/>
      <c r="T862" s="4"/>
      <c r="U862" s="4"/>
      <c r="V862" s="4"/>
      <c r="X862" s="4"/>
      <c r="Y862" s="5"/>
      <c r="AA862" s="4"/>
      <c r="AB862" s="4"/>
      <c r="AC862" s="4"/>
      <c r="AD862" s="4"/>
    </row>
    <row r="863" spans="1: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2"/>
      <c r="N863" s="2"/>
      <c r="P863" s="7"/>
      <c r="Q863" s="4"/>
      <c r="S863" s="2"/>
      <c r="T863" s="4"/>
      <c r="U863" s="4"/>
      <c r="V863" s="4"/>
      <c r="X863" s="4"/>
      <c r="Y863" s="5"/>
      <c r="AA863" s="4"/>
      <c r="AB863" s="4"/>
      <c r="AC863" s="4"/>
      <c r="AD863" s="4"/>
    </row>
    <row r="864" spans="1: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2"/>
      <c r="N864" s="2"/>
      <c r="P864" s="7"/>
      <c r="Q864" s="4"/>
      <c r="S864" s="2"/>
      <c r="T864" s="4"/>
      <c r="U864" s="4"/>
      <c r="V864" s="4"/>
      <c r="X864" s="4"/>
      <c r="Y864" s="5"/>
      <c r="AA864" s="4"/>
      <c r="AB864" s="4"/>
      <c r="AC864" s="4"/>
      <c r="AD864" s="4"/>
    </row>
    <row r="865" spans="1: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2"/>
      <c r="N865" s="2"/>
      <c r="P865" s="7"/>
      <c r="Q865" s="4"/>
      <c r="S865" s="2"/>
      <c r="T865" s="4"/>
      <c r="U865" s="4"/>
      <c r="V865" s="4"/>
      <c r="X865" s="4"/>
      <c r="Y865" s="5"/>
      <c r="AA865" s="4"/>
      <c r="AB865" s="4"/>
      <c r="AC865" s="4"/>
      <c r="AD865" s="4"/>
    </row>
    <row r="866" spans="1: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2"/>
      <c r="N866" s="2"/>
      <c r="P866" s="7"/>
      <c r="Q866" s="4"/>
      <c r="S866" s="2"/>
      <c r="T866" s="4"/>
      <c r="U866" s="4"/>
      <c r="V866" s="4"/>
      <c r="X866" s="4"/>
      <c r="Y866" s="5"/>
      <c r="AA866" s="4"/>
      <c r="AB866" s="4"/>
      <c r="AC866" s="4"/>
      <c r="AD866" s="4"/>
    </row>
    <row r="867" spans="1: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2"/>
      <c r="N867" s="2"/>
      <c r="P867" s="7"/>
      <c r="Q867" s="4"/>
      <c r="S867" s="2"/>
      <c r="T867" s="4"/>
      <c r="U867" s="4"/>
      <c r="V867" s="4"/>
      <c r="X867" s="4"/>
      <c r="Y867" s="5"/>
      <c r="AA867" s="4"/>
      <c r="AB867" s="4"/>
      <c r="AC867" s="4"/>
      <c r="AD867" s="4"/>
    </row>
    <row r="868" spans="1: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2"/>
      <c r="N868" s="2"/>
      <c r="P868" s="7"/>
      <c r="Q868" s="4"/>
      <c r="S868" s="2"/>
      <c r="T868" s="4"/>
      <c r="U868" s="4"/>
      <c r="V868" s="4"/>
      <c r="X868" s="4"/>
      <c r="Y868" s="5"/>
      <c r="AA868" s="4"/>
      <c r="AB868" s="4"/>
      <c r="AC868" s="4"/>
      <c r="AD868" s="4"/>
    </row>
    <row r="869" spans="1: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2"/>
      <c r="N869" s="2"/>
      <c r="P869" s="7"/>
      <c r="Q869" s="4"/>
      <c r="S869" s="2"/>
      <c r="T869" s="4"/>
      <c r="U869" s="4"/>
      <c r="V869" s="4"/>
      <c r="X869" s="4"/>
      <c r="Y869" s="5"/>
      <c r="AA869" s="4"/>
      <c r="AB869" s="4"/>
      <c r="AC869" s="4"/>
      <c r="AD869" s="4"/>
    </row>
    <row r="870" spans="1: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2"/>
      <c r="N870" s="2"/>
      <c r="P870" s="7"/>
      <c r="Q870" s="4"/>
      <c r="S870" s="2"/>
      <c r="T870" s="4"/>
      <c r="U870" s="4"/>
      <c r="V870" s="4"/>
      <c r="X870" s="4"/>
      <c r="Y870" s="5"/>
      <c r="AA870" s="4"/>
      <c r="AB870" s="4"/>
      <c r="AC870" s="4"/>
      <c r="AD870" s="4"/>
    </row>
    <row r="871" spans="1: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2"/>
      <c r="N871" s="2"/>
      <c r="P871" s="7"/>
      <c r="Q871" s="4"/>
      <c r="S871" s="2"/>
      <c r="T871" s="4"/>
      <c r="U871" s="4"/>
      <c r="V871" s="4"/>
      <c r="X871" s="4"/>
      <c r="Y871" s="5"/>
      <c r="AA871" s="4"/>
      <c r="AB871" s="4"/>
      <c r="AC871" s="4"/>
      <c r="AD871" s="4"/>
    </row>
    <row r="872" spans="1: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2"/>
      <c r="N872" s="2"/>
      <c r="P872" s="7"/>
      <c r="Q872" s="4"/>
      <c r="S872" s="2"/>
      <c r="T872" s="4"/>
      <c r="U872" s="4"/>
      <c r="V872" s="4"/>
      <c r="X872" s="4"/>
      <c r="Y872" s="5"/>
      <c r="AA872" s="4"/>
      <c r="AB872" s="4"/>
      <c r="AC872" s="4"/>
      <c r="AD872" s="4"/>
    </row>
    <row r="873" spans="1: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2"/>
      <c r="N873" s="2"/>
      <c r="P873" s="7"/>
      <c r="Q873" s="4"/>
      <c r="S873" s="2"/>
      <c r="T873" s="4"/>
      <c r="U873" s="4"/>
      <c r="V873" s="4"/>
      <c r="X873" s="4"/>
      <c r="Y873" s="5"/>
      <c r="AA873" s="4"/>
      <c r="AB873" s="4"/>
      <c r="AC873" s="4"/>
      <c r="AD873" s="4"/>
    </row>
    <row r="874" spans="1: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2"/>
      <c r="N874" s="2"/>
      <c r="P874" s="7"/>
      <c r="Q874" s="4"/>
      <c r="S874" s="2"/>
      <c r="T874" s="4"/>
      <c r="U874" s="4"/>
      <c r="V874" s="4"/>
      <c r="X874" s="4"/>
      <c r="Y874" s="5"/>
      <c r="AA874" s="4"/>
      <c r="AB874" s="4"/>
      <c r="AC874" s="4"/>
      <c r="AD874" s="4"/>
    </row>
    <row r="875" spans="1: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2"/>
      <c r="N875" s="2"/>
      <c r="P875" s="7"/>
      <c r="Q875" s="4"/>
      <c r="S875" s="2"/>
      <c r="T875" s="4"/>
      <c r="U875" s="4"/>
      <c r="V875" s="4"/>
      <c r="X875" s="4"/>
      <c r="Y875" s="5"/>
      <c r="AA875" s="4"/>
      <c r="AB875" s="4"/>
      <c r="AC875" s="4"/>
      <c r="AD875" s="4"/>
    </row>
    <row r="876" spans="1: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2"/>
      <c r="N876" s="2"/>
      <c r="P876" s="7"/>
      <c r="Q876" s="4"/>
      <c r="S876" s="2"/>
      <c r="T876" s="4"/>
      <c r="U876" s="4"/>
      <c r="V876" s="4"/>
      <c r="X876" s="4"/>
      <c r="Y876" s="5"/>
      <c r="AA876" s="4"/>
      <c r="AB876" s="4"/>
      <c r="AC876" s="4"/>
      <c r="AD876" s="4"/>
    </row>
    <row r="877" spans="1: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2"/>
      <c r="N877" s="2"/>
      <c r="P877" s="7"/>
      <c r="Q877" s="4"/>
      <c r="S877" s="2"/>
      <c r="T877" s="4"/>
      <c r="U877" s="4"/>
      <c r="V877" s="4"/>
      <c r="X877" s="4"/>
      <c r="Y877" s="5"/>
      <c r="AA877" s="4"/>
      <c r="AB877" s="4"/>
      <c r="AC877" s="4"/>
      <c r="AD877" s="4"/>
    </row>
    <row r="878" spans="1: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2"/>
      <c r="N878" s="2"/>
      <c r="P878" s="7"/>
      <c r="Q878" s="4"/>
      <c r="S878" s="2"/>
      <c r="T878" s="4"/>
      <c r="U878" s="4"/>
      <c r="V878" s="4"/>
      <c r="X878" s="4"/>
      <c r="Y878" s="5"/>
      <c r="AA878" s="4"/>
      <c r="AB878" s="4"/>
      <c r="AC878" s="4"/>
      <c r="AD878" s="4"/>
    </row>
    <row r="879" spans="1: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2"/>
      <c r="N879" s="2"/>
      <c r="P879" s="7"/>
      <c r="Q879" s="4"/>
      <c r="S879" s="2"/>
      <c r="T879" s="4"/>
      <c r="U879" s="4"/>
      <c r="V879" s="4"/>
      <c r="X879" s="4"/>
      <c r="Y879" s="5"/>
      <c r="AA879" s="4"/>
      <c r="AB879" s="4"/>
      <c r="AC879" s="4"/>
      <c r="AD879" s="4"/>
    </row>
    <row r="880" spans="1: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2"/>
      <c r="N880" s="2"/>
      <c r="P880" s="7"/>
      <c r="Q880" s="4"/>
      <c r="S880" s="2"/>
      <c r="T880" s="4"/>
      <c r="U880" s="4"/>
      <c r="V880" s="4"/>
      <c r="X880" s="4"/>
      <c r="Y880" s="5"/>
      <c r="AA880" s="4"/>
      <c r="AB880" s="4"/>
      <c r="AC880" s="4"/>
      <c r="AD880" s="4"/>
    </row>
    <row r="881" spans="1: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2"/>
      <c r="N881" s="2"/>
      <c r="P881" s="7"/>
      <c r="Q881" s="4"/>
      <c r="S881" s="2"/>
      <c r="T881" s="4"/>
      <c r="U881" s="4"/>
      <c r="V881" s="4"/>
      <c r="X881" s="4"/>
      <c r="Y881" s="5"/>
      <c r="AA881" s="4"/>
      <c r="AB881" s="4"/>
      <c r="AC881" s="4"/>
      <c r="AD881" s="4"/>
    </row>
    <row r="882" spans="1: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2"/>
      <c r="N882" s="2"/>
      <c r="P882" s="7"/>
      <c r="Q882" s="4"/>
      <c r="S882" s="2"/>
      <c r="T882" s="4"/>
      <c r="U882" s="4"/>
      <c r="V882" s="4"/>
      <c r="X882" s="4"/>
      <c r="Y882" s="5"/>
      <c r="AA882" s="4"/>
      <c r="AB882" s="4"/>
      <c r="AC882" s="4"/>
      <c r="AD882" s="4"/>
    </row>
    <row r="883" spans="1: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2"/>
      <c r="N883" s="2"/>
      <c r="P883" s="7"/>
      <c r="Q883" s="4"/>
      <c r="S883" s="2"/>
      <c r="T883" s="4"/>
      <c r="U883" s="4"/>
      <c r="V883" s="4"/>
      <c r="X883" s="4"/>
      <c r="Y883" s="5"/>
      <c r="AA883" s="4"/>
      <c r="AB883" s="4"/>
      <c r="AC883" s="4"/>
      <c r="AD883" s="4"/>
    </row>
    <row r="884" spans="1: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2"/>
      <c r="N884" s="2"/>
      <c r="P884" s="7"/>
      <c r="Q884" s="4"/>
      <c r="S884" s="2"/>
      <c r="T884" s="4"/>
      <c r="U884" s="4"/>
      <c r="V884" s="4"/>
      <c r="X884" s="4"/>
      <c r="Y884" s="5"/>
      <c r="AA884" s="4"/>
      <c r="AB884" s="4"/>
      <c r="AC884" s="4"/>
      <c r="AD884" s="4"/>
    </row>
    <row r="885" spans="1: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2"/>
      <c r="N885" s="2"/>
      <c r="P885" s="7"/>
      <c r="Q885" s="4"/>
      <c r="S885" s="2"/>
      <c r="T885" s="4"/>
      <c r="U885" s="4"/>
      <c r="V885" s="4"/>
      <c r="X885" s="4"/>
      <c r="Y885" s="5"/>
      <c r="AA885" s="4"/>
      <c r="AB885" s="4"/>
      <c r="AC885" s="4"/>
      <c r="AD885" s="4"/>
    </row>
    <row r="886" spans="1: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2"/>
      <c r="N886" s="2"/>
      <c r="P886" s="7"/>
      <c r="Q886" s="4"/>
      <c r="S886" s="2"/>
      <c r="T886" s="4"/>
      <c r="U886" s="4"/>
      <c r="V886" s="4"/>
      <c r="X886" s="4"/>
      <c r="Y886" s="5"/>
      <c r="AA886" s="4"/>
      <c r="AB886" s="4"/>
      <c r="AC886" s="4"/>
      <c r="AD886" s="4"/>
    </row>
    <row r="887" spans="1: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2"/>
      <c r="N887" s="2"/>
      <c r="P887" s="7"/>
      <c r="Q887" s="4"/>
      <c r="S887" s="2"/>
      <c r="T887" s="4"/>
      <c r="U887" s="4"/>
      <c r="V887" s="4"/>
      <c r="X887" s="4"/>
      <c r="Y887" s="5"/>
      <c r="AA887" s="4"/>
      <c r="AB887" s="4"/>
      <c r="AC887" s="4"/>
      <c r="AD887" s="4"/>
    </row>
    <row r="888" spans="1: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2"/>
      <c r="N888" s="2"/>
      <c r="P888" s="7"/>
      <c r="Q888" s="4"/>
      <c r="S888" s="2"/>
      <c r="T888" s="4"/>
      <c r="U888" s="4"/>
      <c r="V888" s="4"/>
      <c r="X888" s="4"/>
      <c r="Y888" s="5"/>
      <c r="AA888" s="4"/>
      <c r="AB888" s="4"/>
      <c r="AC888" s="4"/>
      <c r="AD888" s="4"/>
    </row>
    <row r="889" spans="1: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2"/>
      <c r="N889" s="2"/>
      <c r="P889" s="7"/>
      <c r="Q889" s="4"/>
      <c r="S889" s="2"/>
      <c r="T889" s="4"/>
      <c r="U889" s="4"/>
      <c r="V889" s="4"/>
      <c r="X889" s="4"/>
      <c r="Y889" s="5"/>
      <c r="AA889" s="4"/>
      <c r="AB889" s="4"/>
      <c r="AC889" s="4"/>
      <c r="AD889" s="4"/>
    </row>
    <row r="890" spans="1: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2"/>
      <c r="N890" s="2"/>
      <c r="P890" s="7"/>
      <c r="Q890" s="4"/>
      <c r="S890" s="2"/>
      <c r="T890" s="4"/>
      <c r="U890" s="4"/>
      <c r="V890" s="4"/>
      <c r="X890" s="4"/>
      <c r="Y890" s="5"/>
      <c r="AA890" s="4"/>
      <c r="AB890" s="4"/>
      <c r="AC890" s="4"/>
      <c r="AD890" s="4"/>
    </row>
    <row r="891" spans="1: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2"/>
      <c r="N891" s="2"/>
      <c r="P891" s="7"/>
      <c r="Q891" s="4"/>
      <c r="S891" s="2"/>
      <c r="T891" s="4"/>
      <c r="U891" s="4"/>
      <c r="V891" s="4"/>
      <c r="X891" s="4"/>
      <c r="Y891" s="5"/>
      <c r="AA891" s="4"/>
      <c r="AB891" s="4"/>
      <c r="AC891" s="4"/>
      <c r="AD891" s="4"/>
    </row>
    <row r="892" spans="1: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2"/>
      <c r="N892" s="2"/>
      <c r="P892" s="7"/>
      <c r="Q892" s="4"/>
      <c r="S892" s="2"/>
      <c r="T892" s="4"/>
      <c r="U892" s="4"/>
      <c r="V892" s="4"/>
      <c r="X892" s="4"/>
      <c r="Y892" s="5"/>
      <c r="AA892" s="4"/>
      <c r="AB892" s="4"/>
      <c r="AC892" s="4"/>
      <c r="AD892" s="4"/>
    </row>
    <row r="893" spans="1: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2"/>
      <c r="N893" s="2"/>
      <c r="P893" s="7"/>
      <c r="Q893" s="4"/>
      <c r="S893" s="2"/>
      <c r="T893" s="4"/>
      <c r="U893" s="4"/>
      <c r="V893" s="4"/>
      <c r="X893" s="4"/>
      <c r="Y893" s="5"/>
      <c r="AA893" s="4"/>
      <c r="AB893" s="4"/>
      <c r="AC893" s="4"/>
      <c r="AD893" s="4"/>
    </row>
    <row r="894" spans="1: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2"/>
      <c r="N894" s="2"/>
      <c r="P894" s="7"/>
      <c r="Q894" s="4"/>
      <c r="S894" s="2"/>
      <c r="T894" s="4"/>
      <c r="U894" s="4"/>
      <c r="V894" s="4"/>
      <c r="X894" s="4"/>
      <c r="Y894" s="5"/>
      <c r="AA894" s="4"/>
      <c r="AB894" s="4"/>
      <c r="AC894" s="4"/>
      <c r="AD894" s="4"/>
    </row>
    <row r="895" spans="1: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2"/>
      <c r="N895" s="2"/>
      <c r="P895" s="7"/>
      <c r="Q895" s="4"/>
      <c r="S895" s="2"/>
      <c r="T895" s="4"/>
      <c r="U895" s="4"/>
      <c r="V895" s="4"/>
      <c r="X895" s="4"/>
      <c r="Y895" s="5"/>
      <c r="AA895" s="4"/>
      <c r="AB895" s="4"/>
      <c r="AC895" s="4"/>
      <c r="AD895" s="4"/>
    </row>
    <row r="896" spans="1: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2"/>
      <c r="N896" s="2"/>
      <c r="P896" s="7"/>
      <c r="Q896" s="4"/>
      <c r="S896" s="2"/>
      <c r="T896" s="4"/>
      <c r="U896" s="4"/>
      <c r="V896" s="4"/>
      <c r="X896" s="4"/>
      <c r="Y896" s="5"/>
      <c r="AA896" s="4"/>
      <c r="AB896" s="4"/>
      <c r="AC896" s="4"/>
      <c r="AD896" s="4"/>
    </row>
    <row r="897" spans="1: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2"/>
      <c r="N897" s="2"/>
      <c r="P897" s="7"/>
      <c r="Q897" s="4"/>
      <c r="S897" s="2"/>
      <c r="T897" s="4"/>
      <c r="U897" s="4"/>
      <c r="V897" s="4"/>
      <c r="X897" s="4"/>
      <c r="Y897" s="5"/>
      <c r="AA897" s="4"/>
      <c r="AB897" s="4"/>
      <c r="AC897" s="4"/>
      <c r="AD897" s="4"/>
    </row>
    <row r="898" spans="1: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2"/>
      <c r="N898" s="2"/>
      <c r="P898" s="7"/>
      <c r="Q898" s="4"/>
      <c r="S898" s="2"/>
      <c r="T898" s="4"/>
      <c r="U898" s="4"/>
      <c r="V898" s="4"/>
      <c r="X898" s="4"/>
      <c r="Y898" s="5"/>
      <c r="AA898" s="4"/>
      <c r="AB898" s="4"/>
      <c r="AC898" s="4"/>
      <c r="AD898" s="4"/>
    </row>
    <row r="899" spans="1: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2"/>
      <c r="N899" s="2"/>
      <c r="P899" s="7"/>
      <c r="Q899" s="4"/>
      <c r="S899" s="2"/>
      <c r="T899" s="4"/>
      <c r="U899" s="4"/>
      <c r="V899" s="4"/>
      <c r="X899" s="4"/>
      <c r="Y899" s="5"/>
      <c r="AA899" s="4"/>
      <c r="AB899" s="4"/>
      <c r="AC899" s="4"/>
      <c r="AD899" s="4"/>
    </row>
    <row r="900" spans="1: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2"/>
      <c r="N900" s="2"/>
      <c r="P900" s="7"/>
      <c r="Q900" s="4"/>
      <c r="S900" s="2"/>
      <c r="T900" s="4"/>
      <c r="U900" s="4"/>
      <c r="V900" s="4"/>
      <c r="X900" s="4"/>
      <c r="Y900" s="5"/>
      <c r="AA900" s="4"/>
      <c r="AB900" s="4"/>
      <c r="AC900" s="4"/>
      <c r="AD900" s="4"/>
    </row>
    <row r="901" spans="1: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2"/>
      <c r="N901" s="2"/>
      <c r="P901" s="7"/>
      <c r="Q901" s="4"/>
      <c r="S901" s="2"/>
      <c r="T901" s="4"/>
      <c r="U901" s="4"/>
      <c r="V901" s="4"/>
      <c r="X901" s="4"/>
      <c r="Y901" s="5"/>
      <c r="AA901" s="4"/>
      <c r="AB901" s="4"/>
      <c r="AC901" s="4"/>
      <c r="AD901" s="4"/>
    </row>
    <row r="902" spans="1: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2"/>
      <c r="N902" s="2"/>
      <c r="P902" s="7"/>
      <c r="Q902" s="4"/>
      <c r="S902" s="2"/>
      <c r="T902" s="4"/>
      <c r="U902" s="4"/>
      <c r="V902" s="4"/>
      <c r="X902" s="4"/>
      <c r="Y902" s="5"/>
      <c r="AA902" s="4"/>
      <c r="AB902" s="4"/>
      <c r="AC902" s="4"/>
      <c r="AD902" s="4"/>
    </row>
    <row r="903" spans="1: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2"/>
      <c r="N903" s="2"/>
      <c r="P903" s="7"/>
      <c r="Q903" s="4"/>
      <c r="S903" s="2"/>
      <c r="T903" s="4"/>
      <c r="U903" s="4"/>
      <c r="V903" s="4"/>
      <c r="X903" s="4"/>
      <c r="Y903" s="5"/>
      <c r="AA903" s="4"/>
      <c r="AB903" s="4"/>
      <c r="AC903" s="4"/>
      <c r="AD903" s="4"/>
    </row>
    <row r="904" spans="1: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2"/>
      <c r="N904" s="2"/>
      <c r="P904" s="7"/>
      <c r="Q904" s="4"/>
      <c r="S904" s="2"/>
      <c r="T904" s="4"/>
      <c r="U904" s="4"/>
      <c r="V904" s="4"/>
      <c r="X904" s="4"/>
      <c r="Y904" s="5"/>
      <c r="AA904" s="4"/>
      <c r="AB904" s="4"/>
      <c r="AC904" s="4"/>
      <c r="AD904" s="4"/>
    </row>
    <row r="905" spans="1: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2"/>
      <c r="N905" s="2"/>
      <c r="P905" s="7"/>
      <c r="Q905" s="4"/>
      <c r="S905" s="2"/>
      <c r="T905" s="4"/>
      <c r="U905" s="4"/>
      <c r="V905" s="4"/>
      <c r="X905" s="4"/>
      <c r="Y905" s="5"/>
      <c r="AA905" s="4"/>
      <c r="AB905" s="4"/>
      <c r="AC905" s="4"/>
      <c r="AD905" s="4"/>
    </row>
    <row r="906" spans="1: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2"/>
      <c r="N906" s="2"/>
      <c r="P906" s="7"/>
      <c r="Q906" s="4"/>
      <c r="S906" s="2"/>
      <c r="T906" s="4"/>
      <c r="U906" s="4"/>
      <c r="V906" s="4"/>
      <c r="X906" s="4"/>
      <c r="Y906" s="5"/>
      <c r="AA906" s="4"/>
      <c r="AB906" s="4"/>
      <c r="AC906" s="4"/>
      <c r="AD906" s="4"/>
    </row>
    <row r="907" spans="1: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2"/>
      <c r="N907" s="2"/>
      <c r="P907" s="7"/>
      <c r="Q907" s="4"/>
      <c r="S907" s="2"/>
      <c r="T907" s="4"/>
      <c r="U907" s="4"/>
      <c r="V907" s="4"/>
      <c r="X907" s="4"/>
      <c r="Y907" s="5"/>
      <c r="AA907" s="4"/>
      <c r="AB907" s="4"/>
      <c r="AC907" s="4"/>
      <c r="AD907" s="4"/>
    </row>
    <row r="908" spans="1: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2"/>
      <c r="N908" s="2"/>
      <c r="P908" s="7"/>
      <c r="Q908" s="4"/>
      <c r="S908" s="2"/>
      <c r="T908" s="4"/>
      <c r="U908" s="4"/>
      <c r="V908" s="4"/>
      <c r="X908" s="4"/>
      <c r="Y908" s="5"/>
      <c r="AA908" s="4"/>
      <c r="AB908" s="4"/>
      <c r="AC908" s="4"/>
      <c r="AD908" s="4"/>
    </row>
    <row r="909" spans="1: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2"/>
      <c r="N909" s="2"/>
      <c r="P909" s="7"/>
      <c r="Q909" s="4"/>
      <c r="S909" s="2"/>
      <c r="T909" s="4"/>
      <c r="U909" s="4"/>
      <c r="V909" s="4"/>
      <c r="X909" s="4"/>
      <c r="Y909" s="5"/>
      <c r="AA909" s="4"/>
      <c r="AB909" s="4"/>
      <c r="AC909" s="4"/>
      <c r="AD909" s="4"/>
    </row>
    <row r="910" spans="1: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2"/>
      <c r="N910" s="2"/>
      <c r="P910" s="7"/>
      <c r="Q910" s="4"/>
      <c r="S910" s="2"/>
      <c r="T910" s="4"/>
      <c r="U910" s="4"/>
      <c r="V910" s="4"/>
      <c r="X910" s="4"/>
      <c r="Y910" s="5"/>
      <c r="AA910" s="4"/>
      <c r="AB910" s="4"/>
      <c r="AC910" s="4"/>
      <c r="AD910" s="4"/>
    </row>
    <row r="911" spans="1: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2"/>
      <c r="N911" s="2"/>
      <c r="P911" s="7"/>
      <c r="Q911" s="4"/>
      <c r="S911" s="2"/>
      <c r="T911" s="4"/>
      <c r="U911" s="4"/>
      <c r="V911" s="4"/>
      <c r="X911" s="4"/>
      <c r="Y911" s="5"/>
      <c r="AA911" s="4"/>
      <c r="AB911" s="4"/>
      <c r="AC911" s="4"/>
      <c r="AD911" s="4"/>
    </row>
    <row r="912" spans="1: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2"/>
      <c r="N912" s="2"/>
      <c r="P912" s="7"/>
      <c r="Q912" s="4"/>
      <c r="S912" s="2"/>
      <c r="T912" s="4"/>
      <c r="U912" s="4"/>
      <c r="V912" s="4"/>
      <c r="X912" s="4"/>
      <c r="Y912" s="5"/>
      <c r="AA912" s="4"/>
      <c r="AB912" s="4"/>
      <c r="AC912" s="4"/>
      <c r="AD912" s="4"/>
    </row>
    <row r="913" spans="1: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2"/>
      <c r="N913" s="2"/>
      <c r="P913" s="7"/>
      <c r="Q913" s="4"/>
      <c r="S913" s="2"/>
      <c r="T913" s="4"/>
      <c r="U913" s="4"/>
      <c r="V913" s="4"/>
      <c r="X913" s="4"/>
      <c r="Y913" s="5"/>
      <c r="AA913" s="4"/>
      <c r="AB913" s="4"/>
      <c r="AC913" s="4"/>
      <c r="AD913" s="4"/>
    </row>
    <row r="914" spans="1: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2"/>
      <c r="N914" s="2"/>
      <c r="P914" s="7"/>
      <c r="Q914" s="4"/>
      <c r="S914" s="2"/>
      <c r="T914" s="4"/>
      <c r="U914" s="4"/>
      <c r="V914" s="4"/>
      <c r="X914" s="4"/>
      <c r="Y914" s="5"/>
      <c r="AA914" s="4"/>
      <c r="AB914" s="4"/>
      <c r="AC914" s="4"/>
      <c r="AD914" s="4"/>
    </row>
    <row r="915" spans="1: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2"/>
      <c r="N915" s="2"/>
      <c r="P915" s="7"/>
      <c r="Q915" s="4"/>
      <c r="S915" s="2"/>
      <c r="T915" s="4"/>
      <c r="U915" s="4"/>
      <c r="V915" s="4"/>
      <c r="X915" s="4"/>
      <c r="Y915" s="5"/>
      <c r="AA915" s="4"/>
      <c r="AB915" s="4"/>
      <c r="AC915" s="4"/>
      <c r="AD915" s="4"/>
    </row>
    <row r="916" spans="1: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2"/>
      <c r="N916" s="2"/>
      <c r="P916" s="7"/>
      <c r="Q916" s="4"/>
      <c r="S916" s="2"/>
      <c r="T916" s="4"/>
      <c r="U916" s="4"/>
      <c r="V916" s="4"/>
      <c r="X916" s="4"/>
      <c r="Y916" s="5"/>
      <c r="AA916" s="4"/>
      <c r="AB916" s="4"/>
      <c r="AC916" s="4"/>
      <c r="AD916" s="4"/>
    </row>
    <row r="917" spans="1: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2"/>
      <c r="N917" s="2"/>
      <c r="P917" s="7"/>
      <c r="Q917" s="4"/>
      <c r="S917" s="2"/>
      <c r="T917" s="4"/>
      <c r="U917" s="4"/>
      <c r="V917" s="4"/>
      <c r="X917" s="4"/>
      <c r="Y917" s="5"/>
      <c r="AA917" s="4"/>
      <c r="AB917" s="4"/>
      <c r="AC917" s="4"/>
      <c r="AD917" s="4"/>
    </row>
    <row r="918" spans="1: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2"/>
      <c r="N918" s="2"/>
      <c r="P918" s="7"/>
      <c r="Q918" s="4"/>
      <c r="S918" s="2"/>
      <c r="T918" s="4"/>
      <c r="U918" s="4"/>
      <c r="V918" s="4"/>
      <c r="X918" s="4"/>
      <c r="Y918" s="5"/>
      <c r="AA918" s="4"/>
      <c r="AB918" s="4"/>
      <c r="AC918" s="4"/>
      <c r="AD918" s="4"/>
    </row>
    <row r="919" spans="1: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2"/>
      <c r="N919" s="2"/>
      <c r="P919" s="7"/>
      <c r="Q919" s="4"/>
      <c r="S919" s="2"/>
      <c r="T919" s="4"/>
      <c r="U919" s="4"/>
      <c r="V919" s="4"/>
      <c r="X919" s="4"/>
      <c r="Y919" s="5"/>
      <c r="AA919" s="4"/>
      <c r="AB919" s="4"/>
      <c r="AC919" s="4"/>
      <c r="AD919" s="4"/>
    </row>
    <row r="920" spans="1: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2"/>
      <c r="N920" s="2"/>
      <c r="P920" s="7"/>
      <c r="Q920" s="4"/>
      <c r="S920" s="2"/>
      <c r="T920" s="4"/>
      <c r="U920" s="4"/>
      <c r="V920" s="4"/>
      <c r="X920" s="4"/>
      <c r="Y920" s="5"/>
      <c r="AA920" s="4"/>
      <c r="AB920" s="4"/>
      <c r="AC920" s="4"/>
      <c r="AD920" s="4"/>
    </row>
    <row r="921" spans="1: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2"/>
      <c r="N921" s="2"/>
      <c r="P921" s="7"/>
      <c r="Q921" s="4"/>
      <c r="S921" s="2"/>
      <c r="T921" s="4"/>
      <c r="U921" s="4"/>
      <c r="V921" s="4"/>
      <c r="X921" s="4"/>
      <c r="Y921" s="5"/>
      <c r="AA921" s="4"/>
      <c r="AB921" s="4"/>
      <c r="AC921" s="4"/>
      <c r="AD921" s="4"/>
    </row>
    <row r="922" spans="1: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2"/>
      <c r="N922" s="2"/>
      <c r="P922" s="7"/>
      <c r="Q922" s="4"/>
      <c r="S922" s="2"/>
      <c r="T922" s="4"/>
      <c r="U922" s="4"/>
      <c r="V922" s="4"/>
      <c r="X922" s="4"/>
      <c r="Y922" s="5"/>
      <c r="AA922" s="4"/>
      <c r="AB922" s="4"/>
      <c r="AC922" s="4"/>
      <c r="AD922" s="4"/>
    </row>
    <row r="923" spans="1: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2"/>
      <c r="N923" s="2"/>
      <c r="P923" s="7"/>
      <c r="Q923" s="4"/>
      <c r="S923" s="2"/>
      <c r="T923" s="4"/>
      <c r="U923" s="4"/>
      <c r="V923" s="4"/>
      <c r="X923" s="4"/>
      <c r="Y923" s="5"/>
      <c r="AA923" s="4"/>
      <c r="AB923" s="4"/>
      <c r="AC923" s="4"/>
      <c r="AD923" s="4"/>
    </row>
    <row r="924" spans="1: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2"/>
      <c r="N924" s="2"/>
      <c r="P924" s="7"/>
      <c r="Q924" s="4"/>
      <c r="S924" s="2"/>
      <c r="T924" s="4"/>
      <c r="U924" s="4"/>
      <c r="V924" s="4"/>
      <c r="X924" s="4"/>
      <c r="Y924" s="5"/>
      <c r="AA924" s="4"/>
      <c r="AB924" s="4"/>
      <c r="AC924" s="4"/>
      <c r="AD924" s="4"/>
    </row>
    <row r="925" spans="1: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2"/>
      <c r="N925" s="2"/>
      <c r="P925" s="7"/>
      <c r="Q925" s="4"/>
      <c r="S925" s="2"/>
      <c r="T925" s="4"/>
      <c r="U925" s="4"/>
      <c r="V925" s="4"/>
      <c r="X925" s="4"/>
      <c r="Y925" s="5"/>
      <c r="AA925" s="4"/>
      <c r="AB925" s="4"/>
      <c r="AC925" s="4"/>
      <c r="AD925" s="4"/>
    </row>
    <row r="926" spans="1: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2"/>
      <c r="N926" s="2"/>
      <c r="P926" s="7"/>
      <c r="Q926" s="4"/>
      <c r="S926" s="2"/>
      <c r="T926" s="4"/>
      <c r="U926" s="4"/>
      <c r="V926" s="4"/>
      <c r="X926" s="4"/>
      <c r="Y926" s="5"/>
      <c r="AA926" s="4"/>
      <c r="AB926" s="4"/>
      <c r="AC926" s="4"/>
      <c r="AD926" s="4"/>
    </row>
    <row r="927" spans="1: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2"/>
      <c r="N927" s="2"/>
      <c r="P927" s="7"/>
      <c r="Q927" s="4"/>
      <c r="S927" s="2"/>
      <c r="T927" s="4"/>
      <c r="U927" s="4"/>
      <c r="V927" s="4"/>
      <c r="X927" s="4"/>
      <c r="Y927" s="5"/>
      <c r="AA927" s="4"/>
      <c r="AB927" s="4"/>
      <c r="AC927" s="4"/>
      <c r="AD927" s="4"/>
    </row>
    <row r="928" spans="1: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2"/>
      <c r="N928" s="2"/>
      <c r="P928" s="7"/>
      <c r="Q928" s="4"/>
      <c r="S928" s="2"/>
      <c r="T928" s="4"/>
      <c r="U928" s="4"/>
      <c r="V928" s="4"/>
      <c r="X928" s="4"/>
      <c r="Y928" s="5"/>
      <c r="AA928" s="4"/>
      <c r="AB928" s="4"/>
      <c r="AC928" s="4"/>
      <c r="AD928" s="4"/>
    </row>
    <row r="929" spans="1: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2"/>
      <c r="N929" s="2"/>
      <c r="P929" s="7"/>
      <c r="Q929" s="4"/>
      <c r="S929" s="2"/>
      <c r="T929" s="4"/>
      <c r="U929" s="4"/>
      <c r="V929" s="4"/>
      <c r="X929" s="4"/>
      <c r="Y929" s="5"/>
      <c r="AA929" s="4"/>
      <c r="AB929" s="4"/>
      <c r="AC929" s="4"/>
      <c r="AD929" s="4"/>
    </row>
    <row r="930" spans="1: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2"/>
      <c r="N930" s="2"/>
      <c r="P930" s="7"/>
      <c r="Q930" s="4"/>
      <c r="S930" s="2"/>
      <c r="T930" s="4"/>
      <c r="U930" s="4"/>
      <c r="V930" s="4"/>
      <c r="X930" s="4"/>
      <c r="Y930" s="5"/>
      <c r="AA930" s="4"/>
      <c r="AB930" s="4"/>
      <c r="AC930" s="4"/>
      <c r="AD930" s="4"/>
    </row>
    <row r="931" spans="1: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2"/>
      <c r="N931" s="2"/>
      <c r="P931" s="7"/>
      <c r="Q931" s="4"/>
      <c r="S931" s="2"/>
      <c r="T931" s="4"/>
      <c r="U931" s="4"/>
      <c r="V931" s="4"/>
      <c r="X931" s="4"/>
      <c r="Y931" s="5"/>
      <c r="AA931" s="4"/>
      <c r="AB931" s="4"/>
      <c r="AC931" s="4"/>
      <c r="AD931" s="4"/>
    </row>
    <row r="932" spans="1: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2"/>
      <c r="N932" s="2"/>
      <c r="P932" s="7"/>
      <c r="Q932" s="4"/>
      <c r="S932" s="2"/>
      <c r="T932" s="4"/>
      <c r="U932" s="4"/>
      <c r="V932" s="4"/>
      <c r="X932" s="4"/>
      <c r="Y932" s="5"/>
      <c r="AA932" s="4"/>
      <c r="AB932" s="4"/>
      <c r="AC932" s="4"/>
      <c r="AD932" s="4"/>
    </row>
    <row r="933" spans="1: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2"/>
      <c r="N933" s="2"/>
      <c r="P933" s="7"/>
      <c r="Q933" s="4"/>
      <c r="S933" s="2"/>
      <c r="T933" s="4"/>
      <c r="U933" s="4"/>
      <c r="V933" s="4"/>
      <c r="X933" s="4"/>
      <c r="Y933" s="5"/>
      <c r="AA933" s="4"/>
      <c r="AB933" s="4"/>
      <c r="AC933" s="4"/>
      <c r="AD933" s="4"/>
    </row>
    <row r="934" spans="1: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2"/>
      <c r="N934" s="2"/>
      <c r="P934" s="7"/>
      <c r="Q934" s="4"/>
      <c r="S934" s="2"/>
      <c r="T934" s="4"/>
      <c r="U934" s="4"/>
      <c r="V934" s="4"/>
      <c r="X934" s="4"/>
      <c r="Y934" s="5"/>
      <c r="AA934" s="4"/>
      <c r="AB934" s="4"/>
      <c r="AC934" s="4"/>
      <c r="AD934" s="4"/>
    </row>
    <row r="935" spans="1: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2"/>
      <c r="N935" s="2"/>
      <c r="P935" s="7"/>
      <c r="Q935" s="4"/>
      <c r="S935" s="2"/>
      <c r="T935" s="4"/>
      <c r="U935" s="4"/>
      <c r="V935" s="4"/>
      <c r="X935" s="4"/>
      <c r="Y935" s="5"/>
      <c r="AA935" s="4"/>
      <c r="AB935" s="4"/>
      <c r="AC935" s="4"/>
      <c r="AD935" s="4"/>
    </row>
    <row r="936" spans="1: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2"/>
      <c r="N936" s="2"/>
      <c r="P936" s="7"/>
      <c r="Q936" s="4"/>
      <c r="S936" s="2"/>
      <c r="T936" s="4"/>
      <c r="U936" s="4"/>
      <c r="V936" s="4"/>
      <c r="X936" s="4"/>
      <c r="Y936" s="5"/>
      <c r="AA936" s="4"/>
      <c r="AB936" s="4"/>
      <c r="AC936" s="4"/>
      <c r="AD936" s="4"/>
    </row>
    <row r="937" spans="1: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2"/>
      <c r="N937" s="2"/>
      <c r="P937" s="7"/>
      <c r="Q937" s="4"/>
      <c r="S937" s="2"/>
      <c r="T937" s="4"/>
      <c r="U937" s="4"/>
      <c r="V937" s="4"/>
      <c r="X937" s="4"/>
      <c r="Y937" s="5"/>
      <c r="AA937" s="4"/>
      <c r="AB937" s="4"/>
      <c r="AC937" s="4"/>
      <c r="AD937" s="4"/>
    </row>
    <row r="938" spans="1:30" x14ac:dyDescent="0.2">
      <c r="N938" s="2"/>
      <c r="P938" s="7"/>
      <c r="Q938" s="4"/>
      <c r="S938" s="2"/>
      <c r="T938" s="4"/>
      <c r="U938" s="4"/>
      <c r="V938" s="4"/>
      <c r="X938" s="4"/>
      <c r="Y938" s="5"/>
      <c r="AA938" s="4"/>
      <c r="AB938" s="4"/>
      <c r="AC938" s="4"/>
      <c r="AD938" s="4"/>
    </row>
    <row r="939" spans="1:30" x14ac:dyDescent="0.2">
      <c r="N939" s="2"/>
      <c r="P939" s="7"/>
      <c r="Q939" s="4"/>
      <c r="S939" s="2"/>
      <c r="T939" s="4"/>
      <c r="U939" s="4"/>
      <c r="V939" s="4"/>
      <c r="X939" s="4"/>
      <c r="Y939" s="5"/>
      <c r="AA939" s="4"/>
      <c r="AB939" s="4"/>
      <c r="AC939" s="4"/>
      <c r="AD939" s="4"/>
    </row>
    <row r="940" spans="1:30" x14ac:dyDescent="0.2">
      <c r="N940" s="2"/>
      <c r="P940" s="7"/>
      <c r="Q940" s="4"/>
      <c r="S940" s="2"/>
      <c r="T940" s="4"/>
      <c r="U940" s="4"/>
      <c r="V940" s="4"/>
      <c r="X940" s="4"/>
      <c r="Y940" s="5"/>
      <c r="AA940" s="4"/>
      <c r="AB940" s="4"/>
      <c r="AC940" s="4"/>
      <c r="AD940" s="4"/>
    </row>
    <row r="941" spans="1:30" x14ac:dyDescent="0.2">
      <c r="N941" s="2"/>
      <c r="P941" s="7"/>
      <c r="Q941" s="4"/>
      <c r="S941" s="2"/>
      <c r="T941" s="4"/>
      <c r="U941" s="4"/>
      <c r="V941" s="4"/>
      <c r="X941" s="4"/>
      <c r="Y941" s="5"/>
      <c r="AA941" s="4"/>
      <c r="AB941" s="4"/>
      <c r="AC941" s="4"/>
      <c r="AD941" s="4"/>
    </row>
    <row r="942" spans="1:30" x14ac:dyDescent="0.2">
      <c r="N942" s="2"/>
      <c r="P942" s="7"/>
      <c r="Q942" s="4"/>
      <c r="S942" s="2"/>
      <c r="T942" s="4"/>
      <c r="U942" s="4"/>
      <c r="V942" s="4"/>
      <c r="X942" s="4"/>
      <c r="Y942" s="5"/>
      <c r="AA942" s="4"/>
      <c r="AB942" s="4"/>
      <c r="AC942" s="4"/>
      <c r="AD942" s="4"/>
    </row>
    <row r="943" spans="1:30" x14ac:dyDescent="0.2">
      <c r="N943" s="2"/>
      <c r="P943" s="7"/>
      <c r="Q943" s="4"/>
      <c r="S943" s="2"/>
      <c r="T943" s="4"/>
      <c r="U943" s="4"/>
      <c r="V943" s="4"/>
      <c r="X943" s="4"/>
      <c r="Y943" s="5"/>
      <c r="AA943" s="4"/>
      <c r="AB943" s="4"/>
      <c r="AC943" s="4"/>
      <c r="AD943" s="4"/>
    </row>
    <row r="944" spans="1:30" x14ac:dyDescent="0.2">
      <c r="N944" s="2"/>
      <c r="P944" s="7"/>
      <c r="Q944" s="4"/>
      <c r="S944" s="2"/>
      <c r="T944" s="4"/>
      <c r="U944" s="4"/>
      <c r="V944" s="4"/>
      <c r="X944" s="4"/>
      <c r="Y944" s="5"/>
      <c r="AA944" s="4"/>
      <c r="AB944" s="4"/>
      <c r="AC944" s="4"/>
      <c r="AD944" s="4"/>
    </row>
    <row r="945" spans="14:30" x14ac:dyDescent="0.2">
      <c r="N945" s="2"/>
      <c r="P945" s="7"/>
      <c r="Q945" s="4"/>
      <c r="S945" s="2"/>
      <c r="T945" s="4"/>
      <c r="U945" s="4"/>
      <c r="V945" s="4"/>
      <c r="X945" s="4"/>
      <c r="Y945" s="5"/>
      <c r="AA945" s="4"/>
      <c r="AB945" s="4"/>
      <c r="AC945" s="4"/>
      <c r="AD945" s="4"/>
    </row>
    <row r="946" spans="14:30" x14ac:dyDescent="0.2">
      <c r="N946" s="2"/>
      <c r="P946" s="7"/>
      <c r="Q946" s="4"/>
      <c r="S946" s="2"/>
      <c r="T946" s="4"/>
      <c r="U946" s="4"/>
      <c r="V946" s="4"/>
      <c r="X946" s="4"/>
      <c r="Y946" s="5"/>
      <c r="AA946" s="4"/>
      <c r="AB946" s="4"/>
      <c r="AC946" s="4"/>
      <c r="AD946" s="4"/>
    </row>
    <row r="947" spans="14:30" x14ac:dyDescent="0.2">
      <c r="N947" s="2"/>
      <c r="P947" s="7"/>
      <c r="Q947" s="4"/>
      <c r="S947" s="2"/>
      <c r="T947" s="4"/>
      <c r="U947" s="4"/>
      <c r="V947" s="4"/>
      <c r="X947" s="4"/>
      <c r="Y947" s="5"/>
      <c r="AA947" s="4"/>
      <c r="AB947" s="4"/>
      <c r="AC947" s="4"/>
      <c r="AD947" s="4"/>
    </row>
    <row r="948" spans="14:30" x14ac:dyDescent="0.2">
      <c r="N948" s="2"/>
      <c r="P948" s="7"/>
      <c r="Q948" s="4"/>
      <c r="S948" s="2"/>
      <c r="T948" s="4"/>
      <c r="U948" s="4"/>
      <c r="V948" s="4"/>
      <c r="X948" s="4"/>
      <c r="Y948" s="5"/>
      <c r="AA948" s="4"/>
      <c r="AB948" s="4"/>
      <c r="AC948" s="4"/>
      <c r="AD948" s="4"/>
    </row>
    <row r="949" spans="14:30" x14ac:dyDescent="0.2">
      <c r="N949" s="2"/>
      <c r="P949" s="7"/>
      <c r="Q949" s="4"/>
      <c r="S949" s="2"/>
      <c r="T949" s="4"/>
      <c r="U949" s="4"/>
      <c r="V949" s="4"/>
      <c r="X949" s="4"/>
      <c r="Y949" s="5"/>
      <c r="AA949" s="4"/>
      <c r="AB949" s="4"/>
      <c r="AC949" s="4"/>
      <c r="AD949" s="4"/>
    </row>
    <row r="950" spans="14:30" x14ac:dyDescent="0.2">
      <c r="N950" s="2"/>
      <c r="P950" s="7"/>
      <c r="Q950" s="4"/>
      <c r="S950" s="2"/>
      <c r="T950" s="4"/>
      <c r="U950" s="4"/>
      <c r="V950" s="4"/>
      <c r="X950" s="4"/>
      <c r="Y950" s="5"/>
      <c r="AA950" s="4"/>
      <c r="AB950" s="4"/>
      <c r="AC950" s="4"/>
      <c r="AD950" s="4"/>
    </row>
    <row r="951" spans="14:30" x14ac:dyDescent="0.2">
      <c r="N951" s="2"/>
      <c r="P951" s="7"/>
      <c r="Q951" s="4"/>
      <c r="S951" s="2"/>
      <c r="T951" s="4"/>
      <c r="U951" s="4"/>
      <c r="V951" s="4"/>
      <c r="X951" s="4"/>
      <c r="Y951" s="5"/>
      <c r="AA951" s="4"/>
      <c r="AB951" s="4"/>
      <c r="AC951" s="4"/>
      <c r="AD951" s="4"/>
    </row>
    <row r="952" spans="14:30" x14ac:dyDescent="0.2">
      <c r="N952" s="2"/>
      <c r="P952" s="7"/>
      <c r="Q952" s="4"/>
      <c r="S952" s="2"/>
      <c r="T952" s="4"/>
      <c r="U952" s="4"/>
      <c r="V952" s="4"/>
      <c r="X952" s="4"/>
      <c r="Y952" s="5"/>
      <c r="AA952" s="4"/>
      <c r="AB952" s="4"/>
      <c r="AC952" s="4"/>
      <c r="AD952" s="4"/>
    </row>
    <row r="953" spans="14:30" x14ac:dyDescent="0.2">
      <c r="N953" s="2"/>
      <c r="P953" s="7"/>
      <c r="Q953" s="4"/>
      <c r="S953" s="2"/>
      <c r="T953" s="4"/>
      <c r="U953" s="4"/>
      <c r="V953" s="4"/>
      <c r="X953" s="4"/>
      <c r="Y953" s="5"/>
      <c r="AA953" s="4"/>
      <c r="AB953" s="4"/>
      <c r="AC953" s="4"/>
      <c r="AD953" s="4"/>
    </row>
    <row r="954" spans="14:30" x14ac:dyDescent="0.2">
      <c r="N954" s="2"/>
      <c r="P954" s="7"/>
      <c r="Q954" s="4"/>
      <c r="S954" s="2"/>
      <c r="T954" s="4"/>
      <c r="U954" s="4"/>
      <c r="V954" s="4"/>
      <c r="X954" s="4"/>
      <c r="Y954" s="5"/>
      <c r="AA954" s="4"/>
      <c r="AB954" s="4"/>
      <c r="AC954" s="4"/>
      <c r="AD954" s="4"/>
    </row>
    <row r="955" spans="14:30" x14ac:dyDescent="0.2">
      <c r="N955" s="2"/>
      <c r="P955" s="7"/>
      <c r="Q955" s="4"/>
      <c r="S955" s="2"/>
      <c r="T955" s="4"/>
      <c r="U955" s="4"/>
      <c r="V955" s="4"/>
      <c r="X955" s="4"/>
      <c r="Y955" s="5"/>
      <c r="AA955" s="4"/>
      <c r="AB955" s="4"/>
      <c r="AC955" s="4"/>
      <c r="AD955" s="4"/>
    </row>
    <row r="956" spans="14:30" x14ac:dyDescent="0.2">
      <c r="N956" s="2"/>
      <c r="P956" s="7"/>
      <c r="Q956" s="4"/>
      <c r="S956" s="2"/>
      <c r="T956" s="4"/>
      <c r="U956" s="4"/>
      <c r="V956" s="4"/>
      <c r="X956" s="4"/>
      <c r="Y956" s="5"/>
      <c r="AA956" s="4"/>
      <c r="AB956" s="4"/>
      <c r="AC956" s="4"/>
      <c r="AD956" s="4"/>
    </row>
    <row r="957" spans="14:30" x14ac:dyDescent="0.2">
      <c r="N957" s="2"/>
      <c r="P957" s="7"/>
      <c r="Q957" s="4"/>
      <c r="S957" s="2"/>
      <c r="T957" s="4"/>
      <c r="U957" s="4"/>
      <c r="V957" s="4"/>
      <c r="X957" s="4"/>
      <c r="Y957" s="5"/>
      <c r="AA957" s="4"/>
      <c r="AB957" s="4"/>
      <c r="AC957" s="4"/>
      <c r="AD957" s="4"/>
    </row>
    <row r="958" spans="14:30" x14ac:dyDescent="0.2">
      <c r="N958" s="2"/>
      <c r="P958" s="7"/>
      <c r="Q958" s="4"/>
      <c r="S958" s="2"/>
      <c r="T958" s="4"/>
      <c r="U958" s="4"/>
      <c r="V958" s="4"/>
      <c r="X958" s="4"/>
      <c r="Y958" s="5"/>
      <c r="AA958" s="4"/>
      <c r="AB958" s="4"/>
      <c r="AC958" s="4"/>
      <c r="AD958" s="4"/>
    </row>
    <row r="959" spans="14:30" x14ac:dyDescent="0.2">
      <c r="N959" s="2"/>
      <c r="P959" s="7"/>
      <c r="Q959" s="4"/>
      <c r="S959" s="2"/>
      <c r="T959" s="4"/>
      <c r="U959" s="4"/>
      <c r="V959" s="4"/>
      <c r="X959" s="4"/>
      <c r="Y959" s="5"/>
      <c r="AA959" s="4"/>
      <c r="AB959" s="4"/>
      <c r="AC959" s="4"/>
      <c r="AD959" s="4"/>
    </row>
    <row r="960" spans="14:30" x14ac:dyDescent="0.2">
      <c r="N960" s="2"/>
      <c r="P960" s="7"/>
      <c r="Q960" s="4"/>
      <c r="S960" s="2"/>
      <c r="T960" s="4"/>
      <c r="U960" s="4"/>
      <c r="V960" s="4"/>
      <c r="X960" s="4"/>
      <c r="Y960" s="5"/>
      <c r="AA960" s="4"/>
      <c r="AB960" s="4"/>
      <c r="AC960" s="4"/>
      <c r="AD960" s="4"/>
    </row>
    <row r="961" spans="14:30" x14ac:dyDescent="0.2">
      <c r="N961" s="2"/>
      <c r="P961" s="7"/>
      <c r="Q961" s="4"/>
      <c r="S961" s="2"/>
      <c r="T961" s="4"/>
      <c r="U961" s="4"/>
      <c r="V961" s="4"/>
      <c r="X961" s="4"/>
      <c r="Y961" s="5"/>
      <c r="AA961" s="4"/>
      <c r="AB961" s="4"/>
      <c r="AC961" s="4"/>
      <c r="AD961" s="4"/>
    </row>
    <row r="962" spans="14:30" x14ac:dyDescent="0.2">
      <c r="N962" s="2"/>
      <c r="P962" s="7"/>
      <c r="Q962" s="4"/>
      <c r="S962" s="2"/>
      <c r="T962" s="4"/>
      <c r="U962" s="4"/>
      <c r="V962" s="4"/>
      <c r="X962" s="4"/>
      <c r="Y962" s="5"/>
      <c r="AA962" s="4"/>
      <c r="AB962" s="4"/>
      <c r="AC962" s="4"/>
      <c r="AD962" s="4"/>
    </row>
    <row r="963" spans="14:30" x14ac:dyDescent="0.2">
      <c r="N963" s="2"/>
      <c r="P963" s="7"/>
      <c r="Q963" s="4"/>
      <c r="S963" s="2"/>
      <c r="T963" s="4"/>
      <c r="U963" s="4"/>
      <c r="V963" s="4"/>
      <c r="X963" s="4"/>
      <c r="Y963" s="5"/>
      <c r="AA963" s="4"/>
      <c r="AB963" s="4"/>
      <c r="AC963" s="4"/>
      <c r="AD963" s="4"/>
    </row>
    <row r="964" spans="14:30" x14ac:dyDescent="0.2">
      <c r="N964" s="2"/>
      <c r="P964" s="7"/>
      <c r="Q964" s="4"/>
      <c r="S964" s="2"/>
      <c r="T964" s="4"/>
      <c r="U964" s="4"/>
      <c r="V964" s="4"/>
      <c r="X964" s="4"/>
      <c r="Y964" s="5"/>
      <c r="AA964" s="4"/>
      <c r="AB964" s="4"/>
      <c r="AC964" s="4"/>
      <c r="AD964" s="4"/>
    </row>
    <row r="965" spans="14:30" x14ac:dyDescent="0.2">
      <c r="N965" s="2"/>
      <c r="P965" s="7"/>
      <c r="Q965" s="4"/>
      <c r="S965" s="2"/>
      <c r="T965" s="4"/>
      <c r="U965" s="4"/>
      <c r="V965" s="4"/>
      <c r="X965" s="4"/>
      <c r="Y965" s="5"/>
      <c r="AA965" s="4"/>
      <c r="AB965" s="4"/>
      <c r="AC965" s="4"/>
      <c r="AD965" s="4"/>
    </row>
    <row r="966" spans="14:30" x14ac:dyDescent="0.2">
      <c r="N966" s="2"/>
      <c r="P966" s="7"/>
      <c r="Q966" s="4"/>
      <c r="S966" s="2"/>
      <c r="T966" s="4"/>
      <c r="U966" s="4"/>
      <c r="V966" s="4"/>
      <c r="X966" s="4"/>
      <c r="Y966" s="5"/>
      <c r="AA966" s="4"/>
      <c r="AB966" s="4"/>
      <c r="AC966" s="4"/>
      <c r="AD966" s="4"/>
    </row>
    <row r="967" spans="14:30" x14ac:dyDescent="0.2">
      <c r="N967" s="2"/>
      <c r="P967" s="7"/>
      <c r="Q967" s="4"/>
      <c r="S967" s="2"/>
      <c r="T967" s="4"/>
      <c r="U967" s="4"/>
      <c r="V967" s="4"/>
      <c r="X967" s="4"/>
      <c r="Y967" s="5"/>
      <c r="AA967" s="4"/>
      <c r="AB967" s="4"/>
      <c r="AC967" s="4"/>
      <c r="AD967" s="4"/>
    </row>
    <row r="968" spans="14:30" x14ac:dyDescent="0.2">
      <c r="N968" s="2"/>
      <c r="P968" s="7"/>
      <c r="Q968" s="4"/>
      <c r="S968" s="2"/>
      <c r="T968" s="4"/>
      <c r="U968" s="4"/>
      <c r="V968" s="4"/>
      <c r="X968" s="4"/>
      <c r="Y968" s="5"/>
      <c r="AA968" s="4"/>
      <c r="AB968" s="4"/>
      <c r="AC968" s="4"/>
      <c r="AD968" s="4"/>
    </row>
    <row r="969" spans="14:30" x14ac:dyDescent="0.2">
      <c r="N969" s="2"/>
      <c r="P969" s="7"/>
      <c r="Q969" s="4"/>
      <c r="S969" s="2"/>
      <c r="T969" s="4"/>
      <c r="U969" s="4"/>
      <c r="V969" s="4"/>
      <c r="X969" s="4"/>
      <c r="Y969" s="5"/>
      <c r="AA969" s="4"/>
      <c r="AB969" s="4"/>
      <c r="AC969" s="4"/>
      <c r="AD969" s="4"/>
    </row>
    <row r="970" spans="14:30" x14ac:dyDescent="0.2">
      <c r="N970" s="2"/>
      <c r="P970" s="7"/>
      <c r="Q970" s="4"/>
      <c r="S970" s="2"/>
      <c r="T970" s="4"/>
      <c r="U970" s="4"/>
      <c r="V970" s="4"/>
      <c r="X970" s="4"/>
      <c r="Y970" s="5"/>
      <c r="AA970" s="4"/>
      <c r="AB970" s="4"/>
      <c r="AC970" s="4"/>
      <c r="AD970" s="4"/>
    </row>
    <row r="971" spans="14:30" x14ac:dyDescent="0.2">
      <c r="N971" s="2"/>
      <c r="P971" s="7"/>
      <c r="Q971" s="4"/>
      <c r="S971" s="2"/>
      <c r="T971" s="4"/>
      <c r="U971" s="4"/>
      <c r="V971" s="4"/>
      <c r="X971" s="4"/>
      <c r="Y971" s="5"/>
      <c r="AA971" s="4"/>
      <c r="AB971" s="4"/>
      <c r="AC971" s="4"/>
      <c r="AD971" s="4"/>
    </row>
    <row r="972" spans="14:30" x14ac:dyDescent="0.2">
      <c r="N972" s="2"/>
      <c r="P972" s="7"/>
      <c r="Q972" s="4"/>
      <c r="S972" s="2"/>
      <c r="T972" s="4"/>
      <c r="U972" s="4"/>
      <c r="V972" s="4"/>
      <c r="X972" s="4"/>
      <c r="Y972" s="5"/>
      <c r="AA972" s="4"/>
      <c r="AB972" s="4"/>
      <c r="AC972" s="4"/>
      <c r="AD972" s="4"/>
    </row>
    <row r="973" spans="14:30" x14ac:dyDescent="0.2">
      <c r="N973" s="2"/>
      <c r="P973" s="7"/>
      <c r="Q973" s="4"/>
      <c r="S973" s="2"/>
      <c r="T973" s="4"/>
      <c r="U973" s="4"/>
      <c r="V973" s="4"/>
      <c r="X973" s="4"/>
      <c r="Y973" s="5"/>
      <c r="AA973" s="4"/>
      <c r="AB973" s="4"/>
      <c r="AC973" s="4"/>
      <c r="AD973" s="4"/>
    </row>
    <row r="974" spans="14:30" x14ac:dyDescent="0.2">
      <c r="N974" s="2"/>
      <c r="P974" s="7"/>
      <c r="Q974" s="4"/>
      <c r="S974" s="2"/>
      <c r="T974" s="4"/>
      <c r="U974" s="4"/>
      <c r="V974" s="4"/>
      <c r="X974" s="4"/>
      <c r="Y974" s="5"/>
      <c r="AA974" s="4"/>
      <c r="AB974" s="4"/>
      <c r="AC974" s="4"/>
      <c r="AD974" s="4"/>
    </row>
    <row r="975" spans="14:30" x14ac:dyDescent="0.2">
      <c r="N975" s="2"/>
      <c r="P975" s="7"/>
      <c r="Q975" s="4"/>
      <c r="S975" s="2"/>
      <c r="T975" s="4"/>
      <c r="U975" s="4"/>
      <c r="V975" s="4"/>
      <c r="X975" s="4"/>
      <c r="Y975" s="5"/>
      <c r="AA975" s="4"/>
      <c r="AB975" s="4"/>
      <c r="AC975" s="4"/>
      <c r="AD975" s="4"/>
    </row>
    <row r="976" spans="14:30" x14ac:dyDescent="0.2">
      <c r="N976" s="2"/>
      <c r="P976" s="7"/>
      <c r="Q976" s="4"/>
      <c r="S976" s="2"/>
      <c r="T976" s="4"/>
      <c r="U976" s="4"/>
      <c r="V976" s="4"/>
      <c r="X976" s="4"/>
      <c r="Y976" s="5"/>
      <c r="AA976" s="4"/>
      <c r="AB976" s="4"/>
      <c r="AC976" s="4"/>
      <c r="AD976" s="4"/>
    </row>
    <row r="977" spans="14:30" x14ac:dyDescent="0.2">
      <c r="N977" s="2"/>
      <c r="P977" s="7"/>
      <c r="Q977" s="4"/>
      <c r="S977" s="2"/>
      <c r="T977" s="4"/>
      <c r="U977" s="4"/>
      <c r="V977" s="4"/>
      <c r="X977" s="4"/>
      <c r="Y977" s="5"/>
      <c r="AA977" s="4"/>
      <c r="AB977" s="4"/>
      <c r="AC977" s="4"/>
      <c r="AD977" s="4"/>
    </row>
    <row r="978" spans="14:30" x14ac:dyDescent="0.2">
      <c r="N978" s="2"/>
      <c r="P978" s="7"/>
      <c r="Q978" s="4"/>
      <c r="S978" s="2"/>
      <c r="T978" s="4"/>
      <c r="U978" s="4"/>
      <c r="V978" s="4"/>
      <c r="X978" s="4"/>
      <c r="Y978" s="5"/>
      <c r="AA978" s="4"/>
      <c r="AB978" s="4"/>
      <c r="AC978" s="4"/>
      <c r="AD978" s="4"/>
    </row>
    <row r="979" spans="14:30" x14ac:dyDescent="0.2">
      <c r="N979" s="2"/>
      <c r="P979" s="7"/>
      <c r="Q979" s="4"/>
      <c r="S979" s="2"/>
      <c r="T979" s="4"/>
      <c r="U979" s="4"/>
      <c r="V979" s="4"/>
      <c r="X979" s="4"/>
      <c r="Y979" s="5"/>
      <c r="AA979" s="4"/>
      <c r="AB979" s="4"/>
      <c r="AC979" s="4"/>
      <c r="AD979" s="4"/>
    </row>
    <row r="980" spans="14:30" x14ac:dyDescent="0.2">
      <c r="N980" s="2"/>
      <c r="P980" s="7"/>
      <c r="Q980" s="4"/>
      <c r="S980" s="2"/>
      <c r="T980" s="4"/>
      <c r="U980" s="4"/>
      <c r="V980" s="4"/>
      <c r="X980" s="4"/>
      <c r="Y980" s="5"/>
      <c r="AA980" s="4"/>
      <c r="AB980" s="4"/>
      <c r="AC980" s="4"/>
      <c r="AD980" s="4"/>
    </row>
    <row r="981" spans="14:30" x14ac:dyDescent="0.2">
      <c r="N981" s="2"/>
      <c r="P981" s="7"/>
      <c r="Q981" s="4"/>
      <c r="S981" s="2"/>
      <c r="T981" s="4"/>
      <c r="U981" s="4"/>
      <c r="V981" s="4"/>
      <c r="X981" s="4"/>
      <c r="Y981" s="5"/>
      <c r="AA981" s="4"/>
      <c r="AB981" s="4"/>
      <c r="AC981" s="4"/>
      <c r="AD981" s="4"/>
    </row>
    <row r="982" spans="14:30" x14ac:dyDescent="0.2">
      <c r="N982" s="2"/>
      <c r="P982" s="7"/>
      <c r="Q982" s="4"/>
      <c r="S982" s="2"/>
      <c r="T982" s="4"/>
      <c r="U982" s="4"/>
      <c r="V982" s="4"/>
      <c r="X982" s="4"/>
      <c r="Y982" s="5"/>
      <c r="AA982" s="4"/>
      <c r="AB982" s="4"/>
      <c r="AC982" s="4"/>
      <c r="AD982" s="4"/>
    </row>
    <row r="983" spans="14:30" x14ac:dyDescent="0.2">
      <c r="N983" s="2"/>
      <c r="P983" s="7"/>
      <c r="Q983" s="4"/>
      <c r="S983" s="2"/>
      <c r="T983" s="4"/>
      <c r="U983" s="4"/>
      <c r="V983" s="4"/>
      <c r="X983" s="4"/>
      <c r="Y983" s="5"/>
      <c r="AA983" s="4"/>
      <c r="AB983" s="4"/>
      <c r="AC983" s="4"/>
      <c r="AD983" s="4"/>
    </row>
    <row r="984" spans="14:30" x14ac:dyDescent="0.2">
      <c r="N984" s="2"/>
      <c r="P984" s="7"/>
      <c r="Q984" s="4"/>
      <c r="S984" s="2"/>
      <c r="T984" s="4"/>
      <c r="U984" s="4"/>
      <c r="V984" s="4"/>
      <c r="X984" s="4"/>
      <c r="Y984" s="5"/>
      <c r="AA984" s="4"/>
      <c r="AB984" s="4"/>
      <c r="AC984" s="4"/>
      <c r="AD984" s="4"/>
    </row>
    <row r="985" spans="14:30" x14ac:dyDescent="0.2">
      <c r="N985" s="2"/>
      <c r="P985" s="7"/>
      <c r="Q985" s="4"/>
      <c r="S985" s="2"/>
      <c r="T985" s="4"/>
      <c r="U985" s="4"/>
      <c r="V985" s="4"/>
      <c r="X985" s="4"/>
      <c r="Y985" s="5"/>
      <c r="AA985" s="4"/>
      <c r="AB985" s="4"/>
      <c r="AC985" s="4"/>
      <c r="AD985" s="4"/>
    </row>
    <row r="986" spans="14:30" x14ac:dyDescent="0.2">
      <c r="N986" s="2"/>
      <c r="P986" s="7"/>
      <c r="Q986" s="4"/>
      <c r="S986" s="2"/>
      <c r="T986" s="4"/>
      <c r="U986" s="4"/>
      <c r="V986" s="4"/>
      <c r="X986" s="4"/>
      <c r="Y986" s="5"/>
      <c r="AA986" s="4"/>
      <c r="AB986" s="4"/>
      <c r="AC986" s="4"/>
      <c r="AD986" s="4"/>
    </row>
    <row r="987" spans="14:30" x14ac:dyDescent="0.2">
      <c r="N987" s="2"/>
      <c r="P987" s="7"/>
      <c r="Q987" s="4"/>
      <c r="S987" s="2"/>
      <c r="T987" s="4"/>
      <c r="U987" s="4"/>
      <c r="V987" s="4"/>
      <c r="X987" s="4"/>
      <c r="Y987" s="5"/>
      <c r="AA987" s="4"/>
      <c r="AB987" s="4"/>
      <c r="AC987" s="4"/>
      <c r="AD987" s="4"/>
    </row>
    <row r="988" spans="14:30" x14ac:dyDescent="0.2">
      <c r="N988" s="2"/>
      <c r="P988" s="7"/>
      <c r="Q988" s="4"/>
      <c r="S988" s="2"/>
      <c r="T988" s="4"/>
      <c r="U988" s="4"/>
      <c r="V988" s="4"/>
      <c r="X988" s="4"/>
      <c r="Y988" s="5"/>
      <c r="AA988" s="4"/>
      <c r="AB988" s="4"/>
      <c r="AC988" s="4"/>
      <c r="AD988" s="4"/>
    </row>
    <row r="989" spans="14:30" x14ac:dyDescent="0.2">
      <c r="N989" s="2"/>
      <c r="P989" s="7"/>
      <c r="Q989" s="4"/>
      <c r="S989" s="2"/>
      <c r="T989" s="4"/>
      <c r="U989" s="4"/>
      <c r="V989" s="4"/>
      <c r="X989" s="4"/>
      <c r="Y989" s="5"/>
      <c r="AA989" s="4"/>
      <c r="AB989" s="4"/>
      <c r="AC989" s="4"/>
      <c r="AD989" s="4"/>
    </row>
    <row r="990" spans="14:30" x14ac:dyDescent="0.2">
      <c r="N990" s="2"/>
      <c r="P990" s="7"/>
      <c r="Q990" s="4"/>
      <c r="S990" s="2"/>
      <c r="T990" s="4"/>
      <c r="U990" s="4"/>
      <c r="V990" s="4"/>
      <c r="X990" s="4"/>
      <c r="Y990" s="5"/>
      <c r="AA990" s="4"/>
      <c r="AB990" s="4"/>
      <c r="AC990" s="4"/>
      <c r="AD990" s="4"/>
    </row>
    <row r="991" spans="14:30" x14ac:dyDescent="0.2">
      <c r="N991" s="2"/>
      <c r="P991" s="7"/>
      <c r="Q991" s="4"/>
      <c r="S991" s="2"/>
      <c r="T991" s="4"/>
      <c r="U991" s="4"/>
      <c r="V991" s="4"/>
      <c r="X991" s="4"/>
      <c r="Y991" s="5"/>
      <c r="AA991" s="4"/>
      <c r="AB991" s="4"/>
      <c r="AC991" s="4"/>
      <c r="AD991" s="4"/>
    </row>
    <row r="992" spans="14:30" x14ac:dyDescent="0.2">
      <c r="N992" s="2"/>
      <c r="P992" s="7"/>
      <c r="Q992" s="4"/>
      <c r="S992" s="2"/>
      <c r="T992" s="4"/>
      <c r="U992" s="4"/>
      <c r="V992" s="4"/>
      <c r="X992" s="4"/>
      <c r="Y992" s="5"/>
      <c r="AA992" s="4"/>
      <c r="AB992" s="4"/>
      <c r="AC992" s="4"/>
      <c r="AD992" s="4"/>
    </row>
    <row r="993" spans="14:30" x14ac:dyDescent="0.2">
      <c r="N993" s="2"/>
      <c r="P993" s="7"/>
      <c r="Q993" s="4"/>
      <c r="S993" s="2"/>
      <c r="T993" s="4"/>
      <c r="U993" s="4"/>
      <c r="V993" s="4"/>
      <c r="X993" s="4"/>
      <c r="Y993" s="5"/>
      <c r="AA993" s="4"/>
      <c r="AB993" s="4"/>
      <c r="AC993" s="4"/>
      <c r="AD993" s="4"/>
    </row>
    <row r="994" spans="14:30" x14ac:dyDescent="0.2">
      <c r="N994" s="2"/>
      <c r="P994" s="7"/>
      <c r="Q994" s="4"/>
      <c r="S994" s="2"/>
      <c r="T994" s="4"/>
      <c r="U994" s="4"/>
      <c r="V994" s="4"/>
      <c r="X994" s="4"/>
      <c r="Y994" s="5"/>
      <c r="AA994" s="4"/>
      <c r="AB994" s="4"/>
      <c r="AC994" s="4"/>
      <c r="AD994" s="4"/>
    </row>
    <row r="995" spans="14:30" x14ac:dyDescent="0.2">
      <c r="N995" s="2"/>
      <c r="P995" s="7"/>
      <c r="Q995" s="4"/>
      <c r="S995" s="2"/>
      <c r="T995" s="4"/>
      <c r="U995" s="4"/>
      <c r="V995" s="4"/>
      <c r="X995" s="4"/>
      <c r="Y995" s="5"/>
      <c r="AA995" s="4"/>
      <c r="AB995" s="4"/>
      <c r="AC995" s="4"/>
      <c r="AD995" s="4"/>
    </row>
    <row r="996" spans="14:30" x14ac:dyDescent="0.2">
      <c r="N996" s="2"/>
      <c r="P996" s="7"/>
      <c r="Q996" s="4"/>
      <c r="S996" s="2"/>
      <c r="T996" s="4"/>
      <c r="U996" s="4"/>
      <c r="V996" s="4"/>
      <c r="X996" s="4"/>
      <c r="Y996" s="5"/>
      <c r="AA996" s="4"/>
      <c r="AB996" s="4"/>
      <c r="AC996" s="4"/>
      <c r="AD996" s="4"/>
    </row>
    <row r="997" spans="14:30" x14ac:dyDescent="0.2">
      <c r="N997" s="2"/>
      <c r="P997" s="7"/>
      <c r="Q997" s="4"/>
      <c r="S997" s="2"/>
      <c r="T997" s="4"/>
      <c r="U997" s="4"/>
      <c r="V997" s="4"/>
      <c r="X997" s="4"/>
      <c r="Y997" s="5"/>
      <c r="AA997" s="4"/>
      <c r="AB997" s="4"/>
      <c r="AC997" s="4"/>
      <c r="AD997" s="4"/>
    </row>
    <row r="998" spans="14:30" x14ac:dyDescent="0.2">
      <c r="N998" s="2"/>
      <c r="P998" s="7"/>
      <c r="Q998" s="4"/>
      <c r="S998" s="2"/>
      <c r="T998" s="4"/>
      <c r="U998" s="4"/>
      <c r="V998" s="4"/>
      <c r="X998" s="4"/>
      <c r="Y998" s="5"/>
      <c r="AA998" s="4"/>
      <c r="AB998" s="4"/>
      <c r="AC998" s="4"/>
      <c r="AD998" s="4"/>
    </row>
    <row r="999" spans="14:30" x14ac:dyDescent="0.2">
      <c r="N999" s="2"/>
      <c r="P999" s="7"/>
      <c r="Q999" s="4"/>
      <c r="S999" s="2"/>
      <c r="T999" s="4"/>
      <c r="U999" s="4"/>
      <c r="V999" s="4"/>
      <c r="X999" s="4"/>
      <c r="Y999" s="5"/>
      <c r="AA999" s="4"/>
      <c r="AB999" s="4"/>
      <c r="AC999" s="4"/>
      <c r="AD999" s="4"/>
    </row>
    <row r="1000" spans="14:30" x14ac:dyDescent="0.2">
      <c r="N1000" s="2"/>
      <c r="P1000" s="7"/>
      <c r="Q1000" s="4"/>
      <c r="S1000" s="2"/>
      <c r="T1000" s="4"/>
      <c r="U1000" s="4"/>
      <c r="V1000" s="4"/>
      <c r="X1000" s="4"/>
      <c r="Y1000" s="5"/>
      <c r="AA1000" s="4"/>
      <c r="AB1000" s="4"/>
      <c r="AC1000" s="4"/>
      <c r="AD1000" s="4"/>
    </row>
    <row r="1001" spans="14:30" x14ac:dyDescent="0.2">
      <c r="N1001" s="2"/>
      <c r="P1001" s="7"/>
      <c r="Q1001" s="4"/>
      <c r="S1001" s="2"/>
      <c r="T1001" s="4"/>
      <c r="U1001" s="4"/>
      <c r="V1001" s="4"/>
      <c r="X1001" s="4"/>
      <c r="Y1001" s="5"/>
      <c r="AA1001" s="4"/>
      <c r="AB1001" s="4"/>
      <c r="AC1001" s="4"/>
      <c r="AD1001" s="4"/>
    </row>
    <row r="1002" spans="14:30" x14ac:dyDescent="0.2">
      <c r="N1002" s="2"/>
      <c r="P1002" s="7"/>
      <c r="Q1002" s="4"/>
      <c r="S1002" s="2"/>
      <c r="T1002" s="4"/>
      <c r="U1002" s="4"/>
      <c r="V1002" s="4"/>
      <c r="X1002" s="4"/>
      <c r="Y1002" s="5"/>
      <c r="AA1002" s="4"/>
      <c r="AB1002" s="4"/>
      <c r="AC1002" s="4"/>
      <c r="AD1002" s="4"/>
    </row>
    <row r="1003" spans="14:30" x14ac:dyDescent="0.2">
      <c r="N1003" s="2"/>
      <c r="P1003" s="7"/>
      <c r="Q1003" s="4"/>
      <c r="S1003" s="2"/>
      <c r="T1003" s="4"/>
      <c r="U1003" s="4"/>
      <c r="V1003" s="4"/>
      <c r="X1003" s="4"/>
      <c r="Y1003" s="5"/>
      <c r="AA1003" s="4"/>
      <c r="AB1003" s="4"/>
      <c r="AC1003" s="4"/>
      <c r="AD1003" s="4"/>
    </row>
    <row r="1004" spans="14:30" x14ac:dyDescent="0.2">
      <c r="N1004" s="2"/>
      <c r="P1004" s="7"/>
      <c r="Q1004" s="4"/>
      <c r="S1004" s="2"/>
      <c r="T1004" s="4"/>
      <c r="U1004" s="4"/>
      <c r="V1004" s="4"/>
      <c r="X1004" s="4"/>
      <c r="Y1004" s="5"/>
      <c r="AA1004" s="4"/>
      <c r="AB1004" s="4"/>
      <c r="AC1004" s="4"/>
      <c r="AD1004" s="4"/>
    </row>
    <row r="1005" spans="14:30" x14ac:dyDescent="0.2">
      <c r="N1005" s="2"/>
      <c r="P1005" s="7"/>
      <c r="Q1005" s="4"/>
      <c r="S1005" s="2"/>
      <c r="T1005" s="4"/>
      <c r="U1005" s="4"/>
      <c r="V1005" s="4"/>
      <c r="X1005" s="4"/>
      <c r="Y1005" s="5"/>
      <c r="AA1005" s="4"/>
      <c r="AB1005" s="4"/>
      <c r="AC1005" s="4"/>
      <c r="AD1005" s="4"/>
    </row>
    <row r="1006" spans="14:30" x14ac:dyDescent="0.2">
      <c r="N1006" s="2"/>
      <c r="P1006" s="7"/>
      <c r="Q1006" s="4"/>
      <c r="S1006" s="2"/>
      <c r="T1006" s="4"/>
      <c r="U1006" s="4"/>
      <c r="V1006" s="4"/>
      <c r="X1006" s="4"/>
      <c r="Y1006" s="5"/>
      <c r="AA1006" s="4"/>
      <c r="AB1006" s="4"/>
      <c r="AC1006" s="4"/>
      <c r="AD1006" s="4"/>
    </row>
    <row r="1007" spans="14:30" x14ac:dyDescent="0.2">
      <c r="N1007" s="2"/>
      <c r="P1007" s="7"/>
      <c r="Q1007" s="4"/>
      <c r="S1007" s="2"/>
      <c r="T1007" s="4"/>
      <c r="U1007" s="4"/>
      <c r="V1007" s="4"/>
      <c r="X1007" s="4"/>
      <c r="Y1007" s="5"/>
      <c r="AA1007" s="4"/>
      <c r="AB1007" s="4"/>
      <c r="AC1007" s="4"/>
      <c r="AD1007" s="4"/>
    </row>
    <row r="1008" spans="14:30" x14ac:dyDescent="0.2">
      <c r="N1008" s="2"/>
      <c r="P1008" s="7"/>
      <c r="Q1008" s="4"/>
      <c r="S1008" s="2"/>
      <c r="T1008" s="4"/>
      <c r="U1008" s="4"/>
      <c r="V1008" s="4"/>
      <c r="X1008" s="4"/>
      <c r="Y1008" s="5"/>
      <c r="AA1008" s="4"/>
      <c r="AB1008" s="4"/>
      <c r="AC1008" s="4"/>
      <c r="AD1008" s="4"/>
    </row>
    <row r="1009" spans="14:30" x14ac:dyDescent="0.2">
      <c r="N1009" s="2"/>
      <c r="P1009" s="7"/>
      <c r="Q1009" s="4"/>
      <c r="S1009" s="2"/>
      <c r="T1009" s="4"/>
      <c r="U1009" s="4"/>
      <c r="V1009" s="4"/>
      <c r="X1009" s="4"/>
      <c r="Y1009" s="5"/>
      <c r="AA1009" s="4"/>
      <c r="AB1009" s="4"/>
      <c r="AC1009" s="4"/>
      <c r="AD1009" s="4"/>
    </row>
    <row r="1010" spans="14:30" x14ac:dyDescent="0.2">
      <c r="N1010" s="2"/>
      <c r="P1010" s="7"/>
      <c r="Q1010" s="4"/>
      <c r="S1010" s="2"/>
      <c r="T1010" s="4"/>
      <c r="U1010" s="4"/>
      <c r="V1010" s="4"/>
      <c r="X1010" s="4"/>
      <c r="Y1010" s="5"/>
      <c r="AA1010" s="4"/>
      <c r="AB1010" s="4"/>
      <c r="AC1010" s="4"/>
      <c r="AD1010" s="4"/>
    </row>
    <row r="1011" spans="14:30" x14ac:dyDescent="0.2">
      <c r="N1011" s="2"/>
      <c r="P1011" s="7"/>
      <c r="Q1011" s="4"/>
      <c r="S1011" s="2"/>
      <c r="T1011" s="4"/>
      <c r="U1011" s="4"/>
      <c r="V1011" s="4"/>
      <c r="X1011" s="4"/>
      <c r="Y1011" s="5"/>
      <c r="AA1011" s="4"/>
      <c r="AB1011" s="4"/>
      <c r="AC1011" s="4"/>
      <c r="AD1011" s="4"/>
    </row>
    <row r="1012" spans="14:30" x14ac:dyDescent="0.2">
      <c r="N1012" s="2"/>
      <c r="P1012" s="7"/>
      <c r="Q1012" s="4"/>
      <c r="S1012" s="2"/>
      <c r="T1012" s="4"/>
      <c r="U1012" s="4"/>
      <c r="V1012" s="4"/>
      <c r="X1012" s="4"/>
      <c r="Y1012" s="5"/>
      <c r="AA1012" s="4"/>
      <c r="AB1012" s="4"/>
      <c r="AC1012" s="4"/>
      <c r="AD1012" s="4"/>
    </row>
    <row r="1013" spans="14:30" x14ac:dyDescent="0.2">
      <c r="N1013" s="2"/>
      <c r="P1013" s="7"/>
      <c r="Q1013" s="4"/>
      <c r="S1013" s="2"/>
      <c r="T1013" s="4"/>
      <c r="U1013" s="4"/>
      <c r="V1013" s="4"/>
      <c r="X1013" s="4"/>
      <c r="Y1013" s="5"/>
      <c r="AA1013" s="4"/>
      <c r="AB1013" s="4"/>
      <c r="AC1013" s="4"/>
      <c r="AD1013" s="4"/>
    </row>
    <row r="1014" spans="14:30" x14ac:dyDescent="0.2">
      <c r="N1014" s="2"/>
      <c r="P1014" s="7"/>
      <c r="Q1014" s="4"/>
      <c r="S1014" s="2"/>
      <c r="T1014" s="4"/>
      <c r="U1014" s="4"/>
      <c r="V1014" s="4"/>
      <c r="X1014" s="4"/>
      <c r="Y1014" s="5"/>
      <c r="AA1014" s="4"/>
      <c r="AB1014" s="4"/>
      <c r="AC1014" s="4"/>
      <c r="AD1014" s="4"/>
    </row>
    <row r="1015" spans="14:30" x14ac:dyDescent="0.2">
      <c r="N1015" s="2"/>
      <c r="P1015" s="7"/>
      <c r="Q1015" s="4"/>
      <c r="S1015" s="2"/>
      <c r="T1015" s="4"/>
      <c r="U1015" s="4"/>
      <c r="V1015" s="4"/>
      <c r="X1015" s="4"/>
      <c r="Y1015" s="5"/>
      <c r="AA1015" s="4"/>
      <c r="AB1015" s="4"/>
      <c r="AC1015" s="4"/>
      <c r="AD1015" s="4"/>
    </row>
    <row r="1016" spans="14:30" x14ac:dyDescent="0.2">
      <c r="N1016" s="2"/>
      <c r="P1016" s="7"/>
      <c r="Q1016" s="4"/>
      <c r="S1016" s="2"/>
      <c r="T1016" s="4"/>
      <c r="U1016" s="4"/>
      <c r="V1016" s="4"/>
      <c r="X1016" s="4"/>
      <c r="Y1016" s="5"/>
      <c r="AA1016" s="4"/>
      <c r="AB1016" s="4"/>
      <c r="AC1016" s="4"/>
      <c r="AD1016" s="4"/>
    </row>
    <row r="1017" spans="14:30" x14ac:dyDescent="0.2">
      <c r="N1017" s="2"/>
      <c r="P1017" s="7"/>
      <c r="Q1017" s="4"/>
      <c r="S1017" s="2"/>
      <c r="T1017" s="4"/>
      <c r="U1017" s="4"/>
      <c r="V1017" s="4"/>
      <c r="X1017" s="4"/>
      <c r="Y1017" s="5"/>
      <c r="AA1017" s="4"/>
      <c r="AB1017" s="4"/>
      <c r="AC1017" s="4"/>
      <c r="AD1017" s="4"/>
    </row>
    <row r="1018" spans="14:30" x14ac:dyDescent="0.2">
      <c r="N1018" s="2"/>
      <c r="P1018" s="7"/>
      <c r="Q1018" s="4"/>
      <c r="S1018" s="2"/>
      <c r="T1018" s="4"/>
      <c r="U1018" s="4"/>
      <c r="V1018" s="4"/>
      <c r="X1018" s="4"/>
      <c r="Y1018" s="5"/>
      <c r="AA1018" s="4"/>
      <c r="AB1018" s="4"/>
      <c r="AC1018" s="4"/>
      <c r="AD1018" s="4"/>
    </row>
    <row r="1019" spans="14:30" x14ac:dyDescent="0.2">
      <c r="N1019" s="2"/>
      <c r="P1019" s="7"/>
      <c r="Q1019" s="4"/>
      <c r="S1019" s="2"/>
      <c r="T1019" s="4"/>
      <c r="U1019" s="4"/>
      <c r="V1019" s="4"/>
      <c r="X1019" s="4"/>
      <c r="Y1019" s="5"/>
      <c r="AA1019" s="4"/>
      <c r="AB1019" s="4"/>
      <c r="AC1019" s="4"/>
      <c r="AD1019" s="4"/>
    </row>
    <row r="1020" spans="14:30" x14ac:dyDescent="0.2">
      <c r="N1020" s="2"/>
      <c r="P1020" s="7"/>
      <c r="Q1020" s="4"/>
      <c r="S1020" s="2"/>
      <c r="T1020" s="4"/>
      <c r="U1020" s="4"/>
      <c r="V1020" s="4"/>
      <c r="X1020" s="4"/>
      <c r="Y1020" s="5"/>
      <c r="AA1020" s="4"/>
      <c r="AB1020" s="4"/>
      <c r="AC1020" s="4"/>
      <c r="AD1020" s="4"/>
    </row>
    <row r="1021" spans="14:30" x14ac:dyDescent="0.2">
      <c r="N1021" s="2"/>
      <c r="P1021" s="7"/>
      <c r="Q1021" s="4"/>
      <c r="S1021" s="2"/>
      <c r="T1021" s="4"/>
      <c r="U1021" s="4"/>
      <c r="V1021" s="4"/>
      <c r="X1021" s="4"/>
      <c r="Y1021" s="5"/>
      <c r="AA1021" s="4"/>
      <c r="AB1021" s="4"/>
      <c r="AC1021" s="4"/>
      <c r="AD1021" s="4"/>
    </row>
    <row r="1022" spans="14:30" x14ac:dyDescent="0.2">
      <c r="N1022" s="2"/>
      <c r="P1022" s="7"/>
      <c r="Q1022" s="4"/>
      <c r="S1022" s="2"/>
      <c r="T1022" s="4"/>
      <c r="U1022" s="4"/>
      <c r="V1022" s="4"/>
      <c r="X1022" s="4"/>
      <c r="Y1022" s="5"/>
      <c r="AA1022" s="4"/>
      <c r="AB1022" s="4"/>
      <c r="AC1022" s="4"/>
      <c r="AD1022" s="4"/>
    </row>
    <row r="1023" spans="14:30" x14ac:dyDescent="0.2">
      <c r="N1023" s="2"/>
      <c r="P1023" s="7"/>
      <c r="Q1023" s="4"/>
      <c r="S1023" s="2"/>
      <c r="T1023" s="4"/>
      <c r="U1023" s="4"/>
      <c r="V1023" s="4"/>
      <c r="X1023" s="4"/>
      <c r="Y1023" s="5"/>
      <c r="AA1023" s="4"/>
      <c r="AB1023" s="4"/>
      <c r="AC1023" s="4"/>
      <c r="AD1023" s="4"/>
    </row>
    <row r="1024" spans="14:30" x14ac:dyDescent="0.2">
      <c r="N1024" s="2"/>
      <c r="P1024" s="7"/>
      <c r="Q1024" s="4"/>
      <c r="S1024" s="2"/>
      <c r="T1024" s="4"/>
      <c r="U1024" s="4"/>
      <c r="V1024" s="4"/>
      <c r="X1024" s="4"/>
      <c r="Y1024" s="5"/>
      <c r="AA1024" s="4"/>
      <c r="AB1024" s="4"/>
      <c r="AC1024" s="4"/>
      <c r="AD1024" s="4"/>
    </row>
    <row r="1025" spans="14:30" x14ac:dyDescent="0.2">
      <c r="N1025" s="2"/>
      <c r="P1025" s="7"/>
      <c r="Q1025" s="4"/>
      <c r="S1025" s="2"/>
      <c r="T1025" s="4"/>
      <c r="U1025" s="4"/>
      <c r="V1025" s="4"/>
      <c r="X1025" s="4"/>
      <c r="Y1025" s="5"/>
      <c r="AA1025" s="4"/>
      <c r="AB1025" s="4"/>
      <c r="AC1025" s="4"/>
      <c r="AD1025" s="4"/>
    </row>
    <row r="1026" spans="14:30" x14ac:dyDescent="0.2">
      <c r="N1026" s="2"/>
      <c r="P1026" s="7"/>
      <c r="Q1026" s="4"/>
      <c r="S1026" s="2"/>
      <c r="T1026" s="4"/>
      <c r="U1026" s="4"/>
      <c r="V1026" s="4"/>
      <c r="X1026" s="4"/>
      <c r="Y1026" s="5"/>
      <c r="AA1026" s="4"/>
      <c r="AB1026" s="4"/>
      <c r="AC1026" s="4"/>
      <c r="AD1026" s="4"/>
    </row>
    <row r="1027" spans="14:30" x14ac:dyDescent="0.2">
      <c r="N1027" s="2"/>
      <c r="P1027" s="7"/>
      <c r="Q1027" s="4"/>
      <c r="S1027" s="2"/>
      <c r="T1027" s="4"/>
      <c r="U1027" s="4"/>
      <c r="V1027" s="4"/>
      <c r="X1027" s="4"/>
      <c r="Y1027" s="5"/>
      <c r="AA1027" s="4"/>
      <c r="AB1027" s="4"/>
      <c r="AC1027" s="4"/>
      <c r="AD1027" s="4"/>
    </row>
    <row r="1028" spans="14:30" x14ac:dyDescent="0.2">
      <c r="N1028" s="2"/>
      <c r="P1028" s="7"/>
      <c r="Q1028" s="4"/>
      <c r="S1028" s="2"/>
      <c r="T1028" s="4"/>
      <c r="U1028" s="4"/>
      <c r="V1028" s="4"/>
      <c r="X1028" s="4"/>
      <c r="Y1028" s="5"/>
      <c r="AA1028" s="4"/>
      <c r="AB1028" s="4"/>
      <c r="AC1028" s="4"/>
      <c r="AD1028" s="4"/>
    </row>
    <row r="1029" spans="14:30" x14ac:dyDescent="0.2">
      <c r="N1029" s="2"/>
      <c r="P1029" s="7"/>
      <c r="Q1029" s="4"/>
      <c r="S1029" s="2"/>
      <c r="T1029" s="4"/>
      <c r="U1029" s="4"/>
      <c r="V1029" s="4"/>
      <c r="X1029" s="4"/>
      <c r="Y1029" s="5"/>
      <c r="AA1029" s="4"/>
      <c r="AB1029" s="4"/>
      <c r="AC1029" s="4"/>
      <c r="AD1029" s="4"/>
    </row>
    <row r="1030" spans="14:30" x14ac:dyDescent="0.2">
      <c r="N1030" s="2"/>
      <c r="P1030" s="7"/>
      <c r="Q1030" s="4"/>
      <c r="S1030" s="2"/>
      <c r="T1030" s="4"/>
      <c r="U1030" s="4"/>
      <c r="V1030" s="4"/>
      <c r="X1030" s="4"/>
      <c r="Y1030" s="5"/>
      <c r="AA1030" s="4"/>
      <c r="AB1030" s="4"/>
      <c r="AC1030" s="4"/>
      <c r="AD1030" s="4"/>
    </row>
    <row r="1031" spans="14:30" x14ac:dyDescent="0.2">
      <c r="N1031" s="2"/>
      <c r="P1031" s="7"/>
      <c r="Q1031" s="4"/>
      <c r="S1031" s="2"/>
      <c r="T1031" s="4"/>
      <c r="U1031" s="4"/>
      <c r="V1031" s="4"/>
      <c r="X1031" s="4"/>
      <c r="Y1031" s="5"/>
      <c r="AA1031" s="4"/>
      <c r="AB1031" s="4"/>
      <c r="AC1031" s="4"/>
      <c r="AD1031" s="4"/>
    </row>
    <row r="1032" spans="14:30" x14ac:dyDescent="0.2">
      <c r="N1032" s="2"/>
      <c r="P1032" s="7"/>
      <c r="Q1032" s="4"/>
      <c r="S1032" s="2"/>
      <c r="T1032" s="4"/>
      <c r="U1032" s="4"/>
      <c r="V1032" s="4"/>
      <c r="X1032" s="4"/>
      <c r="Y1032" s="5"/>
      <c r="AA1032" s="4"/>
      <c r="AB1032" s="4"/>
      <c r="AC1032" s="4"/>
      <c r="AD1032" s="4"/>
    </row>
    <row r="1033" spans="14:30" x14ac:dyDescent="0.2">
      <c r="N1033" s="2"/>
      <c r="P1033" s="7"/>
      <c r="Q1033" s="4"/>
      <c r="S1033" s="2"/>
      <c r="T1033" s="4"/>
      <c r="U1033" s="4"/>
      <c r="V1033" s="4"/>
      <c r="X1033" s="4"/>
      <c r="Y1033" s="5"/>
      <c r="AA1033" s="4"/>
      <c r="AB1033" s="4"/>
      <c r="AC1033" s="4"/>
      <c r="AD1033" s="4"/>
    </row>
    <row r="1034" spans="14:30" x14ac:dyDescent="0.2">
      <c r="N1034" s="2"/>
      <c r="P1034" s="7"/>
      <c r="Q1034" s="4"/>
      <c r="S1034" s="2"/>
      <c r="T1034" s="4"/>
      <c r="U1034" s="4"/>
      <c r="V1034" s="4"/>
      <c r="X1034" s="4"/>
      <c r="Y1034" s="5"/>
      <c r="AA1034" s="4"/>
      <c r="AB1034" s="4"/>
      <c r="AC1034" s="4"/>
      <c r="AD1034" s="4"/>
    </row>
    <row r="1035" spans="14:30" x14ac:dyDescent="0.2">
      <c r="N1035" s="2"/>
      <c r="P1035" s="7"/>
      <c r="Q1035" s="4"/>
      <c r="S1035" s="2"/>
      <c r="T1035" s="4"/>
      <c r="U1035" s="4"/>
      <c r="V1035" s="4"/>
      <c r="X1035" s="4"/>
      <c r="Y1035" s="5"/>
      <c r="AA1035" s="4"/>
      <c r="AB1035" s="4"/>
      <c r="AC1035" s="4"/>
      <c r="AD1035" s="4"/>
    </row>
    <row r="1036" spans="14:30" x14ac:dyDescent="0.2">
      <c r="N1036" s="2"/>
      <c r="P1036" s="7"/>
      <c r="Q1036" s="4"/>
      <c r="S1036" s="2"/>
      <c r="T1036" s="4"/>
      <c r="U1036" s="4"/>
      <c r="V1036" s="4"/>
      <c r="X1036" s="4"/>
      <c r="Y1036" s="5"/>
      <c r="AA1036" s="4"/>
      <c r="AB1036" s="4"/>
      <c r="AC1036" s="4"/>
      <c r="AD1036" s="4"/>
    </row>
    <row r="1037" spans="14:30" x14ac:dyDescent="0.2">
      <c r="N1037" s="2"/>
      <c r="P1037" s="7"/>
      <c r="Q1037" s="4"/>
      <c r="S1037" s="2"/>
      <c r="T1037" s="4"/>
      <c r="U1037" s="4"/>
      <c r="V1037" s="4"/>
      <c r="X1037" s="4"/>
      <c r="Y1037" s="5"/>
      <c r="AA1037" s="4"/>
      <c r="AB1037" s="4"/>
      <c r="AC1037" s="4"/>
      <c r="AD1037" s="4"/>
    </row>
    <row r="1038" spans="14:30" x14ac:dyDescent="0.2">
      <c r="N1038" s="2"/>
      <c r="P1038" s="7"/>
      <c r="Q1038" s="4"/>
      <c r="S1038" s="2"/>
      <c r="T1038" s="4"/>
      <c r="U1038" s="4"/>
      <c r="V1038" s="4"/>
      <c r="X1038" s="4"/>
      <c r="Y1038" s="5"/>
      <c r="AA1038" s="4"/>
      <c r="AB1038" s="4"/>
      <c r="AC1038" s="4"/>
      <c r="AD1038" s="4"/>
    </row>
    <row r="1039" spans="14:30" x14ac:dyDescent="0.2">
      <c r="N1039" s="2"/>
      <c r="P1039" s="7"/>
      <c r="Q1039" s="4"/>
      <c r="S1039" s="2"/>
      <c r="T1039" s="4"/>
      <c r="U1039" s="4"/>
      <c r="V1039" s="4"/>
      <c r="X1039" s="4"/>
      <c r="Y1039" s="5"/>
      <c r="AA1039" s="4"/>
      <c r="AB1039" s="4"/>
      <c r="AC1039" s="4"/>
      <c r="AD1039" s="4"/>
    </row>
    <row r="1040" spans="14:30" x14ac:dyDescent="0.2">
      <c r="N1040" s="2"/>
      <c r="P1040" s="7"/>
      <c r="Q1040" s="4"/>
      <c r="S1040" s="2"/>
      <c r="T1040" s="4"/>
      <c r="U1040" s="4"/>
      <c r="V1040" s="4"/>
      <c r="X1040" s="4"/>
      <c r="Y1040" s="5"/>
      <c r="AA1040" s="4"/>
      <c r="AB1040" s="4"/>
      <c r="AC1040" s="4"/>
      <c r="AD1040" s="4"/>
    </row>
    <row r="1041" spans="14:30" x14ac:dyDescent="0.2">
      <c r="N1041" s="2"/>
      <c r="P1041" s="7"/>
      <c r="Q1041" s="4"/>
      <c r="S1041" s="2"/>
      <c r="T1041" s="4"/>
      <c r="U1041" s="4"/>
      <c r="V1041" s="4"/>
      <c r="X1041" s="4"/>
      <c r="Y1041" s="5"/>
      <c r="AA1041" s="4"/>
      <c r="AB1041" s="4"/>
      <c r="AC1041" s="4"/>
      <c r="AD1041" s="4"/>
    </row>
    <row r="1042" spans="14:30" x14ac:dyDescent="0.2">
      <c r="N1042" s="2"/>
      <c r="P1042" s="7"/>
      <c r="Q1042" s="4"/>
      <c r="S1042" s="2"/>
      <c r="T1042" s="4"/>
      <c r="U1042" s="4"/>
      <c r="V1042" s="4"/>
      <c r="X1042" s="4"/>
      <c r="Y1042" s="5"/>
      <c r="AA1042" s="4"/>
      <c r="AB1042" s="4"/>
      <c r="AC1042" s="4"/>
      <c r="AD1042" s="4"/>
    </row>
    <row r="1043" spans="14:30" x14ac:dyDescent="0.2">
      <c r="N1043" s="2"/>
      <c r="P1043" s="7"/>
      <c r="Q1043" s="4"/>
      <c r="S1043" s="2"/>
      <c r="T1043" s="4"/>
      <c r="U1043" s="4"/>
      <c r="V1043" s="4"/>
      <c r="X1043" s="4"/>
      <c r="Y1043" s="5"/>
      <c r="AA1043" s="4"/>
      <c r="AB1043" s="4"/>
      <c r="AC1043" s="4"/>
      <c r="AD1043" s="4"/>
    </row>
    <row r="1044" spans="14:30" x14ac:dyDescent="0.2">
      <c r="N1044" s="2"/>
      <c r="P1044" s="7"/>
      <c r="Q1044" s="4"/>
      <c r="S1044" s="2"/>
      <c r="T1044" s="4"/>
      <c r="U1044" s="4"/>
      <c r="V1044" s="4"/>
      <c r="X1044" s="4"/>
      <c r="Y1044" s="5"/>
      <c r="AA1044" s="4"/>
      <c r="AB1044" s="4"/>
      <c r="AC1044" s="4"/>
      <c r="AD1044" s="4"/>
    </row>
    <row r="1045" spans="14:30" x14ac:dyDescent="0.2">
      <c r="N1045" s="2"/>
      <c r="P1045" s="7"/>
      <c r="Q1045" s="4"/>
      <c r="S1045" s="2"/>
      <c r="T1045" s="4"/>
      <c r="U1045" s="4"/>
      <c r="V1045" s="4"/>
      <c r="X1045" s="4"/>
      <c r="Y1045" s="5"/>
      <c r="AA1045" s="4"/>
      <c r="AB1045" s="4"/>
      <c r="AC1045" s="4"/>
      <c r="AD1045" s="4"/>
    </row>
    <row r="1046" spans="14:30" x14ac:dyDescent="0.2">
      <c r="N1046" s="2"/>
      <c r="P1046" s="7"/>
      <c r="Q1046" s="4"/>
      <c r="S1046" s="2"/>
      <c r="T1046" s="4"/>
      <c r="U1046" s="4"/>
      <c r="V1046" s="4"/>
      <c r="X1046" s="4"/>
      <c r="Y1046" s="5"/>
      <c r="AA1046" s="4"/>
      <c r="AB1046" s="4"/>
      <c r="AC1046" s="4"/>
      <c r="AD1046" s="4"/>
    </row>
    <row r="1047" spans="14:30" x14ac:dyDescent="0.2">
      <c r="N1047" s="2"/>
      <c r="P1047" s="7"/>
      <c r="Q1047" s="4"/>
      <c r="S1047" s="2"/>
      <c r="T1047" s="4"/>
      <c r="U1047" s="4"/>
      <c r="V1047" s="4"/>
      <c r="X1047" s="4"/>
      <c r="Y1047" s="5"/>
      <c r="AA1047" s="4"/>
      <c r="AB1047" s="4"/>
      <c r="AC1047" s="4"/>
      <c r="AD1047" s="4"/>
    </row>
    <row r="1048" spans="14:30" x14ac:dyDescent="0.2">
      <c r="N1048" s="2"/>
      <c r="P1048" s="7"/>
      <c r="Q1048" s="4"/>
      <c r="S1048" s="2"/>
      <c r="T1048" s="4"/>
      <c r="U1048" s="4"/>
      <c r="V1048" s="4"/>
      <c r="X1048" s="4"/>
      <c r="Y1048" s="5"/>
      <c r="AA1048" s="4"/>
      <c r="AB1048" s="4"/>
      <c r="AC1048" s="4"/>
      <c r="AD1048" s="4"/>
    </row>
    <row r="1049" spans="14:30" x14ac:dyDescent="0.2">
      <c r="N1049" s="2"/>
      <c r="P1049" s="7"/>
      <c r="Q1049" s="4"/>
      <c r="S1049" s="2"/>
      <c r="T1049" s="4"/>
      <c r="U1049" s="4"/>
      <c r="V1049" s="4"/>
      <c r="X1049" s="4"/>
      <c r="Y1049" s="5"/>
      <c r="AA1049" s="4"/>
      <c r="AB1049" s="4"/>
      <c r="AC1049" s="4"/>
      <c r="AD1049" s="4"/>
    </row>
    <row r="1050" spans="14:30" x14ac:dyDescent="0.2">
      <c r="N1050" s="2"/>
      <c r="P1050" s="7"/>
      <c r="Q1050" s="4"/>
      <c r="S1050" s="2"/>
      <c r="T1050" s="4"/>
      <c r="U1050" s="4"/>
      <c r="V1050" s="4"/>
      <c r="X1050" s="4"/>
      <c r="Y1050" s="5"/>
      <c r="AA1050" s="4"/>
      <c r="AB1050" s="4"/>
      <c r="AC1050" s="4"/>
      <c r="AD1050" s="4"/>
    </row>
    <row r="1051" spans="14:30" x14ac:dyDescent="0.2">
      <c r="N1051" s="2"/>
      <c r="P1051" s="7"/>
      <c r="Q1051" s="4"/>
      <c r="S1051" s="2"/>
      <c r="T1051" s="4"/>
      <c r="U1051" s="4"/>
      <c r="V1051" s="4"/>
      <c r="X1051" s="4"/>
      <c r="Y1051" s="5"/>
      <c r="AA1051" s="4"/>
      <c r="AB1051" s="4"/>
      <c r="AC1051" s="4"/>
      <c r="AD1051" s="4"/>
    </row>
    <row r="1052" spans="14:30" x14ac:dyDescent="0.2">
      <c r="N1052" s="2"/>
      <c r="P1052" s="7"/>
      <c r="Q1052" s="4"/>
      <c r="S1052" s="2"/>
      <c r="T1052" s="4"/>
      <c r="U1052" s="4"/>
      <c r="V1052" s="4"/>
      <c r="X1052" s="4"/>
      <c r="Y1052" s="5"/>
      <c r="AA1052" s="4"/>
      <c r="AB1052" s="4"/>
      <c r="AC1052" s="4"/>
      <c r="AD1052" s="4"/>
    </row>
    <row r="1053" spans="14:30" x14ac:dyDescent="0.2">
      <c r="N1053" s="2"/>
      <c r="P1053" s="7"/>
      <c r="Q1053" s="4"/>
      <c r="S1053" s="2"/>
      <c r="T1053" s="4"/>
      <c r="U1053" s="4"/>
      <c r="V1053" s="4"/>
      <c r="X1053" s="4"/>
      <c r="Y1053" s="5"/>
      <c r="AA1053" s="4"/>
      <c r="AB1053" s="4"/>
      <c r="AC1053" s="4"/>
      <c r="AD1053" s="4"/>
    </row>
    <row r="1054" spans="14:30" x14ac:dyDescent="0.2">
      <c r="N1054" s="2"/>
      <c r="P1054" s="7"/>
      <c r="Q1054" s="4"/>
      <c r="S1054" s="2"/>
      <c r="T1054" s="4"/>
      <c r="U1054" s="4"/>
      <c r="V1054" s="4"/>
      <c r="X1054" s="4"/>
      <c r="Y1054" s="5"/>
      <c r="AA1054" s="4"/>
      <c r="AB1054" s="4"/>
      <c r="AC1054" s="4"/>
      <c r="AD1054" s="4"/>
    </row>
    <row r="1055" spans="14:30" x14ac:dyDescent="0.2">
      <c r="N1055" s="2"/>
      <c r="P1055" s="7"/>
      <c r="Q1055" s="4"/>
      <c r="S1055" s="2"/>
      <c r="T1055" s="4"/>
      <c r="U1055" s="4"/>
      <c r="V1055" s="4"/>
      <c r="X1055" s="4"/>
      <c r="Y1055" s="5"/>
      <c r="AA1055" s="4"/>
      <c r="AB1055" s="4"/>
      <c r="AC1055" s="4"/>
      <c r="AD1055" s="4"/>
    </row>
    <row r="1056" spans="14:30" x14ac:dyDescent="0.2">
      <c r="N1056" s="2"/>
      <c r="P1056" s="7"/>
      <c r="Q1056" s="4"/>
      <c r="S1056" s="2"/>
      <c r="T1056" s="4"/>
      <c r="U1056" s="4"/>
      <c r="V1056" s="4"/>
      <c r="X1056" s="4"/>
      <c r="Y1056" s="5"/>
      <c r="AA1056" s="4"/>
      <c r="AB1056" s="4"/>
      <c r="AC1056" s="4"/>
      <c r="AD1056" s="4"/>
    </row>
    <row r="1057" spans="14:30" x14ac:dyDescent="0.2">
      <c r="N1057" s="2"/>
      <c r="P1057" s="7"/>
      <c r="Q1057" s="4"/>
      <c r="S1057" s="2"/>
      <c r="T1057" s="4"/>
      <c r="U1057" s="4"/>
      <c r="V1057" s="4"/>
      <c r="X1057" s="4"/>
      <c r="Y1057" s="5"/>
      <c r="AA1057" s="4"/>
      <c r="AB1057" s="4"/>
      <c r="AC1057" s="4"/>
      <c r="AD1057" s="4"/>
    </row>
    <row r="1058" spans="14:30" x14ac:dyDescent="0.2">
      <c r="N1058" s="2"/>
      <c r="P1058" s="7"/>
      <c r="Q1058" s="4"/>
      <c r="S1058" s="2"/>
      <c r="T1058" s="4"/>
      <c r="U1058" s="4"/>
      <c r="V1058" s="4"/>
      <c r="X1058" s="4"/>
      <c r="Y1058" s="5"/>
      <c r="AA1058" s="4"/>
      <c r="AB1058" s="4"/>
      <c r="AC1058" s="4"/>
      <c r="AD1058" s="4"/>
    </row>
    <row r="1059" spans="14:30" x14ac:dyDescent="0.2">
      <c r="N1059" s="2"/>
      <c r="P1059" s="7"/>
      <c r="Q1059" s="4"/>
      <c r="S1059" s="2"/>
      <c r="T1059" s="4"/>
      <c r="U1059" s="4"/>
      <c r="V1059" s="4"/>
      <c r="X1059" s="4"/>
      <c r="Y1059" s="5"/>
      <c r="AA1059" s="4"/>
      <c r="AB1059" s="4"/>
      <c r="AC1059" s="4"/>
      <c r="AD1059" s="4"/>
    </row>
    <row r="1060" spans="14:30" x14ac:dyDescent="0.2">
      <c r="N1060" s="2"/>
      <c r="P1060" s="7"/>
      <c r="Q1060" s="4"/>
      <c r="S1060" s="2"/>
      <c r="T1060" s="4"/>
      <c r="U1060" s="4"/>
      <c r="V1060" s="4"/>
      <c r="X1060" s="4"/>
      <c r="Y1060" s="5"/>
      <c r="AA1060" s="4"/>
      <c r="AB1060" s="4"/>
      <c r="AC1060" s="4"/>
      <c r="AD1060" s="4"/>
    </row>
    <row r="1061" spans="14:30" x14ac:dyDescent="0.2">
      <c r="N1061" s="2"/>
      <c r="P1061" s="7"/>
      <c r="Q1061" s="4"/>
      <c r="S1061" s="2"/>
      <c r="T1061" s="4"/>
      <c r="U1061" s="4"/>
      <c r="V1061" s="4"/>
      <c r="X1061" s="4"/>
      <c r="Y1061" s="5"/>
      <c r="AA1061" s="4"/>
      <c r="AB1061" s="4"/>
      <c r="AC1061" s="4"/>
      <c r="AD1061" s="4"/>
    </row>
    <row r="1062" spans="14:30" x14ac:dyDescent="0.2">
      <c r="N1062" s="2"/>
      <c r="P1062" s="7"/>
      <c r="Q1062" s="4"/>
      <c r="S1062" s="2"/>
      <c r="T1062" s="4"/>
      <c r="U1062" s="4"/>
      <c r="V1062" s="4"/>
      <c r="X1062" s="4"/>
      <c r="Y1062" s="5"/>
      <c r="AA1062" s="4"/>
      <c r="AB1062" s="4"/>
      <c r="AC1062" s="4"/>
      <c r="AD1062" s="4"/>
    </row>
    <row r="1063" spans="14:30" x14ac:dyDescent="0.2">
      <c r="N1063" s="2"/>
      <c r="P1063" s="7"/>
      <c r="Q1063" s="4"/>
      <c r="S1063" s="2"/>
      <c r="T1063" s="4"/>
      <c r="U1063" s="4"/>
      <c r="V1063" s="4"/>
      <c r="X1063" s="4"/>
      <c r="Y1063" s="5"/>
      <c r="AA1063" s="4"/>
      <c r="AB1063" s="4"/>
      <c r="AC1063" s="4"/>
      <c r="AD1063" s="4"/>
    </row>
    <row r="1064" spans="14:30" x14ac:dyDescent="0.2">
      <c r="N1064" s="2"/>
      <c r="P1064" s="7"/>
      <c r="Q1064" s="4"/>
      <c r="S1064" s="2"/>
      <c r="T1064" s="4"/>
      <c r="U1064" s="4"/>
      <c r="V1064" s="4"/>
      <c r="X1064" s="4"/>
      <c r="Y1064" s="5"/>
      <c r="AA1064" s="4"/>
      <c r="AB1064" s="4"/>
      <c r="AC1064" s="4"/>
      <c r="AD1064" s="4"/>
    </row>
    <row r="1065" spans="14:30" x14ac:dyDescent="0.2">
      <c r="N1065" s="2"/>
      <c r="P1065" s="7"/>
      <c r="Q1065" s="4"/>
      <c r="S1065" s="2"/>
      <c r="T1065" s="4"/>
      <c r="U1065" s="4"/>
      <c r="V1065" s="4"/>
      <c r="X1065" s="4"/>
      <c r="Y1065" s="5"/>
      <c r="AA1065" s="4"/>
      <c r="AB1065" s="4"/>
      <c r="AC1065" s="4"/>
      <c r="AD1065" s="4"/>
    </row>
    <row r="1066" spans="14:30" x14ac:dyDescent="0.2">
      <c r="N1066" s="2"/>
      <c r="P1066" s="7"/>
      <c r="Q1066" s="4"/>
      <c r="S1066" s="2"/>
      <c r="T1066" s="4"/>
      <c r="U1066" s="4"/>
      <c r="V1066" s="4"/>
      <c r="X1066" s="4"/>
      <c r="Y1066" s="5"/>
      <c r="AA1066" s="4"/>
      <c r="AB1066" s="4"/>
      <c r="AC1066" s="4"/>
      <c r="AD1066" s="4"/>
    </row>
    <row r="1067" spans="14:30" x14ac:dyDescent="0.2">
      <c r="N1067" s="2"/>
      <c r="P1067" s="7"/>
      <c r="Q1067" s="4"/>
      <c r="S1067" s="2"/>
      <c r="T1067" s="4"/>
      <c r="U1067" s="4"/>
      <c r="V1067" s="4"/>
      <c r="X1067" s="4"/>
      <c r="Y1067" s="5"/>
      <c r="AA1067" s="4"/>
      <c r="AB1067" s="4"/>
      <c r="AC1067" s="4"/>
      <c r="AD1067" s="4"/>
    </row>
    <row r="1068" spans="14:30" x14ac:dyDescent="0.2">
      <c r="N1068" s="2"/>
      <c r="P1068" s="7"/>
      <c r="Q1068" s="4"/>
      <c r="S1068" s="2"/>
      <c r="T1068" s="4"/>
      <c r="U1068" s="4"/>
      <c r="V1068" s="4"/>
      <c r="X1068" s="4"/>
      <c r="Y1068" s="5"/>
      <c r="AA1068" s="4"/>
      <c r="AB1068" s="4"/>
      <c r="AC1068" s="4"/>
      <c r="AD1068" s="4"/>
    </row>
    <row r="1069" spans="14:30" x14ac:dyDescent="0.2">
      <c r="N1069" s="2"/>
      <c r="P1069" s="7"/>
      <c r="Q1069" s="4"/>
      <c r="S1069" s="2"/>
      <c r="T1069" s="4"/>
      <c r="U1069" s="4"/>
      <c r="V1069" s="4"/>
      <c r="X1069" s="4"/>
      <c r="Y1069" s="5"/>
      <c r="AA1069" s="4"/>
      <c r="AB1069" s="4"/>
      <c r="AC1069" s="4"/>
      <c r="AD1069" s="4"/>
    </row>
    <row r="1070" spans="14:30" x14ac:dyDescent="0.2">
      <c r="N1070" s="2"/>
      <c r="P1070" s="7"/>
      <c r="Q1070" s="4"/>
      <c r="S1070" s="2"/>
      <c r="T1070" s="4"/>
      <c r="U1070" s="4"/>
      <c r="V1070" s="4"/>
      <c r="X1070" s="4"/>
      <c r="Y1070" s="5"/>
      <c r="AA1070" s="4"/>
      <c r="AB1070" s="4"/>
      <c r="AC1070" s="4"/>
      <c r="AD1070" s="4"/>
    </row>
    <row r="1071" spans="14:30" x14ac:dyDescent="0.2">
      <c r="N1071" s="2"/>
      <c r="P1071" s="7"/>
      <c r="Q1071" s="4"/>
      <c r="S1071" s="2"/>
      <c r="T1071" s="4"/>
      <c r="U1071" s="4"/>
      <c r="V1071" s="4"/>
      <c r="X1071" s="4"/>
      <c r="Y1071" s="5"/>
      <c r="AA1071" s="4"/>
      <c r="AB1071" s="4"/>
      <c r="AC1071" s="4"/>
      <c r="AD1071" s="4"/>
    </row>
    <row r="1072" spans="14:30" x14ac:dyDescent="0.2">
      <c r="N1072" s="2"/>
      <c r="P1072" s="7"/>
      <c r="Q1072" s="4"/>
      <c r="S1072" s="2"/>
      <c r="T1072" s="4"/>
      <c r="U1072" s="4"/>
      <c r="V1072" s="4"/>
      <c r="X1072" s="4"/>
      <c r="Y1072" s="5"/>
      <c r="AA1072" s="4"/>
      <c r="AB1072" s="4"/>
      <c r="AC1072" s="4"/>
      <c r="AD1072" s="4"/>
    </row>
    <row r="1073" spans="14:30" x14ac:dyDescent="0.2">
      <c r="N1073" s="2"/>
      <c r="P1073" s="7"/>
      <c r="Q1073" s="4"/>
      <c r="S1073" s="2"/>
      <c r="T1073" s="4"/>
      <c r="U1073" s="4"/>
      <c r="V1073" s="4"/>
      <c r="X1073" s="4"/>
      <c r="Y1073" s="5"/>
      <c r="AA1073" s="4"/>
      <c r="AB1073" s="4"/>
      <c r="AC1073" s="4"/>
      <c r="AD1073" s="4"/>
    </row>
    <row r="1074" spans="14:30" x14ac:dyDescent="0.2">
      <c r="N1074" s="2"/>
      <c r="P1074" s="7"/>
      <c r="Q1074" s="4"/>
      <c r="S1074" s="2"/>
      <c r="T1074" s="4"/>
      <c r="U1074" s="4"/>
      <c r="V1074" s="4"/>
      <c r="X1074" s="4"/>
      <c r="Y1074" s="5"/>
      <c r="AA1074" s="4"/>
      <c r="AB1074" s="4"/>
      <c r="AC1074" s="4"/>
      <c r="AD1074" s="4"/>
    </row>
    <row r="1075" spans="14:30" x14ac:dyDescent="0.2">
      <c r="N1075" s="2"/>
      <c r="P1075" s="7"/>
      <c r="Q1075" s="4"/>
      <c r="S1075" s="2"/>
      <c r="T1075" s="4"/>
      <c r="U1075" s="4"/>
      <c r="V1075" s="4"/>
      <c r="X1075" s="4"/>
      <c r="Y1075" s="5"/>
      <c r="AA1075" s="4"/>
      <c r="AB1075" s="4"/>
      <c r="AC1075" s="4"/>
      <c r="AD1075" s="4"/>
    </row>
    <row r="1076" spans="14:30" x14ac:dyDescent="0.2">
      <c r="N1076" s="2"/>
      <c r="P1076" s="7"/>
      <c r="Q1076" s="4"/>
      <c r="S1076" s="2"/>
      <c r="T1076" s="4"/>
      <c r="U1076" s="4"/>
      <c r="V1076" s="4"/>
      <c r="X1076" s="4"/>
      <c r="Y1076" s="5"/>
      <c r="AA1076" s="4"/>
      <c r="AB1076" s="4"/>
      <c r="AC1076" s="4"/>
      <c r="AD1076" s="4"/>
    </row>
    <row r="1077" spans="14:30" x14ac:dyDescent="0.2">
      <c r="N1077" s="2"/>
      <c r="P1077" s="7"/>
      <c r="Q1077" s="4"/>
      <c r="S1077" s="2"/>
      <c r="T1077" s="4"/>
      <c r="U1077" s="4"/>
      <c r="V1077" s="4"/>
      <c r="X1077" s="4"/>
      <c r="Y1077" s="5"/>
      <c r="AA1077" s="4"/>
      <c r="AB1077" s="4"/>
      <c r="AC1077" s="4"/>
      <c r="AD1077" s="4"/>
    </row>
    <row r="1078" spans="14:30" x14ac:dyDescent="0.2">
      <c r="N1078" s="2"/>
      <c r="P1078" s="7"/>
      <c r="Q1078" s="4"/>
      <c r="S1078" s="2"/>
      <c r="T1078" s="4"/>
      <c r="U1078" s="4"/>
      <c r="V1078" s="4"/>
      <c r="X1078" s="4"/>
      <c r="Y1078" s="5"/>
      <c r="AA1078" s="4"/>
      <c r="AB1078" s="4"/>
      <c r="AC1078" s="4"/>
      <c r="AD1078" s="4"/>
    </row>
    <row r="1079" spans="14:30" x14ac:dyDescent="0.2">
      <c r="N1079" s="2"/>
      <c r="P1079" s="7"/>
      <c r="Q1079" s="4"/>
      <c r="S1079" s="2"/>
      <c r="T1079" s="4"/>
      <c r="U1079" s="4"/>
      <c r="V1079" s="4"/>
      <c r="X1079" s="4"/>
      <c r="Y1079" s="5"/>
      <c r="AA1079" s="4"/>
      <c r="AB1079" s="4"/>
      <c r="AC1079" s="4"/>
      <c r="AD1079" s="4"/>
    </row>
    <row r="1080" spans="14:30" x14ac:dyDescent="0.2">
      <c r="N1080" s="2"/>
      <c r="P1080" s="7"/>
      <c r="Q1080" s="4"/>
      <c r="S1080" s="2"/>
      <c r="T1080" s="4"/>
      <c r="U1080" s="4"/>
      <c r="V1080" s="4"/>
      <c r="X1080" s="4"/>
      <c r="Y1080" s="5"/>
      <c r="AA1080" s="4"/>
      <c r="AB1080" s="4"/>
      <c r="AC1080" s="4"/>
      <c r="AD1080" s="4"/>
    </row>
    <row r="1081" spans="14:30" x14ac:dyDescent="0.2">
      <c r="N1081" s="2"/>
      <c r="P1081" s="7"/>
      <c r="Q1081" s="4"/>
      <c r="S1081" s="2"/>
      <c r="T1081" s="4"/>
      <c r="U1081" s="4"/>
      <c r="V1081" s="4"/>
      <c r="X1081" s="4"/>
      <c r="Y1081" s="5"/>
      <c r="AA1081" s="4"/>
      <c r="AB1081" s="4"/>
      <c r="AC1081" s="4"/>
      <c r="AD1081" s="4"/>
    </row>
    <row r="1082" spans="14:30" x14ac:dyDescent="0.2">
      <c r="N1082" s="2"/>
      <c r="P1082" s="7"/>
      <c r="Q1082" s="4"/>
      <c r="S1082" s="2"/>
      <c r="T1082" s="4"/>
      <c r="U1082" s="4"/>
      <c r="V1082" s="4"/>
      <c r="X1082" s="4"/>
      <c r="Y1082" s="5"/>
      <c r="AA1082" s="4"/>
      <c r="AB1082" s="4"/>
      <c r="AC1082" s="4"/>
      <c r="AD1082" s="4"/>
    </row>
    <row r="1083" spans="14:30" x14ac:dyDescent="0.2">
      <c r="N1083" s="2"/>
      <c r="P1083" s="7"/>
      <c r="Q1083" s="4"/>
      <c r="S1083" s="2"/>
      <c r="T1083" s="4"/>
      <c r="U1083" s="4"/>
      <c r="V1083" s="4"/>
      <c r="X1083" s="4"/>
      <c r="Y1083" s="5"/>
      <c r="AA1083" s="4"/>
      <c r="AB1083" s="4"/>
      <c r="AC1083" s="4"/>
      <c r="AD1083" s="4"/>
    </row>
    <row r="1084" spans="14:30" x14ac:dyDescent="0.2">
      <c r="N1084" s="2"/>
      <c r="P1084" s="7"/>
      <c r="Q1084" s="4"/>
      <c r="S1084" s="2"/>
      <c r="T1084" s="4"/>
      <c r="U1084" s="4"/>
      <c r="V1084" s="4"/>
      <c r="X1084" s="4"/>
      <c r="Y1084" s="5"/>
      <c r="AA1084" s="4"/>
      <c r="AB1084" s="4"/>
      <c r="AC1084" s="4"/>
      <c r="AD1084" s="4"/>
    </row>
    <row r="1085" spans="14:30" x14ac:dyDescent="0.2">
      <c r="N1085" s="2"/>
      <c r="P1085" s="7"/>
      <c r="Q1085" s="4"/>
      <c r="S1085" s="2"/>
      <c r="T1085" s="4"/>
      <c r="U1085" s="4"/>
      <c r="V1085" s="4"/>
      <c r="X1085" s="4"/>
      <c r="Y1085" s="5"/>
      <c r="AA1085" s="4"/>
      <c r="AB1085" s="4"/>
      <c r="AC1085" s="4"/>
      <c r="AD1085" s="4"/>
    </row>
    <row r="1086" spans="14:30" x14ac:dyDescent="0.2">
      <c r="N1086" s="2"/>
      <c r="P1086" s="7"/>
      <c r="Q1086" s="4"/>
      <c r="S1086" s="2"/>
      <c r="T1086" s="4"/>
      <c r="U1086" s="4"/>
      <c r="V1086" s="4"/>
      <c r="X1086" s="4"/>
      <c r="Y1086" s="5"/>
      <c r="AA1086" s="4"/>
      <c r="AB1086" s="4"/>
      <c r="AC1086" s="4"/>
      <c r="AD1086" s="4"/>
    </row>
    <row r="1087" spans="14:30" x14ac:dyDescent="0.2">
      <c r="N1087" s="2"/>
      <c r="P1087" s="7"/>
      <c r="Q1087" s="4"/>
      <c r="S1087" s="2"/>
      <c r="T1087" s="4"/>
      <c r="U1087" s="4"/>
      <c r="V1087" s="4"/>
      <c r="X1087" s="4"/>
      <c r="Y1087" s="5"/>
      <c r="AA1087" s="4"/>
      <c r="AB1087" s="4"/>
      <c r="AC1087" s="4"/>
      <c r="AD1087" s="4"/>
    </row>
    <row r="1088" spans="14:30" x14ac:dyDescent="0.2">
      <c r="N1088" s="2"/>
      <c r="P1088" s="7"/>
      <c r="Q1088" s="4"/>
      <c r="S1088" s="2"/>
      <c r="T1088" s="4"/>
      <c r="U1088" s="4"/>
      <c r="V1088" s="4"/>
      <c r="X1088" s="4"/>
      <c r="Y1088" s="5"/>
      <c r="AA1088" s="4"/>
      <c r="AB1088" s="4"/>
      <c r="AC1088" s="4"/>
      <c r="AD1088" s="4"/>
    </row>
    <row r="1089" spans="14:30" x14ac:dyDescent="0.2">
      <c r="N1089" s="2"/>
      <c r="P1089" s="7"/>
      <c r="Q1089" s="4"/>
      <c r="S1089" s="2"/>
      <c r="T1089" s="4"/>
      <c r="U1089" s="4"/>
      <c r="V1089" s="4"/>
      <c r="X1089" s="4"/>
      <c r="Y1089" s="5"/>
      <c r="AA1089" s="4"/>
      <c r="AB1089" s="4"/>
      <c r="AC1089" s="4"/>
      <c r="AD1089" s="4"/>
    </row>
    <row r="1090" spans="14:30" x14ac:dyDescent="0.2">
      <c r="N1090" s="2"/>
      <c r="P1090" s="7"/>
      <c r="Q1090" s="4"/>
      <c r="S1090" s="2"/>
      <c r="T1090" s="4"/>
      <c r="U1090" s="4"/>
      <c r="V1090" s="4"/>
      <c r="X1090" s="4"/>
      <c r="Y1090" s="5"/>
      <c r="AA1090" s="4"/>
      <c r="AB1090" s="4"/>
      <c r="AC1090" s="4"/>
      <c r="AD1090" s="4"/>
    </row>
    <row r="1091" spans="14:30" x14ac:dyDescent="0.2">
      <c r="N1091" s="2"/>
      <c r="P1091" s="7"/>
      <c r="Q1091" s="4"/>
      <c r="S1091" s="2"/>
      <c r="T1091" s="4"/>
      <c r="U1091" s="4"/>
      <c r="V1091" s="4"/>
      <c r="X1091" s="4"/>
      <c r="Y1091" s="5"/>
      <c r="AA1091" s="4"/>
      <c r="AB1091" s="4"/>
      <c r="AC1091" s="4"/>
      <c r="AD1091" s="4"/>
    </row>
    <row r="1092" spans="14:30" x14ac:dyDescent="0.2">
      <c r="N1092" s="2"/>
      <c r="P1092" s="7"/>
      <c r="Q1092" s="4"/>
      <c r="S1092" s="2"/>
      <c r="T1092" s="4"/>
      <c r="U1092" s="4"/>
      <c r="V1092" s="4"/>
      <c r="X1092" s="4"/>
      <c r="Y1092" s="5"/>
      <c r="AA1092" s="4"/>
      <c r="AB1092" s="4"/>
      <c r="AC1092" s="4"/>
      <c r="AD1092" s="4"/>
    </row>
    <row r="1093" spans="14:30" x14ac:dyDescent="0.2">
      <c r="N1093" s="2"/>
      <c r="P1093" s="7"/>
      <c r="Q1093" s="4"/>
      <c r="S1093" s="2"/>
      <c r="T1093" s="4"/>
      <c r="U1093" s="4"/>
      <c r="V1093" s="4"/>
      <c r="X1093" s="4"/>
      <c r="Y1093" s="5"/>
      <c r="AA1093" s="4"/>
      <c r="AB1093" s="4"/>
      <c r="AC1093" s="4"/>
      <c r="AD1093" s="4"/>
    </row>
    <row r="1094" spans="14:30" x14ac:dyDescent="0.2">
      <c r="N1094" s="2"/>
      <c r="P1094" s="7"/>
      <c r="Q1094" s="4"/>
      <c r="S1094" s="2"/>
      <c r="T1094" s="4"/>
      <c r="U1094" s="4"/>
      <c r="V1094" s="4"/>
      <c r="X1094" s="4"/>
      <c r="Y1094" s="5"/>
      <c r="AA1094" s="4"/>
      <c r="AB1094" s="4"/>
      <c r="AC1094" s="4"/>
      <c r="AD1094" s="4"/>
    </row>
    <row r="1095" spans="14:30" x14ac:dyDescent="0.2">
      <c r="N1095" s="2"/>
      <c r="P1095" s="7"/>
      <c r="Q1095" s="4"/>
      <c r="S1095" s="2"/>
      <c r="T1095" s="4"/>
      <c r="U1095" s="4"/>
      <c r="V1095" s="4"/>
      <c r="X1095" s="4"/>
      <c r="Y1095" s="5"/>
      <c r="AA1095" s="4"/>
      <c r="AB1095" s="4"/>
      <c r="AC1095" s="4"/>
      <c r="AD1095" s="4"/>
    </row>
    <row r="1096" spans="14:30" x14ac:dyDescent="0.2">
      <c r="N1096" s="2"/>
      <c r="P1096" s="7"/>
      <c r="Q1096" s="4"/>
      <c r="S1096" s="2"/>
      <c r="T1096" s="4"/>
      <c r="U1096" s="4"/>
      <c r="V1096" s="4"/>
      <c r="X1096" s="4"/>
      <c r="Y1096" s="5"/>
      <c r="AA1096" s="4"/>
      <c r="AB1096" s="4"/>
      <c r="AC1096" s="4"/>
      <c r="AD1096" s="4"/>
    </row>
    <row r="1097" spans="14:30" x14ac:dyDescent="0.2">
      <c r="N1097" s="2"/>
      <c r="P1097" s="7"/>
      <c r="Q1097" s="4"/>
      <c r="S1097" s="2"/>
      <c r="T1097" s="4"/>
      <c r="U1097" s="4"/>
      <c r="V1097" s="4"/>
      <c r="X1097" s="4"/>
      <c r="Y1097" s="5"/>
      <c r="AA1097" s="4"/>
      <c r="AB1097" s="4"/>
      <c r="AC1097" s="4"/>
      <c r="AD1097" s="4"/>
    </row>
    <row r="1098" spans="14:30" x14ac:dyDescent="0.2">
      <c r="N1098" s="2"/>
      <c r="P1098" s="7"/>
      <c r="Q1098" s="4"/>
      <c r="S1098" s="2"/>
      <c r="T1098" s="4"/>
      <c r="U1098" s="4"/>
      <c r="V1098" s="4"/>
      <c r="X1098" s="4"/>
      <c r="Y1098" s="5"/>
      <c r="AA1098" s="4"/>
      <c r="AB1098" s="4"/>
      <c r="AC1098" s="4"/>
      <c r="AD1098" s="4"/>
    </row>
    <row r="1099" spans="14:30" x14ac:dyDescent="0.2">
      <c r="N1099" s="2"/>
      <c r="P1099" s="7"/>
      <c r="Q1099" s="4"/>
      <c r="S1099" s="2"/>
      <c r="T1099" s="4"/>
      <c r="U1099" s="4"/>
      <c r="V1099" s="4"/>
      <c r="X1099" s="4"/>
      <c r="Y1099" s="5"/>
      <c r="AA1099" s="4"/>
      <c r="AB1099" s="4"/>
      <c r="AC1099" s="4"/>
      <c r="AD1099" s="4"/>
    </row>
    <row r="1100" spans="14:30" x14ac:dyDescent="0.2">
      <c r="N1100" s="2"/>
      <c r="P1100" s="7"/>
      <c r="Q1100" s="4"/>
      <c r="S1100" s="2"/>
      <c r="T1100" s="4"/>
      <c r="U1100" s="4"/>
      <c r="V1100" s="4"/>
      <c r="X1100" s="4"/>
      <c r="Y1100" s="5"/>
      <c r="AA1100" s="4"/>
      <c r="AB1100" s="4"/>
      <c r="AC1100" s="4"/>
      <c r="AD1100" s="4"/>
    </row>
    <row r="1101" spans="14:30" x14ac:dyDescent="0.2">
      <c r="N1101" s="2"/>
      <c r="P1101" s="7"/>
      <c r="Q1101" s="4"/>
      <c r="S1101" s="2"/>
      <c r="T1101" s="4"/>
      <c r="U1101" s="4"/>
      <c r="V1101" s="4"/>
      <c r="X1101" s="4"/>
      <c r="Y1101" s="5"/>
      <c r="AA1101" s="4"/>
      <c r="AB1101" s="4"/>
      <c r="AC1101" s="4"/>
      <c r="AD1101" s="4"/>
    </row>
    <row r="1102" spans="14:30" x14ac:dyDescent="0.2">
      <c r="N1102" s="2"/>
      <c r="P1102" s="7"/>
      <c r="Q1102" s="4"/>
      <c r="S1102" s="2"/>
      <c r="T1102" s="4"/>
      <c r="U1102" s="4"/>
      <c r="V1102" s="4"/>
      <c r="X1102" s="4"/>
      <c r="Y1102" s="5"/>
      <c r="AA1102" s="4"/>
      <c r="AB1102" s="4"/>
      <c r="AC1102" s="4"/>
      <c r="AD1102" s="4"/>
    </row>
    <row r="1103" spans="14:30" x14ac:dyDescent="0.2">
      <c r="N1103" s="2"/>
      <c r="P1103" s="7"/>
      <c r="Q1103" s="4"/>
      <c r="S1103" s="2"/>
      <c r="T1103" s="4"/>
      <c r="U1103" s="4"/>
      <c r="V1103" s="4"/>
      <c r="X1103" s="4"/>
      <c r="Y1103" s="5"/>
      <c r="AA1103" s="4"/>
      <c r="AB1103" s="4"/>
      <c r="AC1103" s="4"/>
      <c r="AD1103" s="4"/>
    </row>
    <row r="1104" spans="14:30" x14ac:dyDescent="0.2">
      <c r="N1104" s="2"/>
      <c r="P1104" s="7"/>
      <c r="Q1104" s="4"/>
      <c r="S1104" s="2"/>
      <c r="T1104" s="4"/>
      <c r="U1104" s="4"/>
      <c r="V1104" s="4"/>
      <c r="X1104" s="4"/>
      <c r="Y1104" s="5"/>
      <c r="AA1104" s="4"/>
      <c r="AB1104" s="4"/>
      <c r="AC1104" s="4"/>
      <c r="AD1104" s="4"/>
    </row>
    <row r="1105" spans="14:30" x14ac:dyDescent="0.2">
      <c r="N1105" s="2"/>
      <c r="P1105" s="7"/>
      <c r="Q1105" s="4"/>
      <c r="S1105" s="2"/>
      <c r="T1105" s="4"/>
      <c r="U1105" s="4"/>
      <c r="V1105" s="4"/>
      <c r="X1105" s="4"/>
      <c r="Y1105" s="5"/>
      <c r="AA1105" s="4"/>
      <c r="AB1105" s="4"/>
      <c r="AC1105" s="4"/>
      <c r="AD1105" s="4"/>
    </row>
    <row r="1106" spans="14:30" x14ac:dyDescent="0.2">
      <c r="N1106" s="2"/>
      <c r="P1106" s="7"/>
      <c r="Q1106" s="4"/>
      <c r="S1106" s="2"/>
      <c r="T1106" s="4"/>
      <c r="U1106" s="4"/>
      <c r="V1106" s="4"/>
      <c r="X1106" s="4"/>
      <c r="Y1106" s="5"/>
      <c r="AA1106" s="4"/>
      <c r="AB1106" s="4"/>
      <c r="AC1106" s="4"/>
      <c r="AD1106" s="4"/>
    </row>
    <row r="1107" spans="14:30" x14ac:dyDescent="0.2">
      <c r="N1107" s="2"/>
      <c r="P1107" s="7"/>
      <c r="Q1107" s="4"/>
      <c r="S1107" s="2"/>
      <c r="T1107" s="4"/>
      <c r="U1107" s="4"/>
      <c r="V1107" s="4"/>
      <c r="X1107" s="4"/>
      <c r="Y1107" s="5"/>
      <c r="AA1107" s="4"/>
      <c r="AB1107" s="4"/>
      <c r="AC1107" s="4"/>
      <c r="AD1107" s="4"/>
    </row>
    <row r="1108" spans="14:30" x14ac:dyDescent="0.2">
      <c r="N1108" s="2"/>
      <c r="P1108" s="7"/>
      <c r="Q1108" s="4"/>
      <c r="S1108" s="2"/>
      <c r="T1108" s="4"/>
      <c r="U1108" s="4"/>
      <c r="V1108" s="4"/>
      <c r="X1108" s="4"/>
      <c r="Y1108" s="5"/>
      <c r="AA1108" s="4"/>
      <c r="AB1108" s="4"/>
      <c r="AC1108" s="4"/>
      <c r="AD1108" s="4"/>
    </row>
    <row r="1109" spans="14:30" x14ac:dyDescent="0.2">
      <c r="N1109" s="2"/>
      <c r="P1109" s="7"/>
      <c r="Q1109" s="4"/>
      <c r="S1109" s="2"/>
      <c r="T1109" s="4"/>
      <c r="U1109" s="4"/>
      <c r="V1109" s="4"/>
      <c r="X1109" s="4"/>
      <c r="Y1109" s="5"/>
      <c r="AA1109" s="4"/>
      <c r="AB1109" s="4"/>
      <c r="AC1109" s="4"/>
      <c r="AD1109" s="4"/>
    </row>
    <row r="1110" spans="14:30" x14ac:dyDescent="0.2">
      <c r="N1110" s="2"/>
      <c r="P1110" s="7"/>
      <c r="Q1110" s="4"/>
      <c r="S1110" s="2"/>
      <c r="T1110" s="4"/>
      <c r="U1110" s="4"/>
      <c r="V1110" s="4"/>
      <c r="X1110" s="4"/>
      <c r="Y1110" s="5"/>
      <c r="AA1110" s="4"/>
      <c r="AB1110" s="4"/>
      <c r="AC1110" s="4"/>
      <c r="AD1110" s="4"/>
    </row>
    <row r="1111" spans="14:30" x14ac:dyDescent="0.2">
      <c r="N1111" s="2"/>
      <c r="P1111" s="7"/>
      <c r="Q1111" s="4"/>
      <c r="S1111" s="2"/>
      <c r="T1111" s="4"/>
      <c r="U1111" s="4"/>
      <c r="V1111" s="4"/>
      <c r="X1111" s="4"/>
      <c r="Y1111" s="5"/>
      <c r="AA1111" s="4"/>
      <c r="AB1111" s="4"/>
      <c r="AC1111" s="4"/>
      <c r="AD1111" s="4"/>
    </row>
    <row r="1112" spans="14:30" x14ac:dyDescent="0.2">
      <c r="N1112" s="2"/>
      <c r="P1112" s="7"/>
      <c r="Q1112" s="4"/>
      <c r="S1112" s="2"/>
      <c r="T1112" s="4"/>
      <c r="U1112" s="4"/>
      <c r="V1112" s="4"/>
      <c r="X1112" s="4"/>
      <c r="Y1112" s="5"/>
      <c r="AA1112" s="4"/>
      <c r="AB1112" s="4"/>
      <c r="AC1112" s="4"/>
      <c r="AD1112" s="6"/>
    </row>
  </sheetData>
  <mergeCells count="4">
    <mergeCell ref="A1:B1"/>
    <mergeCell ref="E1:F1"/>
    <mergeCell ref="I1:J1"/>
    <mergeCell ref="L1:M1"/>
  </mergeCell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0V calib</vt:lpstr>
      <vt:lpstr>'0V calib'!sample1_1000to1400_top_1</vt:lpstr>
      <vt:lpstr>'0V calib'!sample1_300to525_top_1</vt:lpstr>
      <vt:lpstr>'0V calib'!sample1_500to725_top_1</vt:lpstr>
      <vt:lpstr>'0V calib'!sample1_700to1050_top_1</vt:lpstr>
    </vt:vector>
  </TitlesOfParts>
  <Company>Department of Materials - Oxford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Willis</dc:creator>
  <cp:lastModifiedBy>Neo</cp:lastModifiedBy>
  <dcterms:created xsi:type="dcterms:W3CDTF">2011-01-20T14:31:39Z</dcterms:created>
  <dcterms:modified xsi:type="dcterms:W3CDTF">2015-10-29T15:35:19Z</dcterms:modified>
</cp:coreProperties>
</file>