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3\"/>
    </mc:Choice>
  </mc:AlternateContent>
  <xr:revisionPtr revIDLastSave="0" documentId="13_ncr:1_{0020D97A-44B7-432E-AC6B-39AB231FAA41}" xr6:coauthVersionLast="47" xr6:coauthVersionMax="47" xr10:uidLastSave="{00000000-0000-0000-0000-000000000000}"/>
  <bookViews>
    <workbookView xWindow="-90" yWindow="0" windowWidth="9780" windowHeight="10170" firstSheet="7" activeTab="9" xr2:uid="{4E371AC5-7F9B-4A12-A03F-DA16CE05EC20}"/>
  </bookViews>
  <sheets>
    <sheet name="Information" sheetId="9" r:id="rId1"/>
    <sheet name="Dec19" sheetId="1" r:id="rId2"/>
    <sheet name="Mar20" sheetId="2" r:id="rId3"/>
    <sheet name="Jul20" sheetId="3" r:id="rId4"/>
    <sheet name="Sept20" sheetId="4" r:id="rId5"/>
    <sheet name="Dec20" sheetId="5" r:id="rId6"/>
    <sheet name="Apr21" sheetId="6" r:id="rId7"/>
    <sheet name="Jun21" sheetId="7" r:id="rId8"/>
    <sheet name="Sept21" sheetId="8" r:id="rId9"/>
    <sheet name="Nov21" sheetId="10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4" i="10" l="1"/>
  <c r="X5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25" i="10"/>
  <c r="X26" i="10"/>
  <c r="X27" i="10"/>
  <c r="X28" i="10"/>
  <c r="X29" i="10"/>
  <c r="X30" i="10"/>
  <c r="X31" i="10"/>
  <c r="X32" i="10"/>
  <c r="X33" i="10"/>
  <c r="X34" i="10"/>
  <c r="X35" i="10"/>
  <c r="X36" i="10"/>
  <c r="X37" i="10"/>
  <c r="X3" i="10"/>
  <c r="X4" i="8"/>
  <c r="X5" i="8"/>
  <c r="X6" i="8"/>
  <c r="X7" i="8"/>
  <c r="X8" i="8"/>
  <c r="X9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4" i="8"/>
  <c r="X35" i="8"/>
  <c r="X36" i="8"/>
  <c r="X37" i="8"/>
  <c r="X3" i="8"/>
  <c r="G6" i="10"/>
  <c r="G5" i="10"/>
  <c r="F3" i="4"/>
  <c r="F3" i="3"/>
  <c r="X5" i="6" l="1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4" i="6"/>
  <c r="V4" i="5"/>
  <c r="V5" i="5"/>
  <c r="V6" i="5"/>
  <c r="V7" i="5"/>
  <c r="V8" i="5"/>
  <c r="V9" i="5"/>
  <c r="V10" i="5"/>
  <c r="V11" i="5"/>
  <c r="V12" i="5"/>
  <c r="V13" i="5"/>
  <c r="V14" i="5"/>
  <c r="V15" i="5"/>
  <c r="V16" i="5"/>
  <c r="V3" i="5"/>
  <c r="V4" i="4"/>
  <c r="V5" i="4"/>
  <c r="V6" i="4"/>
  <c r="V7" i="4"/>
  <c r="V8" i="4"/>
  <c r="V9" i="4"/>
  <c r="V10" i="4"/>
  <c r="V3" i="4"/>
  <c r="V4" i="3"/>
  <c r="V5" i="3"/>
  <c r="V6" i="3"/>
  <c r="V7" i="3"/>
  <c r="V8" i="3"/>
  <c r="V9" i="3"/>
  <c r="V10" i="3"/>
  <c r="V3" i="3"/>
  <c r="V4" i="2"/>
  <c r="V5" i="2"/>
  <c r="V6" i="2"/>
  <c r="V7" i="2"/>
  <c r="V8" i="2"/>
  <c r="V9" i="2"/>
  <c r="V10" i="2"/>
  <c r="V3" i="2"/>
  <c r="V4" i="1"/>
  <c r="V5" i="1"/>
  <c r="V6" i="1"/>
  <c r="V7" i="1"/>
  <c r="V8" i="1"/>
  <c r="V9" i="1"/>
  <c r="V10" i="1"/>
  <c r="V3" i="1"/>
  <c r="X4" i="7"/>
  <c r="X5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" i="7"/>
  <c r="X19" i="3"/>
  <c r="Y19" i="3"/>
  <c r="Z19" i="3"/>
  <c r="AA19" i="3"/>
  <c r="AB19" i="3"/>
  <c r="AC19" i="3"/>
  <c r="W19" i="3"/>
</calcChain>
</file>

<file path=xl/sharedStrings.xml><?xml version="1.0" encoding="utf-8"?>
<sst xmlns="http://schemas.openxmlformats.org/spreadsheetml/2006/main" count="685" uniqueCount="147">
  <si>
    <t>Thames gauging stations</t>
  </si>
  <si>
    <t>Flow rate</t>
  </si>
  <si>
    <t>Flow station</t>
  </si>
  <si>
    <t>Maisemore</t>
  </si>
  <si>
    <t>Haw Bridge</t>
  </si>
  <si>
    <t>Kingston on Thames</t>
  </si>
  <si>
    <t>Kingston</t>
  </si>
  <si>
    <t>Tewkesbury</t>
  </si>
  <si>
    <t>Deerhurst</t>
  </si>
  <si>
    <t>Walton</t>
  </si>
  <si>
    <t>Worcester</t>
  </si>
  <si>
    <t>Bewdley</t>
  </si>
  <si>
    <t>Windsor</t>
  </si>
  <si>
    <t>Hampton Loade</t>
  </si>
  <si>
    <t>Maidenhead</t>
  </si>
  <si>
    <t>Atcham</t>
  </si>
  <si>
    <t>Buildwas</t>
  </si>
  <si>
    <t>Pangbourne</t>
  </si>
  <si>
    <t>Reading</t>
  </si>
  <si>
    <t>Vyrnwy</t>
  </si>
  <si>
    <t>Montford</t>
  </si>
  <si>
    <t>Wallingford</t>
  </si>
  <si>
    <t>Sutton Courtenay</t>
  </si>
  <si>
    <t>Llanidloes</t>
  </si>
  <si>
    <t xml:space="preserve">Dolwen </t>
  </si>
  <si>
    <t>Farmoor</t>
  </si>
  <si>
    <t>Plynlimon</t>
  </si>
  <si>
    <t>flume</t>
  </si>
  <si>
    <t>Buscot</t>
  </si>
  <si>
    <t>Cricklade</t>
  </si>
  <si>
    <t>River Avon</t>
  </si>
  <si>
    <t>Tributaries</t>
  </si>
  <si>
    <t>River Teme</t>
  </si>
  <si>
    <t>Ray</t>
  </si>
  <si>
    <t>Islip</t>
  </si>
  <si>
    <t>River Tern</t>
  </si>
  <si>
    <t>Walcot</t>
  </si>
  <si>
    <t>Cherwell</t>
  </si>
  <si>
    <t>River Vyrnwy</t>
  </si>
  <si>
    <t>Thame</t>
  </si>
  <si>
    <t>Wheatley</t>
  </si>
  <si>
    <t>Ock</t>
  </si>
  <si>
    <t>Abingdon</t>
  </si>
  <si>
    <t>Alkalinity</t>
  </si>
  <si>
    <t>Pang</t>
  </si>
  <si>
    <t>Measured on Autotitrator</t>
  </si>
  <si>
    <t>Kennet</t>
  </si>
  <si>
    <t>Loddon</t>
  </si>
  <si>
    <t>Sheepbridge</t>
  </si>
  <si>
    <t>The cut</t>
  </si>
  <si>
    <t>ICP-MS, Major</t>
  </si>
  <si>
    <t>Corrected for addition of 2% HNO3</t>
  </si>
  <si>
    <t>ICP-MS, Trace</t>
  </si>
  <si>
    <t>IC Anions</t>
  </si>
  <si>
    <t>PHREEQC</t>
  </si>
  <si>
    <t>Site Name</t>
  </si>
  <si>
    <t>Date</t>
  </si>
  <si>
    <t>flow rate*</t>
  </si>
  <si>
    <t>Temp</t>
  </si>
  <si>
    <t>pH</t>
  </si>
  <si>
    <t>Conductivity u/s</t>
  </si>
  <si>
    <t xml:space="preserve">Ca mmol/L </t>
  </si>
  <si>
    <t>Mg mmol/L</t>
  </si>
  <si>
    <t>Na mmol/L</t>
  </si>
  <si>
    <t>K mmol/L</t>
  </si>
  <si>
    <t>Sr mmol/L</t>
  </si>
  <si>
    <t>Si mmol/L</t>
  </si>
  <si>
    <t>Li mmol/L</t>
  </si>
  <si>
    <t>Fe mmol/L</t>
  </si>
  <si>
    <t>Al mmol/L</t>
  </si>
  <si>
    <t>Mn mmol/L</t>
  </si>
  <si>
    <t>Ni mmol/L</t>
  </si>
  <si>
    <t>Cu mmol/L</t>
  </si>
  <si>
    <t>Zn mmol/L</t>
  </si>
  <si>
    <t>Ba mmol/L</t>
  </si>
  <si>
    <r>
      <rPr>
        <b/>
        <sz val="12"/>
        <color theme="1"/>
        <rFont val="Calibri"/>
        <family val="2"/>
      </rPr>
      <t>Ʃ</t>
    </r>
    <r>
      <rPr>
        <b/>
        <sz val="6"/>
        <color theme="1"/>
        <rFont val="Calibri"/>
        <family val="2"/>
      </rPr>
      <t>cations</t>
    </r>
  </si>
  <si>
    <t>F mmol/L</t>
  </si>
  <si>
    <t>Cl mmol/L</t>
  </si>
  <si>
    <t>NO2 mmol/L</t>
  </si>
  <si>
    <t>Br mmol/L</t>
  </si>
  <si>
    <t>NO3 mmol/L</t>
  </si>
  <si>
    <t>PO43 mmol/L</t>
  </si>
  <si>
    <t>SO4 mmol/L</t>
  </si>
  <si>
    <t>Error %</t>
  </si>
  <si>
    <t>Saturation Index Calcite</t>
  </si>
  <si>
    <t>[HCO3]  mol/L</t>
  </si>
  <si>
    <t>[CO3]</t>
  </si>
  <si>
    <t>Total C</t>
  </si>
  <si>
    <t>Precipitation mol/L</t>
  </si>
  <si>
    <t>Llandiloes</t>
  </si>
  <si>
    <t>na</t>
  </si>
  <si>
    <t>Old samples</t>
  </si>
  <si>
    <t>TEWKES Jul 20</t>
  </si>
  <si>
    <t>worc jul 20</t>
  </si>
  <si>
    <t>h/l july 20</t>
  </si>
  <si>
    <t>*likely due to slightly under alk</t>
  </si>
  <si>
    <t>vry jul 20</t>
  </si>
  <si>
    <t>lld jul 20</t>
  </si>
  <si>
    <t>average Llds jul20</t>
  </si>
  <si>
    <t>Ʃcations</t>
  </si>
  <si>
    <t>tewk sept 20</t>
  </si>
  <si>
    <t>KH28</t>
  </si>
  <si>
    <t>atch sept 20</t>
  </si>
  <si>
    <t>KH29</t>
  </si>
  <si>
    <t>vyrnwy sept 20</t>
  </si>
  <si>
    <t>lld sept 20</t>
  </si>
  <si>
    <t>Severn-Main</t>
  </si>
  <si>
    <t>Temperature</t>
  </si>
  <si>
    <t>V mmol/L</t>
  </si>
  <si>
    <t>Upton on Severn</t>
  </si>
  <si>
    <t>Severn-Tributaries</t>
  </si>
  <si>
    <t>River teme</t>
  </si>
  <si>
    <t>Tern</t>
  </si>
  <si>
    <t>Teme</t>
  </si>
  <si>
    <t>Avon</t>
  </si>
  <si>
    <t>pH at site</t>
  </si>
  <si>
    <t>pH during titration</t>
  </si>
  <si>
    <t>UOnSevern</t>
  </si>
  <si>
    <t>Thames- Main</t>
  </si>
  <si>
    <t>Kingston On thames</t>
  </si>
  <si>
    <t>Thames- Tributaries</t>
  </si>
  <si>
    <t>Thames-Main</t>
  </si>
  <si>
    <t>Pangborne</t>
  </si>
  <si>
    <t>Thames-Tributaries</t>
  </si>
  <si>
    <t>Crewgreen</t>
  </si>
  <si>
    <t>UonSevern</t>
  </si>
  <si>
    <t>Uonsevern</t>
  </si>
  <si>
    <t>Sum cations</t>
  </si>
  <si>
    <t>Severn Gauging Stations</t>
  </si>
  <si>
    <t>mean daily flow rate m3/s</t>
  </si>
  <si>
    <t>pH  during titration</t>
  </si>
  <si>
    <t>Knightsford Bridge</t>
  </si>
  <si>
    <t>Bredon</t>
  </si>
  <si>
    <t xml:space="preserve">Closest active flow station </t>
  </si>
  <si>
    <t>National River Flow Archive</t>
  </si>
  <si>
    <t>*No data for Nov 21</t>
  </si>
  <si>
    <t>Llanymynech</t>
  </si>
  <si>
    <t>Mainstem sampling location</t>
  </si>
  <si>
    <t>*no data for Nov 21</t>
  </si>
  <si>
    <t>*no data for Nov 21, Jun 21</t>
  </si>
  <si>
    <t>Royal Windsor Park</t>
  </si>
  <si>
    <t>West Mill Cricklade</t>
  </si>
  <si>
    <t xml:space="preserve">Enslow Mill </t>
  </si>
  <si>
    <t>No data from Enslow Mill for Nov 21, flow rate data for Nov 21 from Banbury</t>
  </si>
  <si>
    <t>Cherwell (*see info page for flow info)</t>
  </si>
  <si>
    <t xml:space="preserve">Loddon </t>
  </si>
  <si>
    <t>Theale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</si>
</sst>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6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14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wrapText="1"/>
    </xf>
    <xf numFmtId="164" fontId="0" fillId="2" borderId="0" xfId="0" applyNumberFormat="1" applyFill="1" applyAlignment="1">
      <alignment horizontal="center"/>
    </xf>
    <xf numFmtId="11" fontId="0" fillId="2" borderId="0" xfId="0" applyNumberFormat="1" applyFill="1" applyAlignment="1">
      <alignment horizontal="center"/>
    </xf>
    <xf numFmtId="11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166" fontId="0" fillId="0" borderId="0" xfId="0" applyNumberFormat="1"/>
    <xf numFmtId="166" fontId="0" fillId="0" borderId="0" xfId="0" applyNumberFormat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11" fontId="0" fillId="0" borderId="2" xfId="0" applyNumberForma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11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11" fontId="6" fillId="0" borderId="0" xfId="0" applyNumberFormat="1" applyFont="1"/>
    <xf numFmtId="0" fontId="6" fillId="0" borderId="2" xfId="0" applyFont="1" applyBorder="1"/>
    <xf numFmtId="165" fontId="6" fillId="0" borderId="2" xfId="0" applyNumberFormat="1" applyFont="1" applyBorder="1"/>
    <xf numFmtId="165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1" fontId="6" fillId="0" borderId="2" xfId="0" applyNumberFormat="1" applyFont="1" applyBorder="1" applyAlignment="1">
      <alignment horizontal="center"/>
    </xf>
    <xf numFmtId="11" fontId="1" fillId="0" borderId="0" xfId="0" applyNumberFormat="1" applyFont="1" applyAlignment="1">
      <alignment horizontal="center" wrapText="1"/>
    </xf>
    <xf numFmtId="165" fontId="0" fillId="0" borderId="0" xfId="0" applyNumberFormat="1"/>
    <xf numFmtId="11" fontId="0" fillId="0" borderId="0" xfId="0" applyNumberFormat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11" fontId="6" fillId="0" borderId="1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165" fontId="0" fillId="0" borderId="1" xfId="0" applyNumberFormat="1" applyBorder="1"/>
    <xf numFmtId="11" fontId="0" fillId="0" borderId="1" xfId="0" applyNumberFormat="1" applyBorder="1"/>
    <xf numFmtId="0" fontId="1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1" fontId="2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B7EA1-F7A2-4E9A-9D9A-03912B9F12F6}">
  <dimension ref="A2:H24"/>
  <sheetViews>
    <sheetView topLeftCell="B1" zoomScale="75" zoomScaleNormal="75" workbookViewId="0">
      <selection activeCell="H23" sqref="H23"/>
    </sheetView>
  </sheetViews>
  <sheetFormatPr defaultRowHeight="14.5" x14ac:dyDescent="0.35"/>
  <cols>
    <col min="1" max="1" width="16.453125" customWidth="1"/>
    <col min="2" max="2" width="13.1796875" customWidth="1"/>
    <col min="6" max="6" width="28.6328125" customWidth="1"/>
    <col min="7" max="7" width="17.90625" customWidth="1"/>
    <col min="10" max="10" width="18.453125" customWidth="1"/>
    <col min="11" max="11" width="11.81640625" customWidth="1"/>
  </cols>
  <sheetData>
    <row r="2" spans="1:8" x14ac:dyDescent="0.35">
      <c r="A2" s="1" t="s">
        <v>1</v>
      </c>
      <c r="B2" t="s">
        <v>134</v>
      </c>
    </row>
    <row r="4" spans="1:8" x14ac:dyDescent="0.35">
      <c r="A4" t="s">
        <v>128</v>
      </c>
      <c r="F4" t="s">
        <v>0</v>
      </c>
    </row>
    <row r="5" spans="1:8" x14ac:dyDescent="0.35">
      <c r="A5" s="1" t="s">
        <v>137</v>
      </c>
      <c r="B5" s="1" t="s">
        <v>133</v>
      </c>
      <c r="F5" s="1" t="s">
        <v>137</v>
      </c>
      <c r="G5" s="1" t="s">
        <v>2</v>
      </c>
    </row>
    <row r="6" spans="1:8" x14ac:dyDescent="0.35">
      <c r="A6" t="s">
        <v>3</v>
      </c>
      <c r="B6" t="s">
        <v>4</v>
      </c>
      <c r="F6" t="s">
        <v>5</v>
      </c>
      <c r="G6" t="s">
        <v>6</v>
      </c>
    </row>
    <row r="7" spans="1:8" x14ac:dyDescent="0.35">
      <c r="A7" t="s">
        <v>109</v>
      </c>
      <c r="B7" t="s">
        <v>8</v>
      </c>
      <c r="F7" t="s">
        <v>9</v>
      </c>
      <c r="G7" t="s">
        <v>9</v>
      </c>
      <c r="H7" t="s">
        <v>139</v>
      </c>
    </row>
    <row r="8" spans="1:8" x14ac:dyDescent="0.35">
      <c r="A8" t="s">
        <v>10</v>
      </c>
      <c r="B8" t="s">
        <v>11</v>
      </c>
      <c r="F8" t="s">
        <v>12</v>
      </c>
      <c r="G8" t="s">
        <v>140</v>
      </c>
    </row>
    <row r="9" spans="1:8" x14ac:dyDescent="0.35">
      <c r="A9" t="s">
        <v>13</v>
      </c>
      <c r="B9" t="s">
        <v>11</v>
      </c>
      <c r="F9" t="s">
        <v>14</v>
      </c>
      <c r="G9" t="s">
        <v>14</v>
      </c>
    </row>
    <row r="10" spans="1:8" x14ac:dyDescent="0.35">
      <c r="A10" t="s">
        <v>15</v>
      </c>
      <c r="B10" t="s">
        <v>16</v>
      </c>
      <c r="F10" t="s">
        <v>17</v>
      </c>
      <c r="G10" t="s">
        <v>18</v>
      </c>
    </row>
    <row r="11" spans="1:8" x14ac:dyDescent="0.35">
      <c r="A11" t="s">
        <v>124</v>
      </c>
      <c r="B11" t="s">
        <v>20</v>
      </c>
      <c r="C11" t="s">
        <v>135</v>
      </c>
      <c r="F11" t="s">
        <v>21</v>
      </c>
      <c r="G11" t="s">
        <v>22</v>
      </c>
    </row>
    <row r="12" spans="1:8" x14ac:dyDescent="0.35">
      <c r="A12" t="s">
        <v>23</v>
      </c>
      <c r="B12" t="s">
        <v>24</v>
      </c>
      <c r="C12" t="s">
        <v>135</v>
      </c>
      <c r="F12" t="s">
        <v>25</v>
      </c>
      <c r="G12" t="s">
        <v>25</v>
      </c>
    </row>
    <row r="13" spans="1:8" x14ac:dyDescent="0.35">
      <c r="A13" t="s">
        <v>26</v>
      </c>
      <c r="B13" t="s">
        <v>27</v>
      </c>
      <c r="F13" t="s">
        <v>28</v>
      </c>
    </row>
    <row r="14" spans="1:8" x14ac:dyDescent="0.35">
      <c r="F14" t="s">
        <v>29</v>
      </c>
      <c r="G14" t="s">
        <v>141</v>
      </c>
      <c r="H14" t="s">
        <v>138</v>
      </c>
    </row>
    <row r="15" spans="1:8" x14ac:dyDescent="0.35">
      <c r="A15" s="1" t="s">
        <v>31</v>
      </c>
    </row>
    <row r="16" spans="1:8" x14ac:dyDescent="0.35">
      <c r="A16" t="s">
        <v>30</v>
      </c>
      <c r="B16" t="s">
        <v>132</v>
      </c>
      <c r="F16" s="1" t="s">
        <v>31</v>
      </c>
      <c r="G16" s="1" t="s">
        <v>2</v>
      </c>
    </row>
    <row r="17" spans="1:8" x14ac:dyDescent="0.35">
      <c r="A17" t="s">
        <v>32</v>
      </c>
      <c r="B17" t="s">
        <v>131</v>
      </c>
      <c r="F17" t="s">
        <v>33</v>
      </c>
      <c r="G17" t="s">
        <v>34</v>
      </c>
    </row>
    <row r="18" spans="1:8" x14ac:dyDescent="0.35">
      <c r="A18" t="s">
        <v>35</v>
      </c>
      <c r="B18" t="s">
        <v>36</v>
      </c>
      <c r="F18" t="s">
        <v>37</v>
      </c>
      <c r="G18" t="s">
        <v>142</v>
      </c>
      <c r="H18" t="s">
        <v>143</v>
      </c>
    </row>
    <row r="19" spans="1:8" x14ac:dyDescent="0.35">
      <c r="A19" t="s">
        <v>38</v>
      </c>
      <c r="B19" t="s">
        <v>136</v>
      </c>
      <c r="C19" t="s">
        <v>135</v>
      </c>
      <c r="F19" t="s">
        <v>39</v>
      </c>
      <c r="G19" t="s">
        <v>40</v>
      </c>
    </row>
    <row r="20" spans="1:8" x14ac:dyDescent="0.35">
      <c r="F20" t="s">
        <v>41</v>
      </c>
      <c r="G20" t="s">
        <v>42</v>
      </c>
    </row>
    <row r="21" spans="1:8" x14ac:dyDescent="0.35">
      <c r="A21" s="1" t="s">
        <v>43</v>
      </c>
      <c r="F21" t="s">
        <v>44</v>
      </c>
      <c r="G21" t="s">
        <v>17</v>
      </c>
    </row>
    <row r="22" spans="1:8" x14ac:dyDescent="0.35">
      <c r="A22" t="s">
        <v>45</v>
      </c>
      <c r="F22" t="s">
        <v>46</v>
      </c>
      <c r="G22" t="s">
        <v>146</v>
      </c>
      <c r="H22" t="s">
        <v>138</v>
      </c>
    </row>
    <row r="23" spans="1:8" x14ac:dyDescent="0.35">
      <c r="F23" t="s">
        <v>47</v>
      </c>
      <c r="G23" t="s">
        <v>48</v>
      </c>
    </row>
    <row r="24" spans="1:8" x14ac:dyDescent="0.35">
      <c r="F24" t="s">
        <v>49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53BFC-5FD7-49FE-A6F7-53805EB8DB69}">
  <dimension ref="A1:AW37"/>
  <sheetViews>
    <sheetView tabSelected="1" topLeftCell="A12" zoomScale="75" zoomScaleNormal="75" workbookViewId="0">
      <selection activeCell="A32" sqref="A32:XFD32"/>
    </sheetView>
  </sheetViews>
  <sheetFormatPr defaultRowHeight="14.5" x14ac:dyDescent="0.35"/>
  <cols>
    <col min="1" max="1" width="24.26953125" style="5" bestFit="1" customWidth="1"/>
    <col min="2" max="2" width="11.81640625" customWidth="1"/>
    <col min="3" max="3" width="9.36328125" style="5" bestFit="1" customWidth="1"/>
    <col min="4" max="4" width="8.08984375" bestFit="1" customWidth="1"/>
    <col min="5" max="5" width="8.08984375" customWidth="1"/>
    <col min="6" max="6" width="10.26953125" customWidth="1"/>
    <col min="7" max="7" width="13.1796875" bestFit="1" customWidth="1"/>
    <col min="8" max="8" width="8.6328125" bestFit="1" customWidth="1"/>
    <col min="9" max="9" width="8.26953125" style="25" bestFit="1" customWidth="1"/>
    <col min="10" max="10" width="15" bestFit="1" customWidth="1"/>
    <col min="11" max="12" width="8.26953125" bestFit="1" customWidth="1"/>
    <col min="13" max="13" width="10.6328125" style="60" bestFit="1" customWidth="1"/>
    <col min="14" max="14" width="8.26953125" customWidth="1"/>
    <col min="15" max="15" width="9.36328125" style="25" customWidth="1"/>
    <col min="16" max="23" width="9.36328125" customWidth="1"/>
    <col min="24" max="24" width="12.81640625" customWidth="1"/>
    <col min="25" max="25" width="9.36328125" style="25" customWidth="1"/>
    <col min="26" max="26" width="8.26953125" customWidth="1"/>
    <col min="27" max="28" width="10.08984375" customWidth="1"/>
    <col min="29" max="29" width="8.26953125" customWidth="1"/>
    <col min="30" max="30" width="10.08984375" customWidth="1"/>
    <col min="31" max="31" width="8.26953125" customWidth="1"/>
    <col min="32" max="32" width="16.7265625" customWidth="1"/>
    <col min="33" max="33" width="13.1796875" style="25" customWidth="1"/>
    <col min="34" max="34" width="8.81640625" customWidth="1"/>
    <col min="35" max="35" width="9.36328125" customWidth="1"/>
    <col min="36" max="36" width="9.54296875" customWidth="1"/>
    <col min="37" max="37" width="9.36328125" customWidth="1"/>
    <col min="38" max="38" width="9.90625" customWidth="1"/>
    <col min="39" max="40" width="8.7265625" customWidth="1"/>
    <col min="43" max="43" width="10.90625" customWidth="1"/>
    <col min="44" max="44" width="7.453125" customWidth="1"/>
    <col min="45" max="45" width="10.36328125" customWidth="1"/>
    <col min="49" max="49" width="14.1796875" customWidth="1"/>
  </cols>
  <sheetData>
    <row r="1" spans="1:49" s="6" customFormat="1" ht="45.65" customHeight="1" x14ac:dyDescent="0.35">
      <c r="A1" s="2" t="s">
        <v>55</v>
      </c>
      <c r="I1" s="7" t="s">
        <v>50</v>
      </c>
      <c r="J1" s="8" t="s">
        <v>51</v>
      </c>
      <c r="K1" s="8"/>
      <c r="L1" s="8"/>
      <c r="M1" s="58"/>
      <c r="N1" s="8"/>
      <c r="O1" s="7" t="s">
        <v>52</v>
      </c>
      <c r="Y1" s="7" t="s">
        <v>53</v>
      </c>
      <c r="AG1" s="21" t="s">
        <v>54</v>
      </c>
      <c r="AH1" s="2"/>
      <c r="AI1" s="2"/>
      <c r="AJ1" s="8"/>
      <c r="AK1" s="2"/>
      <c r="AL1" s="2"/>
    </row>
    <row r="2" spans="1:49" s="76" customFormat="1" ht="62" x14ac:dyDescent="0.35">
      <c r="A2" s="71" t="s">
        <v>106</v>
      </c>
      <c r="B2" s="72" t="s">
        <v>56</v>
      </c>
      <c r="C2" s="73" t="s">
        <v>129</v>
      </c>
      <c r="D2" s="73" t="s">
        <v>107</v>
      </c>
      <c r="E2" s="73" t="s">
        <v>115</v>
      </c>
      <c r="F2" s="73" t="s">
        <v>130</v>
      </c>
      <c r="G2" s="73" t="s">
        <v>43</v>
      </c>
      <c r="H2" s="73" t="s">
        <v>60</v>
      </c>
      <c r="I2" s="74" t="s">
        <v>61</v>
      </c>
      <c r="J2" s="73" t="s">
        <v>62</v>
      </c>
      <c r="K2" s="73" t="s">
        <v>63</v>
      </c>
      <c r="L2" s="73" t="s">
        <v>64</v>
      </c>
      <c r="M2" s="75" t="s">
        <v>65</v>
      </c>
      <c r="N2" s="73" t="s">
        <v>66</v>
      </c>
      <c r="O2" s="74" t="s">
        <v>67</v>
      </c>
      <c r="P2" s="73" t="s">
        <v>68</v>
      </c>
      <c r="Q2" s="73" t="s">
        <v>69</v>
      </c>
      <c r="R2" s="73" t="s">
        <v>70</v>
      </c>
      <c r="S2" s="73" t="s">
        <v>71</v>
      </c>
      <c r="T2" s="73" t="s">
        <v>72</v>
      </c>
      <c r="U2" s="73" t="s">
        <v>73</v>
      </c>
      <c r="V2" s="73" t="s">
        <v>74</v>
      </c>
      <c r="W2" s="73" t="s">
        <v>108</v>
      </c>
      <c r="X2" s="73" t="s">
        <v>127</v>
      </c>
      <c r="Y2" s="74" t="s">
        <v>76</v>
      </c>
      <c r="Z2" s="73" t="s">
        <v>77</v>
      </c>
      <c r="AA2" s="73" t="s">
        <v>78</v>
      </c>
      <c r="AB2" s="73" t="s">
        <v>79</v>
      </c>
      <c r="AC2" s="73" t="s">
        <v>80</v>
      </c>
      <c r="AD2" s="73" t="s">
        <v>81</v>
      </c>
      <c r="AE2" s="73" t="s">
        <v>82</v>
      </c>
      <c r="AG2" s="77" t="s">
        <v>83</v>
      </c>
      <c r="AH2" s="78" t="s">
        <v>84</v>
      </c>
      <c r="AI2" s="78" t="s">
        <v>85</v>
      </c>
      <c r="AJ2" s="78" t="s">
        <v>86</v>
      </c>
      <c r="AK2" s="78" t="s">
        <v>87</v>
      </c>
      <c r="AL2" s="78" t="s">
        <v>88</v>
      </c>
    </row>
    <row r="3" spans="1:49" x14ac:dyDescent="0.35">
      <c r="A3" s="5" t="s">
        <v>26</v>
      </c>
      <c r="B3" s="35">
        <v>44532</v>
      </c>
      <c r="D3">
        <v>7.5</v>
      </c>
      <c r="E3">
        <v>5.0999999999999996</v>
      </c>
      <c r="F3">
        <v>5</v>
      </c>
      <c r="G3">
        <v>6.0000000000000001E-3</v>
      </c>
      <c r="I3" s="69">
        <v>2.3106723949554465E-2</v>
      </c>
      <c r="J3" s="59">
        <v>3.6804755775032331E-2</v>
      </c>
      <c r="K3" s="59">
        <v>0.20501207187430448</v>
      </c>
      <c r="L3" s="59">
        <v>8.3671742050315748E-3</v>
      </c>
      <c r="M3" s="60">
        <v>5.3351011215193113E-5</v>
      </c>
      <c r="N3" s="59">
        <v>5.1320701797088267E-2</v>
      </c>
      <c r="O3" s="70">
        <v>3.3375301582847091E-4</v>
      </c>
      <c r="P3" s="60">
        <v>1.7467937948017608E-3</v>
      </c>
      <c r="Q3" s="60">
        <v>7.038774997133874E-3</v>
      </c>
      <c r="R3" s="60">
        <v>7.3658579133404419E-4</v>
      </c>
      <c r="S3" s="60">
        <v>2.9004875206908664E-5</v>
      </c>
      <c r="T3" s="60">
        <v>1.3911231531270787E-5</v>
      </c>
      <c r="U3" s="60">
        <v>2.0279491214392101E-4</v>
      </c>
      <c r="V3" s="60">
        <v>2.2531658178386018E-5</v>
      </c>
      <c r="W3" s="60">
        <v>1.4048600351298214E-6</v>
      </c>
      <c r="X3" s="60">
        <f>SUM(I3:W3)</f>
        <v>0.3347903337484201</v>
      </c>
      <c r="Y3" s="69">
        <v>1.0000840596970178E-3</v>
      </c>
      <c r="Z3" s="59">
        <v>0.27348602374975317</v>
      </c>
      <c r="AA3" s="59" t="e">
        <v>#VALUE!</v>
      </c>
      <c r="AB3" s="60">
        <v>1.0637765318382059E-4</v>
      </c>
      <c r="AC3" s="59">
        <v>2.2046644700660756E-2</v>
      </c>
      <c r="AD3" s="59" t="e">
        <v>#VALUE!</v>
      </c>
      <c r="AE3" s="59">
        <v>3.9277534874037061E-2</v>
      </c>
      <c r="AG3" s="69">
        <v>-2.65</v>
      </c>
      <c r="AH3" s="59">
        <v>-6.71</v>
      </c>
      <c r="AI3" s="60">
        <v>1.1420000000000001E-5</v>
      </c>
      <c r="AJ3" s="60">
        <v>4.125E-11</v>
      </c>
      <c r="AK3" s="60">
        <v>3.2039999999999998E-4</v>
      </c>
      <c r="AL3" s="60">
        <v>0</v>
      </c>
      <c r="AV3" s="60"/>
      <c r="AW3" s="60"/>
    </row>
    <row r="4" spans="1:49" x14ac:dyDescent="0.35">
      <c r="A4" s="5" t="s">
        <v>23</v>
      </c>
      <c r="B4" s="35">
        <v>44532</v>
      </c>
      <c r="C4" s="5" t="s">
        <v>90</v>
      </c>
      <c r="D4">
        <v>7.7</v>
      </c>
      <c r="E4">
        <v>6.8</v>
      </c>
      <c r="F4">
        <v>6.75</v>
      </c>
      <c r="G4">
        <v>0.14000000000000001</v>
      </c>
      <c r="I4" s="69">
        <v>0.11151465181488693</v>
      </c>
      <c r="J4" s="59">
        <v>6.5504379604971796E-2</v>
      </c>
      <c r="K4" s="59">
        <v>0.24124917711487151</v>
      </c>
      <c r="L4" s="59">
        <v>2.4459653907926412E-2</v>
      </c>
      <c r="M4" s="60">
        <v>1.4623163972350592E-4</v>
      </c>
      <c r="N4" s="59">
        <v>6.1094909538662687E-2</v>
      </c>
      <c r="O4" s="70">
        <v>2.124447943592499E-4</v>
      </c>
      <c r="P4" s="60">
        <v>9.1557754445159816E-4</v>
      </c>
      <c r="Q4" s="60">
        <v>2.7019321059394232E-3</v>
      </c>
      <c r="R4" s="60">
        <v>2.9827134439168142E-4</v>
      </c>
      <c r="S4" s="60">
        <v>1.9585470069390588E-5</v>
      </c>
      <c r="T4" s="60">
        <v>2.0491359864423116E-5</v>
      </c>
      <c r="U4" s="60">
        <v>1.2023980077880972E-4</v>
      </c>
      <c r="V4" s="60">
        <v>3.2324250484916904E-5</v>
      </c>
      <c r="W4" s="60">
        <v>1.938147192187153E-6</v>
      </c>
      <c r="X4" s="60">
        <f t="shared" ref="X4:X37" si="0">SUM(I4:W4)</f>
        <v>0.50829180843857436</v>
      </c>
      <c r="Y4" s="69">
        <v>4.0950810444435777E-3</v>
      </c>
      <c r="Z4" s="59">
        <v>0.30082080500944908</v>
      </c>
      <c r="AA4" s="59" t="e">
        <v>#VALUE!</v>
      </c>
      <c r="AB4" s="60" t="e">
        <v>#VALUE!</v>
      </c>
      <c r="AC4" s="59">
        <v>8.0961343377700792E-2</v>
      </c>
      <c r="AD4" s="59" t="e">
        <v>#VALUE!</v>
      </c>
      <c r="AE4" s="59">
        <v>6.7266291900895267E-2</v>
      </c>
      <c r="AG4" s="25">
        <v>-2.19</v>
      </c>
      <c r="AH4" s="59">
        <v>-3.23</v>
      </c>
      <c r="AI4" s="60">
        <v>1.329E-4</v>
      </c>
      <c r="AJ4" s="60">
        <v>2.7669999999999999E-8</v>
      </c>
      <c r="AK4" s="60">
        <v>1.9660000000000001E-4</v>
      </c>
      <c r="AL4" s="60">
        <v>0</v>
      </c>
      <c r="AV4" s="60"/>
      <c r="AW4" s="60"/>
    </row>
    <row r="5" spans="1:49" x14ac:dyDescent="0.35">
      <c r="A5" s="5" t="s">
        <v>124</v>
      </c>
      <c r="B5" s="35">
        <v>44532</v>
      </c>
      <c r="C5" s="5" t="s">
        <v>90</v>
      </c>
      <c r="D5">
        <v>7.9</v>
      </c>
      <c r="E5">
        <v>7.1</v>
      </c>
      <c r="F5">
        <v>7</v>
      </c>
      <c r="G5">
        <f>AVERAGE(0.53, 0.63, 0.53)</f>
        <v>0.56333333333333335</v>
      </c>
      <c r="I5" s="69">
        <v>0.30087632332035241</v>
      </c>
      <c r="J5" s="59">
        <v>0.13194565882713319</v>
      </c>
      <c r="K5" s="59">
        <v>0.44361700636761292</v>
      </c>
      <c r="L5" s="59">
        <v>5.3417649723569632E-2</v>
      </c>
      <c r="M5" s="60">
        <v>4.7801158359972175E-4</v>
      </c>
      <c r="N5" s="59">
        <v>7.689507725469906E-2</v>
      </c>
      <c r="O5" s="70">
        <v>2.2753278671607094E-4</v>
      </c>
      <c r="P5" s="60">
        <v>1.8542913601039086E-3</v>
      </c>
      <c r="Q5" s="60">
        <v>1.1032360172804055E-3</v>
      </c>
      <c r="R5" s="60">
        <v>1.6254466928043569E-4</v>
      </c>
      <c r="S5" s="60">
        <v>1.4054207417702095E-5</v>
      </c>
      <c r="T5" s="60">
        <v>2.4369676075129697E-5</v>
      </c>
      <c r="U5" s="60">
        <v>6.8789250350718273E-5</v>
      </c>
      <c r="V5" s="60">
        <v>1.1545904107343053E-4</v>
      </c>
      <c r="W5" s="60">
        <v>2.7442857466852415E-6</v>
      </c>
      <c r="X5" s="60">
        <f t="shared" si="0"/>
        <v>1.0108027483710114</v>
      </c>
      <c r="Y5" s="69">
        <v>2.6633817589825841E-3</v>
      </c>
      <c r="Z5" s="59">
        <v>0.51614249851916616</v>
      </c>
      <c r="AA5" s="59" t="e">
        <v>#VALUE!</v>
      </c>
      <c r="AB5" s="60">
        <v>3.8796555867040452E-4</v>
      </c>
      <c r="AC5" s="59">
        <v>9.2170134940948209E-2</v>
      </c>
      <c r="AD5" s="59" t="e">
        <v>#VALUE!</v>
      </c>
      <c r="AE5" s="59">
        <v>0.11683531126379346</v>
      </c>
      <c r="AG5" s="69">
        <v>-1.37</v>
      </c>
      <c r="AH5" s="59">
        <v>-1.96</v>
      </c>
      <c r="AI5" s="60">
        <v>5.5730000000000005E-4</v>
      </c>
      <c r="AJ5" s="60">
        <v>2.1579999999999999E-7</v>
      </c>
      <c r="AK5" s="60">
        <v>7.0750000000000001E-4</v>
      </c>
      <c r="AL5" s="60">
        <v>0</v>
      </c>
      <c r="AV5" s="60"/>
      <c r="AW5" s="60"/>
    </row>
    <row r="6" spans="1:49" x14ac:dyDescent="0.35">
      <c r="A6" s="5" t="s">
        <v>15</v>
      </c>
      <c r="B6" s="35">
        <v>44531</v>
      </c>
      <c r="C6" s="5">
        <v>83.087000000000003</v>
      </c>
      <c r="D6">
        <v>8</v>
      </c>
      <c r="E6">
        <v>7.5</v>
      </c>
      <c r="F6">
        <v>7.5</v>
      </c>
      <c r="G6">
        <f>AVERAGE(1.01,1.05)</f>
        <v>1.03</v>
      </c>
      <c r="I6" s="69">
        <v>0.57515451432288822</v>
      </c>
      <c r="J6" s="59">
        <v>0.23172710948995226</v>
      </c>
      <c r="K6" s="59">
        <v>0.7201383163160443</v>
      </c>
      <c r="L6" s="59">
        <v>7.3805719756402627E-2</v>
      </c>
      <c r="M6" s="60">
        <v>7.7179570229061166E-4</v>
      </c>
      <c r="N6" s="59">
        <v>9.2811426716787521E-2</v>
      </c>
      <c r="O6" s="70">
        <v>3.462835529834357E-4</v>
      </c>
      <c r="P6" s="60">
        <v>2.7926508959068676E-3</v>
      </c>
      <c r="Q6" s="60">
        <v>1.2981087648667375E-3</v>
      </c>
      <c r="R6" s="60">
        <v>2.9629125150625442E-4</v>
      </c>
      <c r="S6" s="60">
        <v>1.4513655257733432E-5</v>
      </c>
      <c r="T6" s="60">
        <v>2.3055919715209473E-5</v>
      </c>
      <c r="U6" s="60">
        <v>1.1992674980746426E-4</v>
      </c>
      <c r="V6" s="60">
        <v>2.0135415692509187E-4</v>
      </c>
      <c r="W6" s="60">
        <v>4.4847861662418709E-6</v>
      </c>
      <c r="X6" s="60">
        <f t="shared" si="0"/>
        <v>1.6995055520375004</v>
      </c>
      <c r="Y6" s="69">
        <v>3.231850592915626E-3</v>
      </c>
      <c r="Z6" s="59">
        <v>0.8472964206132062</v>
      </c>
      <c r="AA6" s="59" t="e">
        <v>#VALUE!</v>
      </c>
      <c r="AB6" s="60">
        <v>4.180016019223068E-4</v>
      </c>
      <c r="AC6" s="59">
        <v>0.16163238711779232</v>
      </c>
      <c r="AD6" s="59" t="e">
        <v>#VALUE!</v>
      </c>
      <c r="AE6" s="59">
        <v>0.17899854257755571</v>
      </c>
      <c r="AG6" s="69">
        <v>0.37</v>
      </c>
      <c r="AH6" s="59">
        <v>-0.95</v>
      </c>
      <c r="AI6" s="60">
        <v>1.0139999999999999E-3</v>
      </c>
      <c r="AJ6" s="60">
        <v>1.2950000000000001E-6</v>
      </c>
      <c r="AK6" s="60">
        <v>1.1069999999999999E-3</v>
      </c>
      <c r="AL6" s="60">
        <v>0</v>
      </c>
      <c r="AV6" s="60"/>
      <c r="AW6" s="60"/>
    </row>
    <row r="7" spans="1:49" x14ac:dyDescent="0.35">
      <c r="A7" s="5" t="s">
        <v>13</v>
      </c>
      <c r="B7" s="35">
        <v>44531</v>
      </c>
      <c r="C7" s="5">
        <v>88.673000000000002</v>
      </c>
      <c r="D7">
        <v>8</v>
      </c>
      <c r="E7">
        <v>7.8</v>
      </c>
      <c r="F7">
        <v>7.9</v>
      </c>
      <c r="G7">
        <v>1.59</v>
      </c>
      <c r="I7" s="69">
        <v>0.97174804856082564</v>
      </c>
      <c r="J7" s="59">
        <v>0.31203105959436833</v>
      </c>
      <c r="K7" s="59">
        <v>0.89455314659854746</v>
      </c>
      <c r="L7" s="59">
        <v>9.6632208111014473E-2</v>
      </c>
      <c r="M7" s="60">
        <v>1.1072161713529907E-3</v>
      </c>
      <c r="N7" s="59">
        <v>0.10645450469958107</v>
      </c>
      <c r="O7" s="70">
        <v>6.0015763871035233E-4</v>
      </c>
      <c r="P7" s="60">
        <v>2.8568407184619542E-3</v>
      </c>
      <c r="Q7" s="60">
        <v>1.8930443402023385E-3</v>
      </c>
      <c r="R7" s="60">
        <v>2.4004280416717148E-4</v>
      </c>
      <c r="S7" s="60">
        <v>1.8382011281888097E-5</v>
      </c>
      <c r="T7" s="60">
        <v>3.5727209721150079E-5</v>
      </c>
      <c r="U7" s="60">
        <v>7.5718850876161964E-5</v>
      </c>
      <c r="V7" s="60">
        <v>4.2962973034817983E-4</v>
      </c>
      <c r="W7" s="60">
        <v>5.975581673409725E-6</v>
      </c>
      <c r="X7" s="60">
        <f t="shared" si="0"/>
        <v>2.3886817026211333</v>
      </c>
      <c r="Y7" s="69">
        <v>4.2740434551262014E-3</v>
      </c>
      <c r="Z7" s="59">
        <v>1.1558175612783121</v>
      </c>
      <c r="AA7" s="59" t="e">
        <v>#VALUE!</v>
      </c>
      <c r="AB7" s="60">
        <v>3.904685622747297E-4</v>
      </c>
      <c r="AC7" s="59">
        <v>0.306053231276883</v>
      </c>
      <c r="AD7" s="60">
        <v>4.5908557734223145E-4</v>
      </c>
      <c r="AE7" s="59">
        <v>0.28909015198834059</v>
      </c>
      <c r="AG7" s="69">
        <v>-0.87</v>
      </c>
      <c r="AH7" s="59">
        <v>-0.17</v>
      </c>
      <c r="AI7" s="60">
        <v>1.547E-3</v>
      </c>
      <c r="AJ7" s="60">
        <v>5.1599999999999997E-6</v>
      </c>
      <c r="AK7" s="60">
        <v>1.6230000000000001E-3</v>
      </c>
      <c r="AL7" s="60">
        <v>0</v>
      </c>
      <c r="AV7" s="60"/>
      <c r="AW7" s="60"/>
    </row>
    <row r="8" spans="1:49" x14ac:dyDescent="0.35">
      <c r="A8" s="5" t="s">
        <v>10</v>
      </c>
      <c r="B8" s="35">
        <v>44533</v>
      </c>
      <c r="C8" s="5">
        <v>91.730999999999995</v>
      </c>
      <c r="D8">
        <v>8.1999999999999993</v>
      </c>
      <c r="E8">
        <v>7.8</v>
      </c>
      <c r="F8">
        <v>7.85</v>
      </c>
      <c r="G8">
        <v>1.52</v>
      </c>
      <c r="I8" s="69">
        <v>0.96669169734578764</v>
      </c>
      <c r="J8" s="59">
        <v>0.32430139453030093</v>
      </c>
      <c r="K8" s="59">
        <v>1.2231365154281855</v>
      </c>
      <c r="L8" s="59">
        <v>0.10684884022032461</v>
      </c>
      <c r="M8" s="60">
        <v>1.3128943750522332E-3</v>
      </c>
      <c r="N8" s="59">
        <v>0.10621438857068893</v>
      </c>
      <c r="O8" s="70">
        <v>6.6480305525219296E-4</v>
      </c>
      <c r="P8" s="60">
        <v>1.9768233631672146E-3</v>
      </c>
      <c r="Q8" s="60">
        <v>1.6095425491712844E-3</v>
      </c>
      <c r="R8" s="60">
        <v>2.0561460549653915E-4</v>
      </c>
      <c r="S8" s="60">
        <v>2.2461462563376529E-5</v>
      </c>
      <c r="T8" s="60">
        <v>3.2081817234833395E-5</v>
      </c>
      <c r="U8" s="60">
        <v>9.0386457743159076E-5</v>
      </c>
      <c r="V8" s="60">
        <v>3.9309271528837594E-4</v>
      </c>
      <c r="W8" s="60">
        <v>8.6003844201907252E-6</v>
      </c>
      <c r="X8" s="60">
        <f t="shared" si="0"/>
        <v>2.7335091368806768</v>
      </c>
      <c r="Y8" s="69">
        <v>6.337374778290575E-3</v>
      </c>
      <c r="Z8" s="59">
        <v>1.4650720672439568</v>
      </c>
      <c r="AA8" s="59" t="e">
        <v>#VALUE!</v>
      </c>
      <c r="AB8" s="60">
        <v>7.5090108129755712E-4</v>
      </c>
      <c r="AC8" s="59">
        <v>0.34194716869150665</v>
      </c>
      <c r="AD8" s="60">
        <v>7.2864041174500952E-4</v>
      </c>
      <c r="AE8" s="59">
        <v>0.33592754528419733</v>
      </c>
      <c r="AG8" s="69">
        <v>-1.07</v>
      </c>
      <c r="AH8" s="59">
        <v>-0.25</v>
      </c>
      <c r="AI8" s="60">
        <v>1.4809999999999999E-3</v>
      </c>
      <c r="AJ8" s="60">
        <v>4.4379999999999997E-6</v>
      </c>
      <c r="AK8" s="60">
        <v>1.5590000000000001E-3</v>
      </c>
      <c r="AL8" s="60">
        <v>0</v>
      </c>
      <c r="AV8" s="60"/>
      <c r="AW8" s="60"/>
    </row>
    <row r="9" spans="1:49" x14ac:dyDescent="0.35">
      <c r="A9" s="5" t="s">
        <v>126</v>
      </c>
      <c r="B9" s="35">
        <v>44533</v>
      </c>
      <c r="C9" s="5">
        <v>149.80000000000001</v>
      </c>
      <c r="D9">
        <v>8.1</v>
      </c>
      <c r="E9">
        <v>7.9</v>
      </c>
      <c r="F9">
        <v>7.8</v>
      </c>
      <c r="G9">
        <v>1.81</v>
      </c>
      <c r="I9" s="69">
        <v>1.0526355975016133</v>
      </c>
      <c r="J9" s="59">
        <v>0.35054371663036071</v>
      </c>
      <c r="K9" s="59">
        <v>1.2091448780403442</v>
      </c>
      <c r="L9" s="59">
        <v>0.1004543094136159</v>
      </c>
      <c r="M9" s="60">
        <v>1.6711006064692338E-3</v>
      </c>
      <c r="N9" s="59">
        <v>0.11657409376505336</v>
      </c>
      <c r="O9" s="70">
        <v>6.7786220442048997E-4</v>
      </c>
      <c r="P9" s="60">
        <v>1.8340267615592147E-3</v>
      </c>
      <c r="Q9" s="60">
        <v>1.3499955861416171E-3</v>
      </c>
      <c r="R9" s="60">
        <v>2.092928190922661E-4</v>
      </c>
      <c r="S9" s="60">
        <v>1.9049997418917272E-5</v>
      </c>
      <c r="T9" s="60">
        <v>2.8125260249125363E-5</v>
      </c>
      <c r="U9" s="60">
        <v>8.9743925524034634E-5</v>
      </c>
      <c r="V9" s="60">
        <v>4.9086942718042949E-4</v>
      </c>
      <c r="W9" s="60">
        <v>1.1057552128045272E-5</v>
      </c>
      <c r="X9" s="60">
        <f t="shared" si="0"/>
        <v>2.8357337194911718</v>
      </c>
      <c r="Y9" s="69">
        <v>6.1268307657227827E-3</v>
      </c>
      <c r="Z9" s="59">
        <v>1.4270837446760498</v>
      </c>
      <c r="AA9" s="59">
        <v>1.0259642868787429E-3</v>
      </c>
      <c r="AB9" s="60">
        <v>8.8606327593111745E-4</v>
      </c>
      <c r="AC9" s="59">
        <v>0.3226067617236702</v>
      </c>
      <c r="AD9" s="60">
        <v>8.5920603465885527E-4</v>
      </c>
      <c r="AE9" s="59">
        <v>0.34401832188215697</v>
      </c>
      <c r="AG9" s="69">
        <v>-1.57</v>
      </c>
      <c r="AH9" s="59">
        <v>-0.19</v>
      </c>
      <c r="AI9" s="60">
        <v>1.7669999999999999E-3</v>
      </c>
      <c r="AJ9" s="60">
        <v>4.7469999999999996E-6</v>
      </c>
      <c r="AK9" s="60">
        <v>1.867E-3</v>
      </c>
      <c r="AL9" s="60">
        <v>0</v>
      </c>
      <c r="AV9" s="60"/>
      <c r="AW9" s="60"/>
    </row>
    <row r="10" spans="1:49" x14ac:dyDescent="0.35">
      <c r="A10" s="5" t="s">
        <v>3</v>
      </c>
      <c r="B10" s="35">
        <v>44533</v>
      </c>
      <c r="C10" s="5">
        <v>150.684</v>
      </c>
      <c r="D10">
        <v>8</v>
      </c>
      <c r="E10">
        <v>8</v>
      </c>
      <c r="F10">
        <v>8</v>
      </c>
      <c r="G10">
        <v>2.33</v>
      </c>
      <c r="I10" s="69">
        <v>1.4205215998893201</v>
      </c>
      <c r="J10" s="59">
        <v>0.49857661257240865</v>
      </c>
      <c r="K10" s="59">
        <v>1.3686712008040895</v>
      </c>
      <c r="L10" s="59">
        <v>0.11479692323948294</v>
      </c>
      <c r="M10" s="60">
        <v>3.2398473597961817E-3</v>
      </c>
      <c r="N10" s="59">
        <v>0.14243017998860186</v>
      </c>
      <c r="O10" s="70">
        <v>1.2208329219879095E-3</v>
      </c>
      <c r="P10" s="60">
        <v>1.2515432573160185E-3</v>
      </c>
      <c r="Q10" s="60">
        <v>8.6888516565285755E-4</v>
      </c>
      <c r="R10" s="60">
        <v>2.9448788036161869E-4</v>
      </c>
      <c r="S10" s="60">
        <v>2.1673470119629912E-5</v>
      </c>
      <c r="T10" s="60">
        <v>2.6859983889423115E-5</v>
      </c>
      <c r="U10" s="60">
        <v>5.683139913593078E-5</v>
      </c>
      <c r="V10" s="60">
        <v>4.4695121079175467E-4</v>
      </c>
      <c r="W10" s="60">
        <v>2.0434526574039195E-5</v>
      </c>
      <c r="X10" s="60">
        <f t="shared" si="0"/>
        <v>3.5524448636695283</v>
      </c>
      <c r="Y10" s="69">
        <v>1.0158748606396022E-2</v>
      </c>
      <c r="Z10" s="59">
        <v>1.6030801342622625</v>
      </c>
      <c r="AA10" s="59" t="e">
        <v>#VALUE!</v>
      </c>
      <c r="AB10" s="60">
        <v>1.0512615138165797E-3</v>
      </c>
      <c r="AC10" s="59">
        <v>0.38964662470224126</v>
      </c>
      <c r="AD10" s="60">
        <v>1.3898921148893246E-3</v>
      </c>
      <c r="AE10" s="59">
        <v>0.68652925255048936</v>
      </c>
      <c r="AG10" s="69">
        <v>-3.54</v>
      </c>
      <c r="AH10" s="59">
        <v>0.21</v>
      </c>
      <c r="AI10" s="60">
        <v>2.254E-23</v>
      </c>
      <c r="AJ10" s="60">
        <v>9.9219999999999992E-6</v>
      </c>
      <c r="AK10" s="60">
        <v>2.3630000000000001E-3</v>
      </c>
      <c r="AL10" s="60">
        <v>3.6040000000000001E-5</v>
      </c>
      <c r="AV10" s="60"/>
      <c r="AW10" s="60"/>
    </row>
    <row r="11" spans="1:49" x14ac:dyDescent="0.35">
      <c r="I11" s="69"/>
      <c r="J11" s="59"/>
      <c r="K11" s="59"/>
      <c r="L11" s="59"/>
      <c r="N11" s="59"/>
      <c r="O11" s="70"/>
      <c r="P11" s="60"/>
      <c r="Q11" s="60"/>
      <c r="R11" s="60"/>
      <c r="S11" s="60"/>
      <c r="T11" s="60"/>
      <c r="U11" s="60"/>
      <c r="V11" s="60"/>
      <c r="W11" s="60"/>
      <c r="X11" s="60">
        <f t="shared" si="0"/>
        <v>0</v>
      </c>
      <c r="Y11" s="69"/>
      <c r="Z11" s="59"/>
      <c r="AA11" s="59"/>
      <c r="AB11" s="60"/>
      <c r="AC11" s="59"/>
      <c r="AD11" s="60"/>
      <c r="AE11" s="59"/>
      <c r="AV11" s="60"/>
      <c r="AW11" s="60"/>
    </row>
    <row r="12" spans="1:49" x14ac:dyDescent="0.35">
      <c r="A12" s="2" t="s">
        <v>110</v>
      </c>
      <c r="I12" s="69"/>
      <c r="J12" s="59"/>
      <c r="K12" s="59"/>
      <c r="L12" s="59"/>
      <c r="N12" s="59"/>
      <c r="O12" s="70"/>
      <c r="P12" s="60"/>
      <c r="Q12" s="60"/>
      <c r="R12" s="60"/>
      <c r="S12" s="60"/>
      <c r="T12" s="60"/>
      <c r="U12" s="60"/>
      <c r="V12" s="60"/>
      <c r="W12" s="60"/>
      <c r="X12" s="60">
        <f t="shared" si="0"/>
        <v>0</v>
      </c>
      <c r="Y12" s="69"/>
      <c r="Z12" s="59"/>
      <c r="AA12" s="59"/>
      <c r="AB12" s="60"/>
      <c r="AC12" s="59"/>
      <c r="AD12" s="60"/>
      <c r="AE12" s="59"/>
      <c r="AV12" s="60"/>
      <c r="AW12" s="60"/>
    </row>
    <row r="13" spans="1:49" x14ac:dyDescent="0.35">
      <c r="A13" s="5" t="s">
        <v>19</v>
      </c>
      <c r="B13" s="35">
        <v>44532</v>
      </c>
      <c r="C13" s="5" t="s">
        <v>90</v>
      </c>
      <c r="D13">
        <v>7.7</v>
      </c>
      <c r="E13">
        <v>7</v>
      </c>
      <c r="F13">
        <v>7.1</v>
      </c>
      <c r="G13">
        <v>0.34499999999999997</v>
      </c>
      <c r="I13" s="69">
        <v>0.24394919678936491</v>
      </c>
      <c r="J13" s="59">
        <v>0.13685531104172441</v>
      </c>
      <c r="K13" s="59">
        <v>0.44188150416862426</v>
      </c>
      <c r="L13" s="59">
        <v>4.6729405355029521E-2</v>
      </c>
      <c r="M13" s="60">
        <v>2.2435264070859084E-3</v>
      </c>
      <c r="N13" s="59">
        <v>0.17906890417592874</v>
      </c>
      <c r="O13" s="70">
        <v>1.9598296764451371E-3</v>
      </c>
      <c r="P13" s="60">
        <v>6.7901648206642373E-4</v>
      </c>
      <c r="Q13" s="60">
        <v>4.098498085472457E-4</v>
      </c>
      <c r="R13" s="60">
        <v>7.869768094839239E-4</v>
      </c>
      <c r="S13" s="60">
        <v>3.418066870375261E-5</v>
      </c>
      <c r="T13" s="60">
        <v>2.7165035199038201E-5</v>
      </c>
      <c r="U13" s="60">
        <v>7.0333159735107552E-5</v>
      </c>
      <c r="V13" s="60">
        <v>1.3782880923553828E-3</v>
      </c>
      <c r="W13" s="60">
        <v>1.1467919005332909E-5</v>
      </c>
      <c r="X13" s="60">
        <f t="shared" si="0"/>
        <v>1.056084955589299</v>
      </c>
      <c r="Y13" s="69">
        <v>3.0318337809762219E-3</v>
      </c>
      <c r="Z13" s="59">
        <v>0.69572673680647612</v>
      </c>
      <c r="AA13" s="59" t="e">
        <v>#VALUE!</v>
      </c>
      <c r="AB13" s="60" t="e">
        <v>#VALUE!</v>
      </c>
      <c r="AC13" s="59">
        <v>8.4851358521665213E-2</v>
      </c>
      <c r="AD13" s="60" t="e">
        <v>#VALUE!</v>
      </c>
      <c r="AE13" s="59">
        <v>7.6014990630855706E-2</v>
      </c>
      <c r="AG13" s="69">
        <v>-0.72</v>
      </c>
      <c r="AH13" s="59">
        <v>-2.16</v>
      </c>
      <c r="AI13" s="60">
        <v>3.412E-4</v>
      </c>
      <c r="AJ13" s="60">
        <v>1.652E-7</v>
      </c>
      <c r="AK13" s="60">
        <v>4.147E-4</v>
      </c>
      <c r="AL13" s="60">
        <v>0</v>
      </c>
      <c r="AV13" s="60"/>
      <c r="AW13" s="60"/>
    </row>
    <row r="14" spans="1:49" x14ac:dyDescent="0.35">
      <c r="A14" s="5" t="s">
        <v>112</v>
      </c>
      <c r="B14" s="35">
        <v>44531</v>
      </c>
      <c r="C14" s="5">
        <v>8.8970000000000002</v>
      </c>
      <c r="D14">
        <v>7.5</v>
      </c>
      <c r="E14">
        <v>8.1</v>
      </c>
      <c r="F14">
        <v>8.1</v>
      </c>
      <c r="G14">
        <v>4.1550000000000002</v>
      </c>
      <c r="I14" s="69">
        <v>2.5669859993079385</v>
      </c>
      <c r="J14" s="59">
        <v>0.65202755009715818</v>
      </c>
      <c r="K14" s="59">
        <v>1.5591093430578085</v>
      </c>
      <c r="L14" s="59">
        <v>0.18287875825896915</v>
      </c>
      <c r="M14" s="60">
        <v>2.5995240923729168E-3</v>
      </c>
      <c r="N14" s="59">
        <v>0.14012491073164454</v>
      </c>
      <c r="O14" s="70">
        <v>4.20973199865881E-4</v>
      </c>
      <c r="P14" s="60">
        <v>1.3013109696274282E-3</v>
      </c>
      <c r="Q14" s="60">
        <v>1.2553129492336816E-3</v>
      </c>
      <c r="R14" s="60">
        <v>1.1328206394397342E-4</v>
      </c>
      <c r="S14" s="60">
        <v>9.6456303824986118E-6</v>
      </c>
      <c r="T14" s="60">
        <v>2.192301508544655E-5</v>
      </c>
      <c r="U14" s="60">
        <v>2.368226065415545E-5</v>
      </c>
      <c r="V14" s="60">
        <v>9.2629719348280462E-4</v>
      </c>
      <c r="W14" s="60">
        <v>1.0660554233648621E-5</v>
      </c>
      <c r="X14" s="60">
        <f t="shared" si="0"/>
        <v>5.1078091733824014</v>
      </c>
      <c r="Y14" s="69">
        <v>6.7637264037403565E-3</v>
      </c>
      <c r="Z14" s="59">
        <v>1.6889120807830085</v>
      </c>
      <c r="AA14" s="59">
        <v>2.6953299062068667E-3</v>
      </c>
      <c r="AB14" s="60">
        <v>3.5667801361633964E-4</v>
      </c>
      <c r="AC14" s="59">
        <v>0.7120808194191105</v>
      </c>
      <c r="AD14" s="60">
        <v>2.7903137154975077E-4</v>
      </c>
      <c r="AE14" s="59">
        <v>0.80116073287528622</v>
      </c>
      <c r="AG14" s="69">
        <v>0.16</v>
      </c>
      <c r="AH14" s="59">
        <v>0.76</v>
      </c>
      <c r="AI14" s="60">
        <v>3.954E-3</v>
      </c>
      <c r="AJ14" s="60">
        <v>2.3070000000000001E-5</v>
      </c>
      <c r="AK14" s="60">
        <v>4.1749999999999999E-3</v>
      </c>
      <c r="AL14" s="60">
        <v>2.9E-4</v>
      </c>
      <c r="AV14" s="60"/>
      <c r="AW14" s="60"/>
    </row>
    <row r="15" spans="1:49" x14ac:dyDescent="0.35">
      <c r="A15" s="5" t="s">
        <v>113</v>
      </c>
      <c r="B15" s="35">
        <v>44533</v>
      </c>
      <c r="C15" s="5">
        <v>17.2</v>
      </c>
      <c r="D15">
        <v>7.9</v>
      </c>
      <c r="E15">
        <v>8.1999999999999993</v>
      </c>
      <c r="F15">
        <v>8.1</v>
      </c>
      <c r="G15">
        <v>2.73</v>
      </c>
      <c r="I15" s="69">
        <v>1.4787273058285058</v>
      </c>
      <c r="J15" s="59">
        <v>0.37211934975907396</v>
      </c>
      <c r="K15" s="59">
        <v>0.81100853128976857</v>
      </c>
      <c r="L15" s="59">
        <v>9.0817316753464133E-2</v>
      </c>
      <c r="M15" s="60">
        <v>9.3946822915674539E-3</v>
      </c>
      <c r="N15" s="59">
        <v>0.24061434418152469</v>
      </c>
      <c r="O15" s="70">
        <v>3.3028254676500217E-3</v>
      </c>
      <c r="P15" s="60">
        <v>6.7293290535771686E-4</v>
      </c>
      <c r="Q15" s="60">
        <v>4.9786316619118329E-4</v>
      </c>
      <c r="R15" s="60">
        <v>1.4729618038613576E-4</v>
      </c>
      <c r="S15" s="60">
        <v>4.1700382578152478E-5</v>
      </c>
      <c r="T15" s="60">
        <v>5.0282565440660999E-5</v>
      </c>
      <c r="U15" s="60">
        <v>8.6006613086496057E-5</v>
      </c>
      <c r="V15" s="60">
        <v>4.2152316801565562E-4</v>
      </c>
      <c r="W15" s="60">
        <v>4.9071081729564826E-5</v>
      </c>
      <c r="X15" s="60">
        <f t="shared" si="0"/>
        <v>3.0079510316343403</v>
      </c>
      <c r="Y15" s="69">
        <v>5.7478515431007545E-3</v>
      </c>
      <c r="Z15" s="59">
        <v>0.91634558429470003</v>
      </c>
      <c r="AA15" s="59" t="e">
        <v>#VALUE!</v>
      </c>
      <c r="AB15" s="60" t="e">
        <v>#VALUE!</v>
      </c>
      <c r="AC15" s="59">
        <v>0.33970863593038619</v>
      </c>
      <c r="AD15" s="60" t="e">
        <v>#VALUE!</v>
      </c>
      <c r="AE15" s="59">
        <v>0.242473454091193</v>
      </c>
      <c r="AG15" s="69">
        <v>1.7</v>
      </c>
      <c r="AH15" s="59">
        <v>0.42</v>
      </c>
      <c r="AI15" s="60">
        <v>2.6310000000000001E-3</v>
      </c>
      <c r="AJ15" s="60">
        <v>1.428E-5</v>
      </c>
      <c r="AK15" s="60">
        <v>2.751E-3</v>
      </c>
      <c r="AL15" s="60">
        <v>8.5610000000000002E-5</v>
      </c>
      <c r="AV15" s="60"/>
      <c r="AW15" s="60"/>
    </row>
    <row r="16" spans="1:49" x14ac:dyDescent="0.35">
      <c r="A16" s="5" t="s">
        <v>114</v>
      </c>
      <c r="B16" s="35">
        <v>44533</v>
      </c>
      <c r="C16" s="5">
        <v>15.7</v>
      </c>
      <c r="D16">
        <v>8</v>
      </c>
      <c r="E16">
        <v>8</v>
      </c>
      <c r="F16">
        <v>8.0500000000000007</v>
      </c>
      <c r="G16">
        <v>3.88</v>
      </c>
      <c r="I16" s="69">
        <v>2.9456951642710809</v>
      </c>
      <c r="J16" s="59">
        <v>1.0933035057413076</v>
      </c>
      <c r="K16" s="59">
        <v>2.2576709916797921</v>
      </c>
      <c r="L16" s="59">
        <v>0.21425119509817137</v>
      </c>
      <c r="M16" s="60">
        <v>5.2492501901696201E-3</v>
      </c>
      <c r="N16" s="59">
        <v>5.1113562684352395E-2</v>
      </c>
      <c r="O16" s="70">
        <v>3.2663185916261879E-4</v>
      </c>
      <c r="P16" s="60">
        <v>1.7615377126215072E-3</v>
      </c>
      <c r="Q16" s="60">
        <v>7.0795226915151589E-3</v>
      </c>
      <c r="R16" s="60">
        <v>7.373344011804635E-4</v>
      </c>
      <c r="S16" s="60">
        <v>2.9459720564960347E-5</v>
      </c>
      <c r="T16" s="60">
        <v>1.3851839462434366E-5</v>
      </c>
      <c r="U16" s="60">
        <v>2.0400161600137178E-4</v>
      </c>
      <c r="V16" s="60">
        <v>2.2539472521125233E-5</v>
      </c>
      <c r="W16" s="60">
        <v>1.4229255009201557E-6</v>
      </c>
      <c r="X16" s="60">
        <f t="shared" si="0"/>
        <v>6.5774599719034041</v>
      </c>
      <c r="Y16" s="69">
        <v>2.3738837417018686E-2</v>
      </c>
      <c r="Z16" s="59">
        <v>2.2806814656023464</v>
      </c>
      <c r="AA16" s="59" t="e">
        <v>#VALUE!</v>
      </c>
      <c r="AB16" s="60">
        <v>1.2014417300760913E-3</v>
      </c>
      <c r="AC16" s="59">
        <v>0.71068576838282138</v>
      </c>
      <c r="AD16" s="60">
        <v>1.4741280006401929E-3</v>
      </c>
      <c r="AE16" s="59">
        <v>1.733010618363523</v>
      </c>
      <c r="AG16" s="69">
        <v>1.08</v>
      </c>
      <c r="AH16" s="59">
        <v>0.7</v>
      </c>
      <c r="AI16" s="60">
        <v>3.663E-3</v>
      </c>
      <c r="AJ16" s="60">
        <v>1.9760000000000001E-5</v>
      </c>
      <c r="AK16" s="60">
        <v>3.8869999999999998E-3</v>
      </c>
      <c r="AL16" s="60">
        <v>2.5589999999999999E-4</v>
      </c>
      <c r="AV16" s="60"/>
      <c r="AW16" s="60"/>
    </row>
    <row r="17" spans="1:49" x14ac:dyDescent="0.35">
      <c r="I17" s="69"/>
      <c r="J17" s="59"/>
      <c r="K17" s="59"/>
      <c r="L17" s="59"/>
      <c r="N17" s="59"/>
      <c r="O17" s="70"/>
      <c r="P17" s="60"/>
      <c r="Q17" s="60"/>
      <c r="R17" s="60"/>
      <c r="S17" s="60"/>
      <c r="T17" s="60"/>
      <c r="U17" s="60"/>
      <c r="V17" s="60"/>
      <c r="W17" s="60"/>
      <c r="X17" s="60">
        <f t="shared" si="0"/>
        <v>0</v>
      </c>
      <c r="Y17" s="69"/>
      <c r="Z17" s="59"/>
      <c r="AA17" s="59"/>
      <c r="AB17" s="60"/>
      <c r="AC17" s="59"/>
      <c r="AD17" s="60"/>
      <c r="AE17" s="59"/>
      <c r="AV17" s="60"/>
      <c r="AW17" s="60"/>
    </row>
    <row r="18" spans="1:49" x14ac:dyDescent="0.35">
      <c r="A18" s="2" t="s">
        <v>121</v>
      </c>
      <c r="I18" s="69"/>
      <c r="J18" s="59"/>
      <c r="K18" s="59"/>
      <c r="L18" s="59"/>
      <c r="N18" s="59"/>
      <c r="O18" s="70"/>
      <c r="P18" s="60"/>
      <c r="Q18" s="60"/>
      <c r="R18" s="60"/>
      <c r="S18" s="60"/>
      <c r="T18" s="60"/>
      <c r="U18" s="60"/>
      <c r="V18" s="60"/>
      <c r="W18" s="60"/>
      <c r="X18" s="60">
        <f t="shared" si="0"/>
        <v>0</v>
      </c>
      <c r="Y18" s="69"/>
      <c r="Z18" s="59"/>
      <c r="AA18" s="59"/>
      <c r="AB18" s="60"/>
      <c r="AC18" s="59"/>
      <c r="AD18" s="60"/>
      <c r="AE18" s="59"/>
      <c r="AV18" s="60"/>
      <c r="AW18" s="60"/>
    </row>
    <row r="19" spans="1:49" x14ac:dyDescent="0.35">
      <c r="A19" s="5" t="s">
        <v>29</v>
      </c>
      <c r="B19" s="35">
        <v>44529</v>
      </c>
      <c r="C19" s="5" t="s">
        <v>90</v>
      </c>
      <c r="D19">
        <v>8</v>
      </c>
      <c r="E19">
        <v>8.1</v>
      </c>
      <c r="F19">
        <v>8.1999999999999993</v>
      </c>
      <c r="G19">
        <v>4.58</v>
      </c>
      <c r="I19" s="69">
        <v>2.7018082577347289</v>
      </c>
      <c r="J19" s="59">
        <v>0.21743430800420732</v>
      </c>
      <c r="K19" s="59">
        <v>0.88996014996885364</v>
      </c>
      <c r="L19" s="59">
        <v>9.8674434581567966E-2</v>
      </c>
      <c r="M19" s="60">
        <v>2.6191200726399743E-3</v>
      </c>
      <c r="N19" s="59">
        <v>0.11331010203061177</v>
      </c>
      <c r="O19" s="70">
        <v>5.6148704605742594E-4</v>
      </c>
      <c r="P19" s="60">
        <v>7.3984612633039813E-4</v>
      </c>
      <c r="Q19" s="60">
        <v>8.1786064254877819E-5</v>
      </c>
      <c r="R19" s="60">
        <v>2.084668941069085E-4</v>
      </c>
      <c r="S19" s="60">
        <v>1.1898916445898964E-5</v>
      </c>
      <c r="T19" s="60">
        <v>1.3358611803381172E-5</v>
      </c>
      <c r="U19" s="60">
        <v>2.6859032666820361E-5</v>
      </c>
      <c r="V19" s="60">
        <v>8.0896907177835028E-5</v>
      </c>
      <c r="W19" s="60">
        <v>1.1578338637984931E-5</v>
      </c>
      <c r="X19" s="60">
        <f t="shared" si="0"/>
        <v>4.0255425503300906</v>
      </c>
      <c r="Y19" s="69">
        <v>7.974354476005167E-3</v>
      </c>
      <c r="Z19" s="59">
        <v>0.94821312723887952</v>
      </c>
      <c r="AA19" s="59" t="e">
        <v>#VALUE!</v>
      </c>
      <c r="AB19" s="60">
        <v>4.6931317581097316E-4</v>
      </c>
      <c r="AC19" s="59">
        <v>0.45818959469332271</v>
      </c>
      <c r="AD19" s="60">
        <v>1.1424492004961492E-3</v>
      </c>
      <c r="AE19" s="59">
        <v>0.38761711430356033</v>
      </c>
      <c r="AG19" s="25">
        <v>0.94</v>
      </c>
      <c r="AH19">
        <v>0.9</v>
      </c>
      <c r="AI19" s="60">
        <v>4.2969999999999996E-3</v>
      </c>
      <c r="AJ19" s="60">
        <v>2.7460000000000001E-5</v>
      </c>
      <c r="AK19" s="60">
        <v>4.5310000000000003E-3</v>
      </c>
      <c r="AL19" s="60">
        <v>3.7800000000000003E-4</v>
      </c>
      <c r="AV19" s="60"/>
      <c r="AW19" s="60"/>
    </row>
    <row r="20" spans="1:49" x14ac:dyDescent="0.35">
      <c r="A20" s="5" t="s">
        <v>28</v>
      </c>
      <c r="B20" s="35">
        <v>44529</v>
      </c>
      <c r="C20" s="5" t="s">
        <v>90</v>
      </c>
      <c r="D20">
        <v>8</v>
      </c>
      <c r="E20">
        <v>8.1</v>
      </c>
      <c r="F20">
        <v>8.15</v>
      </c>
      <c r="G20">
        <v>4.5199999999999996</v>
      </c>
      <c r="I20" s="69">
        <v>2.9380200852785623</v>
      </c>
      <c r="J20" s="59">
        <v>0.25130785158753827</v>
      </c>
      <c r="K20" s="59">
        <v>1.2898070913556561</v>
      </c>
      <c r="L20" s="59">
        <v>0.13595786790993641</v>
      </c>
      <c r="M20" s="60">
        <v>3.4189175140320431E-3</v>
      </c>
      <c r="N20" s="59">
        <v>0.14947811969672944</v>
      </c>
      <c r="O20" s="70">
        <v>7.8607082489539563E-4</v>
      </c>
      <c r="P20" s="60">
        <v>4.9426389842626491E-4</v>
      </c>
      <c r="Q20" s="60">
        <v>6.0867171545080934E-5</v>
      </c>
      <c r="R20" s="60">
        <v>1.3267765912162522E-4</v>
      </c>
      <c r="S20" s="60">
        <v>1.6597811205372041E-5</v>
      </c>
      <c r="T20" s="60">
        <v>1.3410947578514913E-5</v>
      </c>
      <c r="U20" s="60">
        <v>4.4585266563637307E-5</v>
      </c>
      <c r="V20" s="60">
        <v>8.013962062190112E-5</v>
      </c>
      <c r="W20" s="60">
        <v>1.7361700448793085E-5</v>
      </c>
      <c r="X20" s="60">
        <f t="shared" si="0"/>
        <v>4.7696359082428605</v>
      </c>
      <c r="Y20" s="69">
        <v>9.1060285435570557E-3</v>
      </c>
      <c r="Z20" s="59">
        <v>1.2387527148619299</v>
      </c>
      <c r="AA20" s="59">
        <v>8.0425166556172647E-4</v>
      </c>
      <c r="AB20" s="60">
        <v>4.2551061273528231E-4</v>
      </c>
      <c r="AC20" s="59">
        <v>0.58400223208165802</v>
      </c>
      <c r="AD20" s="60">
        <v>1.037154343307564E-3</v>
      </c>
      <c r="AE20" s="59">
        <v>0.58199999999999996</v>
      </c>
      <c r="AG20" s="25">
        <v>2.0299999999999998</v>
      </c>
      <c r="AH20">
        <v>0.92</v>
      </c>
      <c r="AI20" s="60">
        <v>4.2859999999999999E-3</v>
      </c>
      <c r="AJ20" s="60">
        <v>2.783E-5</v>
      </c>
      <c r="AK20" s="60">
        <v>4.5279999999999999E-3</v>
      </c>
      <c r="AL20" s="60">
        <v>3.9330000000000002E-4</v>
      </c>
      <c r="AV20" s="60"/>
      <c r="AW20" s="60"/>
    </row>
    <row r="21" spans="1:49" x14ac:dyDescent="0.35">
      <c r="A21" s="5" t="s">
        <v>25</v>
      </c>
      <c r="B21" s="35">
        <v>44529</v>
      </c>
      <c r="C21" s="5">
        <v>22.308</v>
      </c>
      <c r="D21">
        <v>9</v>
      </c>
      <c r="E21">
        <v>8.1999999999999993</v>
      </c>
      <c r="F21">
        <v>8.1999999999999993</v>
      </c>
      <c r="G21">
        <v>4.6500000000000004</v>
      </c>
      <c r="I21" s="69">
        <v>2.9386017215761524</v>
      </c>
      <c r="J21" s="59">
        <v>0.23746449325288374</v>
      </c>
      <c r="K21" s="59">
        <v>0.89182735152635195</v>
      </c>
      <c r="L21" s="59">
        <v>0.11503528058774783</v>
      </c>
      <c r="M21" s="60">
        <v>3.0735744148710975E-3</v>
      </c>
      <c r="N21" s="59">
        <v>0.13574090670733324</v>
      </c>
      <c r="O21" s="70">
        <v>7.1982214579411122E-4</v>
      </c>
      <c r="P21" s="60">
        <v>3.3607013009749961E-4</v>
      </c>
      <c r="Q21" s="60">
        <v>4.658162159695912E-5</v>
      </c>
      <c r="R21" s="60">
        <v>7.6322061428753921E-5</v>
      </c>
      <c r="S21" s="60">
        <v>1.2673899783779847E-5</v>
      </c>
      <c r="T21" s="60">
        <v>1.0632208778265923E-5</v>
      </c>
      <c r="U21" s="60">
        <v>2.5591162725301745E-5</v>
      </c>
      <c r="V21" s="60">
        <v>7.4012398809488047E-5</v>
      </c>
      <c r="W21" s="60">
        <v>1.4062928572903453E-5</v>
      </c>
      <c r="X21" s="60">
        <f t="shared" si="0"/>
        <v>4.3230590966229272</v>
      </c>
      <c r="Y21" s="69">
        <v>9.1060285435570557E-3</v>
      </c>
      <c r="Z21" s="59">
        <v>0.8852565368234</v>
      </c>
      <c r="AA21" s="59" t="e">
        <v>#VALUE!</v>
      </c>
      <c r="AB21" s="60" t="e">
        <v>#VALUE!</v>
      </c>
      <c r="AC21" s="59">
        <v>0.59146131999245222</v>
      </c>
      <c r="AD21" s="60">
        <v>8.0024091463324742E-4</v>
      </c>
      <c r="AE21" s="59">
        <v>0.53674786591713508</v>
      </c>
      <c r="AF21" s="59"/>
      <c r="AG21" s="69">
        <v>1.1399999999999999</v>
      </c>
      <c r="AH21" s="59">
        <v>0.98</v>
      </c>
      <c r="AI21" s="60">
        <v>4.3940000000000003E-3</v>
      </c>
      <c r="AJ21" s="60">
        <v>3.184E-5</v>
      </c>
      <c r="AK21" s="60">
        <v>4.6420000000000003E-3</v>
      </c>
      <c r="AL21" s="60">
        <v>4.2559999999999999E-4</v>
      </c>
      <c r="AV21" s="60"/>
      <c r="AW21" s="60"/>
    </row>
    <row r="22" spans="1:49" x14ac:dyDescent="0.35">
      <c r="A22" s="5" t="s">
        <v>21</v>
      </c>
      <c r="B22" s="35">
        <v>44533</v>
      </c>
      <c r="C22" s="5">
        <v>34.392000000000003</v>
      </c>
      <c r="D22">
        <v>9.1999999999999993</v>
      </c>
      <c r="E22">
        <v>8.1</v>
      </c>
      <c r="F22">
        <v>8.15</v>
      </c>
      <c r="G22">
        <v>5.6950000000000003</v>
      </c>
      <c r="I22" s="69">
        <v>3.1135448790247193</v>
      </c>
      <c r="J22" s="59">
        <v>0.26399258146937216</v>
      </c>
      <c r="K22" s="59">
        <v>1.4913431105510435</v>
      </c>
      <c r="L22" s="59">
        <v>0.1796292811344426</v>
      </c>
      <c r="M22" s="60">
        <v>3.8292213531916169E-3</v>
      </c>
      <c r="N22" s="59">
        <v>0.18581481898264179</v>
      </c>
      <c r="O22" s="70">
        <v>1.2744982354892199E-3</v>
      </c>
      <c r="P22" s="60">
        <v>5.4489508925227223E-4</v>
      </c>
      <c r="Q22" s="60">
        <v>2.2118450888051016E-4</v>
      </c>
      <c r="R22" s="60">
        <v>9.7785089625691078E-5</v>
      </c>
      <c r="S22" s="60">
        <v>2.6065570366707435E-5</v>
      </c>
      <c r="T22" s="60">
        <v>2.5756442867774481E-5</v>
      </c>
      <c r="U22" s="60">
        <v>4.083697499584403E-5</v>
      </c>
      <c r="V22" s="60">
        <v>9.4018852249290596E-5</v>
      </c>
      <c r="W22" s="60">
        <v>2.0373003473981431E-5</v>
      </c>
      <c r="X22" s="60">
        <f t="shared" si="0"/>
        <v>5.2404993062826115</v>
      </c>
      <c r="Y22" s="69">
        <v>1.3395862799625843E-2</v>
      </c>
      <c r="Z22" s="59">
        <v>1.3791075508419597</v>
      </c>
      <c r="AA22" s="59">
        <v>1.0216169805784092E-3</v>
      </c>
      <c r="AB22" s="60">
        <v>6.7581097316780144E-4</v>
      </c>
      <c r="AC22" s="59">
        <v>0.64424747076440736</v>
      </c>
      <c r="AD22" s="60">
        <v>3.7800853730702083E-3</v>
      </c>
      <c r="AE22" s="59">
        <v>0.69682490110347695</v>
      </c>
      <c r="AG22" s="25">
        <v>-4.1900000000000004</v>
      </c>
      <c r="AH22">
        <v>1.02</v>
      </c>
      <c r="AI22" s="60">
        <v>5.3920000000000001E-3</v>
      </c>
      <c r="AJ22" s="60">
        <v>3.5549999999999997E-5</v>
      </c>
      <c r="AK22" s="60">
        <v>5.7010000000000003E-3</v>
      </c>
      <c r="AL22" s="60">
        <v>5.7289999999999999E-4</v>
      </c>
      <c r="AV22" s="60"/>
      <c r="AW22" s="60"/>
    </row>
    <row r="23" spans="1:49" x14ac:dyDescent="0.35">
      <c r="A23" s="5" t="s">
        <v>122</v>
      </c>
      <c r="B23" s="35">
        <v>44534</v>
      </c>
      <c r="C23" s="5">
        <v>51.947000000000003</v>
      </c>
      <c r="D23">
        <v>9</v>
      </c>
      <c r="E23">
        <v>8.1999999999999993</v>
      </c>
      <c r="F23">
        <v>8.1999999999999993</v>
      </c>
      <c r="G23">
        <v>4.6749999999999998</v>
      </c>
      <c r="I23" s="69">
        <v>3.1502498504542067</v>
      </c>
      <c r="J23" s="59">
        <v>0.24709305342043691</v>
      </c>
      <c r="K23" s="59">
        <v>1.3879140786723805</v>
      </c>
      <c r="L23" s="59">
        <v>0.16601030617282397</v>
      </c>
      <c r="M23" s="60">
        <v>4.0559225891875599E-3</v>
      </c>
      <c r="N23" s="59">
        <v>0.2108757447865463</v>
      </c>
      <c r="O23" s="70">
        <v>1.2240553413091623E-3</v>
      </c>
      <c r="P23" s="60">
        <v>4.356639673799571E-4</v>
      </c>
      <c r="Q23" s="60">
        <v>1.7886680631739075E-4</v>
      </c>
      <c r="R23" s="60">
        <v>7.1700429111276685E-5</v>
      </c>
      <c r="S23" s="60">
        <v>2.5486316388310997E-5</v>
      </c>
      <c r="T23" s="60">
        <v>2.3989245891052247E-5</v>
      </c>
      <c r="U23" s="60">
        <v>3.8443872459693423E-5</v>
      </c>
      <c r="V23" s="60">
        <v>1.0927281150716086E-4</v>
      </c>
      <c r="W23" s="60">
        <v>1.9438919373314328E-5</v>
      </c>
      <c r="X23" s="60">
        <f t="shared" si="0"/>
        <v>5.1683258738053182</v>
      </c>
      <c r="Y23" s="69">
        <v>1.4001176835758248E-2</v>
      </c>
      <c r="Z23" s="59">
        <v>1.3281668688122303</v>
      </c>
      <c r="AA23" s="59">
        <v>2.8909586897218815E-3</v>
      </c>
      <c r="AB23" s="60">
        <v>8.1973368041649984E-4</v>
      </c>
      <c r="AC23" s="59">
        <v>0.64753753332397912</v>
      </c>
      <c r="AD23" s="60">
        <v>4.1380878875113981E-3</v>
      </c>
      <c r="AE23" s="59">
        <v>0.66326254424318132</v>
      </c>
      <c r="AG23" s="25">
        <v>2.34</v>
      </c>
      <c r="AH23">
        <v>1</v>
      </c>
      <c r="AI23" s="60">
        <v>4.4029999999999998E-3</v>
      </c>
      <c r="AJ23" s="60">
        <v>3.2360000000000002E-5</v>
      </c>
      <c r="AK23" s="60">
        <v>4.6589999999999999E-3</v>
      </c>
      <c r="AL23" s="60">
        <v>4.437E-4</v>
      </c>
      <c r="AV23" s="60"/>
      <c r="AW23" s="60"/>
    </row>
    <row r="24" spans="1:49" x14ac:dyDescent="0.35">
      <c r="A24" s="5" t="s">
        <v>14</v>
      </c>
      <c r="B24" s="35">
        <v>44530</v>
      </c>
      <c r="C24" s="5">
        <v>59.997</v>
      </c>
      <c r="D24">
        <v>9.3000000000000007</v>
      </c>
      <c r="E24">
        <v>8</v>
      </c>
      <c r="F24">
        <v>8.1</v>
      </c>
      <c r="G24">
        <v>4.665</v>
      </c>
      <c r="I24" s="69">
        <v>2.9649480674020174</v>
      </c>
      <c r="J24" s="59">
        <v>0.20742785382828216</v>
      </c>
      <c r="K24" s="59">
        <v>1.3452587439270365</v>
      </c>
      <c r="L24" s="59">
        <v>0.15578350602506763</v>
      </c>
      <c r="M24" s="60">
        <v>3.945651338477206E-3</v>
      </c>
      <c r="N24" s="59">
        <v>0.25292759715925922</v>
      </c>
      <c r="O24" s="70">
        <v>9.4903901094795147E-4</v>
      </c>
      <c r="P24" s="60">
        <v>4.1714885705113606E-4</v>
      </c>
      <c r="Q24" s="60">
        <v>8.5580467047401002E-5</v>
      </c>
      <c r="R24" s="60">
        <v>8.4001774897261372E-5</v>
      </c>
      <c r="S24" s="60">
        <v>2.9521571088908935E-5</v>
      </c>
      <c r="T24" s="60">
        <v>2.580192350589711E-5</v>
      </c>
      <c r="U24" s="60">
        <v>5.2619411006053321E-5</v>
      </c>
      <c r="V24" s="60">
        <v>1.3225389927466478E-4</v>
      </c>
      <c r="W24" s="60">
        <v>1.7509738503882512E-5</v>
      </c>
      <c r="X24" s="60">
        <f t="shared" si="0"/>
        <v>4.9320848963334631</v>
      </c>
      <c r="Y24" s="69">
        <v>8.5533505105665989E-3</v>
      </c>
      <c r="Z24" s="59">
        <v>1.3456266042365947</v>
      </c>
      <c r="AA24" s="59">
        <v>1.3585332188542675E-3</v>
      </c>
      <c r="AB24" s="60">
        <v>6.0697837404885872E-4</v>
      </c>
      <c r="AC24" s="59">
        <v>0.63961880432030371</v>
      </c>
      <c r="AD24" s="60">
        <v>4.8119749735183433E-3</v>
      </c>
      <c r="AE24" s="59">
        <v>0.53119925046845717</v>
      </c>
      <c r="AG24" s="25">
        <v>0.86</v>
      </c>
      <c r="AH24">
        <v>0.89</v>
      </c>
      <c r="AI24" s="60">
        <v>4.4330000000000003E-3</v>
      </c>
      <c r="AJ24" s="60">
        <v>2.5680000000000001E-5</v>
      </c>
      <c r="AK24" s="60">
        <v>4.6860000000000001E-3</v>
      </c>
      <c r="AL24" s="60">
        <v>4.0650000000000001E-4</v>
      </c>
      <c r="AV24" s="60"/>
      <c r="AW24" s="60"/>
    </row>
    <row r="25" spans="1:49" x14ac:dyDescent="0.35">
      <c r="A25" s="5" t="s">
        <v>12</v>
      </c>
      <c r="B25" s="35">
        <v>44530</v>
      </c>
      <c r="C25" s="5">
        <v>71.311999999999998</v>
      </c>
      <c r="D25">
        <v>9.1999999999999993</v>
      </c>
      <c r="E25">
        <v>8.0500000000000007</v>
      </c>
      <c r="F25">
        <v>8.1</v>
      </c>
      <c r="G25">
        <v>4.5650000000000004</v>
      </c>
      <c r="I25" s="69">
        <v>2.9172581602218979</v>
      </c>
      <c r="J25" s="59">
        <v>0.20923432330883504</v>
      </c>
      <c r="K25" s="59">
        <v>1.4458474347890273</v>
      </c>
      <c r="L25" s="59">
        <v>0.16701102009951249</v>
      </c>
      <c r="M25" s="60">
        <v>3.9640486377616902E-3</v>
      </c>
      <c r="N25" s="59">
        <v>0.25278876746908169</v>
      </c>
      <c r="O25" s="70">
        <v>9.4493414576400235E-4</v>
      </c>
      <c r="P25" s="60">
        <v>4.4121942296819543E-4</v>
      </c>
      <c r="Q25" s="60">
        <v>1.1527844995839902E-4</v>
      </c>
      <c r="R25" s="60">
        <v>8.4837570839432135E-5</v>
      </c>
      <c r="S25" s="60">
        <v>2.9008314916791565E-5</v>
      </c>
      <c r="T25" s="60">
        <v>3.0277736760477691E-5</v>
      </c>
      <c r="U25" s="60">
        <v>5.8339268566625737E-5</v>
      </c>
      <c r="V25" s="60">
        <v>1.3134860984240752E-4</v>
      </c>
      <c r="W25" s="60">
        <v>1.8948173957648253E-5</v>
      </c>
      <c r="X25" s="60">
        <f t="shared" si="0"/>
        <v>4.9979579462196897</v>
      </c>
      <c r="Y25" s="69">
        <v>8.3164884964278332E-3</v>
      </c>
      <c r="Z25" s="59">
        <v>1.4440667926550643</v>
      </c>
      <c r="AA25" s="59">
        <v>1.6628446598776234E-3</v>
      </c>
      <c r="AB25" s="60">
        <v>4.129955947136564E-4</v>
      </c>
      <c r="AC25" s="59">
        <v>0.6529806515291533</v>
      </c>
      <c r="AD25" s="60">
        <v>5.3015960594452642E-3</v>
      </c>
      <c r="AE25" s="59">
        <v>0.54248906933166774</v>
      </c>
      <c r="AG25" s="25">
        <v>0.76</v>
      </c>
      <c r="AH25">
        <v>0.87</v>
      </c>
      <c r="AI25" s="60">
        <v>4.339E-3</v>
      </c>
      <c r="AJ25" s="60">
        <v>251400</v>
      </c>
      <c r="AK25" s="60">
        <v>4.5849999999999997E-3</v>
      </c>
      <c r="AL25" s="60">
        <v>3.8729999999999998E-4</v>
      </c>
      <c r="AV25" s="60"/>
      <c r="AW25" s="60"/>
    </row>
    <row r="26" spans="1:49" x14ac:dyDescent="0.35">
      <c r="A26" s="5" t="s">
        <v>9</v>
      </c>
      <c r="B26" s="35">
        <v>44530</v>
      </c>
      <c r="C26" s="5" t="s">
        <v>90</v>
      </c>
      <c r="D26">
        <v>8.9</v>
      </c>
      <c r="E26">
        <v>8</v>
      </c>
      <c r="F26">
        <v>8.1029999999999998</v>
      </c>
      <c r="G26">
        <v>4.07</v>
      </c>
      <c r="I26" s="69">
        <v>2.6714565716745837</v>
      </c>
      <c r="J26" s="59">
        <v>0.21317082401401455</v>
      </c>
      <c r="K26" s="59">
        <v>1.6103248318283276</v>
      </c>
      <c r="L26" s="59">
        <v>0.18213705000893229</v>
      </c>
      <c r="M26" s="60">
        <v>3.5135792583857297E-3</v>
      </c>
      <c r="N26" s="59">
        <v>0.25703844089265054</v>
      </c>
      <c r="O26" s="70">
        <v>9.5439911154603942E-4</v>
      </c>
      <c r="P26" s="60">
        <v>8.0493860565745577E-4</v>
      </c>
      <c r="Q26" s="60">
        <v>2.679348822281356E-4</v>
      </c>
      <c r="R26" s="60">
        <v>2.9673472452568472E-4</v>
      </c>
      <c r="S26" s="60">
        <v>3.5705272497615236E-5</v>
      </c>
      <c r="T26" s="60">
        <v>3.2484103465643181E-5</v>
      </c>
      <c r="U26" s="60">
        <v>6.0463861903940079E-5</v>
      </c>
      <c r="V26" s="60">
        <v>1.5220445467386805E-4</v>
      </c>
      <c r="W26" s="60">
        <v>1.9149731559113101E-5</v>
      </c>
      <c r="X26" s="60">
        <f t="shared" si="0"/>
        <v>4.9402653124249518</v>
      </c>
      <c r="Y26" s="69">
        <v>7.6059024540115292E-3</v>
      </c>
      <c r="Z26" s="59">
        <v>1.5254985473725777</v>
      </c>
      <c r="AA26" s="59">
        <v>2.3475454021801745E-3</v>
      </c>
      <c r="AB26" s="60">
        <v>1.013716459751702E-3</v>
      </c>
      <c r="AC26" s="59">
        <v>0.64870679575323897</v>
      </c>
      <c r="AD26" s="60">
        <v>6.3071619455962527E-3</v>
      </c>
      <c r="AE26" s="59">
        <v>0.52041952946075365</v>
      </c>
      <c r="AG26" s="25">
        <v>1.91</v>
      </c>
      <c r="AH26">
        <v>0.79</v>
      </c>
      <c r="AI26" s="60">
        <v>3.8739999999999998E-3</v>
      </c>
      <c r="AJ26" s="60">
        <v>2.243E-5</v>
      </c>
      <c r="AK26" s="60">
        <v>4.0860000000000002E-3</v>
      </c>
      <c r="AL26" s="60">
        <v>3.0190000000000002E-4</v>
      </c>
      <c r="AV26" s="60"/>
      <c r="AW26" s="60"/>
    </row>
    <row r="27" spans="1:49" x14ac:dyDescent="0.35">
      <c r="A27" s="5" t="s">
        <v>119</v>
      </c>
      <c r="B27" s="35">
        <v>44530</v>
      </c>
      <c r="C27" s="5">
        <v>87.978999999999999</v>
      </c>
      <c r="D27">
        <v>9</v>
      </c>
      <c r="E27">
        <v>8.1</v>
      </c>
      <c r="F27">
        <v>8.1999999999999993</v>
      </c>
      <c r="G27">
        <v>4.0999999999999996</v>
      </c>
      <c r="I27" s="69">
        <v>2.6263291105475464</v>
      </c>
      <c r="J27" s="59">
        <v>0.21797012950929173</v>
      </c>
      <c r="K27" s="59">
        <v>1.6084259196067607</v>
      </c>
      <c r="L27" s="59">
        <v>0.18788845157192782</v>
      </c>
      <c r="M27" s="60">
        <v>3.6132014119420043E-3</v>
      </c>
      <c r="N27" s="59">
        <v>0.26048105233629759</v>
      </c>
      <c r="O27" s="70">
        <v>9.5407165026432342E-4</v>
      </c>
      <c r="P27" s="60">
        <v>6.5917404371010596E-4</v>
      </c>
      <c r="Q27" s="60">
        <v>2.9015003805493532E-4</v>
      </c>
      <c r="R27" s="60">
        <v>2.3904397412978745E-4</v>
      </c>
      <c r="S27" s="60">
        <v>3.8980549719012379E-5</v>
      </c>
      <c r="T27" s="60">
        <v>3.2909828194987802E-5</v>
      </c>
      <c r="U27" s="60">
        <v>6.2291335078698502E-5</v>
      </c>
      <c r="V27" s="60">
        <v>1.5927263245254031E-4</v>
      </c>
      <c r="W27" s="60">
        <v>1.9522425731813315E-5</v>
      </c>
      <c r="X27" s="60">
        <f t="shared" si="0"/>
        <v>4.9071632814611013</v>
      </c>
      <c r="Y27" s="69"/>
      <c r="Z27" s="59"/>
      <c r="AA27" s="59"/>
      <c r="AB27" s="59"/>
      <c r="AC27" s="59"/>
      <c r="AD27" s="59"/>
      <c r="AE27" s="59"/>
      <c r="AV27" s="60"/>
      <c r="AW27" s="60"/>
    </row>
    <row r="28" spans="1:49" x14ac:dyDescent="0.35">
      <c r="I28" s="69"/>
      <c r="J28" s="59"/>
      <c r="K28" s="59"/>
      <c r="L28" s="59"/>
      <c r="N28" s="59"/>
      <c r="O28" s="70"/>
      <c r="P28" s="60"/>
      <c r="Q28" s="60"/>
      <c r="R28" s="60"/>
      <c r="S28" s="60"/>
      <c r="T28" s="60"/>
      <c r="U28" s="60"/>
      <c r="V28" s="60"/>
      <c r="W28" s="60"/>
      <c r="X28" s="60">
        <f t="shared" si="0"/>
        <v>0</v>
      </c>
      <c r="Y28" s="69"/>
      <c r="Z28" s="59"/>
      <c r="AA28" s="59"/>
      <c r="AB28" s="59"/>
      <c r="AC28" s="59"/>
      <c r="AD28" s="59"/>
      <c r="AE28" s="59"/>
      <c r="AV28" s="60"/>
      <c r="AW28" s="60"/>
    </row>
    <row r="29" spans="1:49" x14ac:dyDescent="0.35">
      <c r="A29" s="2" t="s">
        <v>123</v>
      </c>
      <c r="I29" s="69"/>
      <c r="J29" s="59"/>
      <c r="K29" s="59"/>
      <c r="L29" s="59"/>
      <c r="N29" s="59"/>
      <c r="O29" s="70"/>
      <c r="P29" s="60"/>
      <c r="Q29" s="60"/>
      <c r="R29" s="60"/>
      <c r="S29" s="60"/>
      <c r="T29" s="60"/>
      <c r="U29" s="60"/>
      <c r="V29" s="60"/>
      <c r="W29" s="60"/>
      <c r="X29" s="60">
        <f t="shared" si="0"/>
        <v>0</v>
      </c>
      <c r="Y29" s="69"/>
      <c r="Z29" s="59"/>
      <c r="AA29" s="59"/>
      <c r="AB29" s="59"/>
      <c r="AC29" s="59"/>
      <c r="AD29" s="59"/>
      <c r="AE29" s="59"/>
      <c r="AV29" s="60"/>
      <c r="AW29" s="60"/>
    </row>
    <row r="30" spans="1:49" x14ac:dyDescent="0.35">
      <c r="A30" s="5" t="s">
        <v>33</v>
      </c>
      <c r="B30" s="35">
        <v>44529</v>
      </c>
      <c r="C30" s="5">
        <v>3.4540000000000002</v>
      </c>
      <c r="D30">
        <v>7.7</v>
      </c>
      <c r="E30">
        <v>8</v>
      </c>
      <c r="F30">
        <v>8.0175000000000001</v>
      </c>
      <c r="G30">
        <v>4.8250000000000002</v>
      </c>
      <c r="I30" s="69">
        <v>3.1922458789785297</v>
      </c>
      <c r="J30" s="59">
        <v>0.25867146243496603</v>
      </c>
      <c r="K30" s="59">
        <v>2.2780766956269876</v>
      </c>
      <c r="L30" s="59">
        <v>0.24220013019550377</v>
      </c>
      <c r="M30" s="60">
        <v>4.1478122451194931E-3</v>
      </c>
      <c r="N30" s="59">
        <v>0.16006641029560656</v>
      </c>
      <c r="O30" s="70">
        <v>1.638735816895475E-3</v>
      </c>
      <c r="P30" s="60">
        <v>7.8991871624223015E-4</v>
      </c>
      <c r="Q30" s="60">
        <v>2.000137269641486E-4</v>
      </c>
      <c r="R30" s="60">
        <v>1.2584144950745826E-4</v>
      </c>
      <c r="S30" s="60">
        <v>3.1150070360389917E-5</v>
      </c>
      <c r="T30" s="60">
        <v>1.8920459999622312E-5</v>
      </c>
      <c r="U30" s="60">
        <v>6.6635677709543027E-5</v>
      </c>
      <c r="V30" s="60">
        <v>1.236521932077846E-4</v>
      </c>
      <c r="W30" s="60">
        <v>2.3723970823725111E-5</v>
      </c>
      <c r="X30" s="60">
        <f t="shared" si="0"/>
        <v>6.1384269818584229</v>
      </c>
      <c r="Y30" s="69">
        <v>1.2237870730502979E-2</v>
      </c>
      <c r="Z30" s="59">
        <v>2.1211039968408878</v>
      </c>
      <c r="AA30" s="59">
        <v>3.6191324950277689E-3</v>
      </c>
      <c r="AB30" s="59">
        <v>1.9335702843412096E-3</v>
      </c>
      <c r="AC30" s="59">
        <v>0.6662296044344882</v>
      </c>
      <c r="AD30" s="59">
        <v>8.4393828036651037E-3</v>
      </c>
      <c r="AE30" s="59">
        <v>0.96353841349156777</v>
      </c>
      <c r="AG30" s="69">
        <v>-0.74</v>
      </c>
      <c r="AH30" s="59">
        <v>0.82</v>
      </c>
      <c r="AI30" s="60">
        <v>4.5970000000000004E-3</v>
      </c>
      <c r="AJ30" s="60">
        <v>2.2580000000000001E-5</v>
      </c>
      <c r="AK30" s="60">
        <v>4.8729999999999997E-3</v>
      </c>
      <c r="AL30" s="60">
        <v>4.1310000000000001E-4</v>
      </c>
      <c r="AV30" s="60"/>
      <c r="AW30" s="60"/>
    </row>
    <row r="31" spans="1:49" x14ac:dyDescent="0.35">
      <c r="A31" s="5" t="s">
        <v>144</v>
      </c>
      <c r="B31" s="35">
        <v>44529</v>
      </c>
      <c r="C31" s="5">
        <v>1.2729999999999999</v>
      </c>
      <c r="D31">
        <v>7.6</v>
      </c>
      <c r="E31">
        <v>8.1</v>
      </c>
      <c r="F31">
        <v>8.1</v>
      </c>
      <c r="G31">
        <v>4.7450000000000001</v>
      </c>
      <c r="I31" s="69">
        <v>3.142371472877294</v>
      </c>
      <c r="J31" s="59">
        <v>0.34261447990445504</v>
      </c>
      <c r="K31" s="59">
        <v>1.9993663068021301</v>
      </c>
      <c r="L31" s="59">
        <v>0.21452180518852509</v>
      </c>
      <c r="M31" s="60">
        <v>3.1446409694241193E-3</v>
      </c>
      <c r="N31" s="59">
        <v>0.15461087534171275</v>
      </c>
      <c r="O31" s="70">
        <v>1.5275031433164778E-3</v>
      </c>
      <c r="P31" s="60">
        <v>6.7930681097794524E-4</v>
      </c>
      <c r="Q31" s="60">
        <v>1.3851209641082629E-4</v>
      </c>
      <c r="R31" s="60">
        <v>9.433836346907369E-5</v>
      </c>
      <c r="S31" s="60">
        <v>2.0328663556923569E-5</v>
      </c>
      <c r="T31" s="60">
        <v>1.638497325539342E-5</v>
      </c>
      <c r="U31" s="60">
        <v>4.9437945919554485E-5</v>
      </c>
      <c r="V31" s="60">
        <v>8.4195961239600601E-5</v>
      </c>
      <c r="W31" s="60">
        <v>1.740150612262562E-5</v>
      </c>
      <c r="X31" s="60">
        <f t="shared" si="0"/>
        <v>5.8592569905478102</v>
      </c>
      <c r="Y31" s="69">
        <v>1.3369544798054869E-2</v>
      </c>
      <c r="Z31" s="59">
        <v>1.8378134431500861</v>
      </c>
      <c r="AA31" s="59">
        <v>1.0433535120800772E-3</v>
      </c>
      <c r="AB31" s="59">
        <v>8.9482378854625563E-4</v>
      </c>
      <c r="AC31" s="59">
        <v>0.555181929170114</v>
      </c>
      <c r="AD31" s="59">
        <v>3.9117039445559403E-3</v>
      </c>
      <c r="AE31" s="59">
        <v>0.81714553404122425</v>
      </c>
      <c r="AG31" s="69">
        <v>2.38</v>
      </c>
      <c r="AH31" s="59">
        <v>0.9</v>
      </c>
      <c r="AI31" s="60">
        <v>4.4999999999999997E-3</v>
      </c>
      <c r="AJ31" s="60">
        <v>2.6570000000000001E-5</v>
      </c>
      <c r="AK31" s="60">
        <v>4.7660000000000003E-3</v>
      </c>
      <c r="AL31" s="60">
        <v>4.215E-4</v>
      </c>
      <c r="AV31" s="60"/>
      <c r="AW31" s="60"/>
    </row>
    <row r="32" spans="1:49" x14ac:dyDescent="0.35">
      <c r="A32" s="5" t="s">
        <v>39</v>
      </c>
      <c r="B32" s="35">
        <v>44534</v>
      </c>
      <c r="C32" s="5">
        <v>5.2619999999999996</v>
      </c>
      <c r="D32">
        <v>8</v>
      </c>
      <c r="E32">
        <v>8.1999999999999993</v>
      </c>
      <c r="F32">
        <v>8.1</v>
      </c>
      <c r="G32">
        <v>5.1550000000000002</v>
      </c>
      <c r="I32" s="69">
        <v>3.5026018605777298</v>
      </c>
      <c r="J32" s="59">
        <v>0.27226963749881072</v>
      </c>
      <c r="K32" s="59">
        <v>1.8278902057266169</v>
      </c>
      <c r="L32" s="59">
        <v>0.23098806901408517</v>
      </c>
      <c r="M32" s="60">
        <v>7.0879109162472094E-3</v>
      </c>
      <c r="N32" s="59">
        <v>0.30339979457898564</v>
      </c>
      <c r="O32" s="70">
        <v>1.8620491451626102E-3</v>
      </c>
      <c r="P32" s="60">
        <v>6.904282401811653E-4</v>
      </c>
      <c r="Q32" s="60">
        <v>1.4067585161533908E-4</v>
      </c>
      <c r="R32" s="60">
        <v>1.7789091682378873E-4</v>
      </c>
      <c r="S32" s="60">
        <v>4.4843128702911356E-5</v>
      </c>
      <c r="T32" s="60">
        <v>3.9946884224607867E-5</v>
      </c>
      <c r="U32" s="60">
        <v>6.6144195337474124E-5</v>
      </c>
      <c r="V32" s="60">
        <v>1.7425443318756429E-4</v>
      </c>
      <c r="W32" s="60">
        <v>2.4310958249068452E-5</v>
      </c>
      <c r="X32" s="60">
        <f t="shared" si="0"/>
        <v>6.14745802206596</v>
      </c>
      <c r="Y32" s="69">
        <v>1.5299999999999999E-2</v>
      </c>
      <c r="Z32" s="59">
        <v>1.8775999999999999</v>
      </c>
      <c r="AA32" s="59">
        <v>1.0870000000000001E-3</v>
      </c>
      <c r="AB32" s="59">
        <v>9.35E-2</v>
      </c>
      <c r="AC32" s="59">
        <v>0.85914999999999997</v>
      </c>
      <c r="AD32" s="59">
        <v>1.06E-2</v>
      </c>
      <c r="AE32" s="59">
        <v>0.90700000000000003</v>
      </c>
      <c r="AG32" s="69">
        <v>-0.62</v>
      </c>
      <c r="AH32" s="59">
        <v>1.05</v>
      </c>
      <c r="AI32" s="60">
        <v>4.8510000000000003E-3</v>
      </c>
      <c r="AJ32" s="60">
        <v>3.5620000000000001E-5</v>
      </c>
      <c r="AK32" s="60">
        <v>5.1399999999999996E-3</v>
      </c>
      <c r="AL32" s="60">
        <v>5.3070000000000005E-4</v>
      </c>
      <c r="AV32" s="60"/>
      <c r="AW32" s="60"/>
    </row>
    <row r="33" spans="1:49" x14ac:dyDescent="0.35">
      <c r="A33" s="5" t="s">
        <v>41</v>
      </c>
      <c r="B33" s="35">
        <v>44533</v>
      </c>
      <c r="C33" s="5">
        <v>1.732</v>
      </c>
      <c r="D33">
        <v>7.7</v>
      </c>
      <c r="E33">
        <v>8.1999999999999993</v>
      </c>
      <c r="F33">
        <v>8.1</v>
      </c>
      <c r="G33">
        <v>5.3550000000000004</v>
      </c>
      <c r="I33" s="69">
        <v>3.6733483399012954</v>
      </c>
      <c r="J33" s="59">
        <v>0.2444823722899809</v>
      </c>
      <c r="K33" s="59">
        <v>1.3470139413478228</v>
      </c>
      <c r="L33" s="59">
        <v>0.19216822144868556</v>
      </c>
      <c r="M33" s="60">
        <v>5.5343854110899166E-3</v>
      </c>
      <c r="N33" s="59">
        <v>0.29788514428746221</v>
      </c>
      <c r="O33" s="70">
        <v>1.4022081282117794E-3</v>
      </c>
      <c r="P33" s="60">
        <v>6.2581249802734073E-4</v>
      </c>
      <c r="Q33" s="60">
        <v>1.4769020623935048E-4</v>
      </c>
      <c r="R33" s="60">
        <v>1.0970828559650643E-4</v>
      </c>
      <c r="S33" s="60">
        <v>3.0332615631151184E-5</v>
      </c>
      <c r="T33" s="60">
        <v>1.9086771142351363E-5</v>
      </c>
      <c r="U33" s="60">
        <v>2.5932921794473222E-5</v>
      </c>
      <c r="V33" s="60">
        <v>7.3949755248549213E-5</v>
      </c>
      <c r="W33" s="60">
        <v>1.9456755357721587E-5</v>
      </c>
      <c r="X33" s="60">
        <f t="shared" si="0"/>
        <v>5.7628865826235849</v>
      </c>
      <c r="Y33" s="69">
        <v>1.0974606655096222E-2</v>
      </c>
      <c r="Z33" s="59">
        <v>1.3482921050404761</v>
      </c>
      <c r="AA33" s="59">
        <v>1.2009433654671725E-2</v>
      </c>
      <c r="AB33" s="59">
        <v>1.2702743291950339E-3</v>
      </c>
      <c r="AC33" s="59">
        <v>0.62040258108633362</v>
      </c>
      <c r="AD33" s="59">
        <v>5.3279197737424108E-3</v>
      </c>
      <c r="AE33" s="59">
        <v>0.81835831771809286</v>
      </c>
      <c r="AG33" s="69">
        <v>2.3199999999999998</v>
      </c>
      <c r="AH33" s="59">
        <v>1.01</v>
      </c>
      <c r="AI33" s="60">
        <v>5.0559999999999997E-3</v>
      </c>
      <c r="AJ33" s="60">
        <v>3.0020000000000001E-5</v>
      </c>
      <c r="AK33" s="60">
        <v>5.3709999999999999E-3</v>
      </c>
      <c r="AL33" s="60">
        <v>5.7140000000000001E-4</v>
      </c>
      <c r="AV33" s="60"/>
      <c r="AW33" s="60"/>
    </row>
    <row r="34" spans="1:49" x14ac:dyDescent="0.35">
      <c r="A34" s="5" t="s">
        <v>44</v>
      </c>
      <c r="B34" s="35">
        <v>44534</v>
      </c>
      <c r="C34" s="5">
        <v>0.56000000000000005</v>
      </c>
      <c r="D34">
        <v>8</v>
      </c>
      <c r="E34">
        <v>8.1</v>
      </c>
      <c r="F34">
        <v>8.1</v>
      </c>
      <c r="G34">
        <v>5</v>
      </c>
      <c r="I34" s="69">
        <v>2.9499451465387461</v>
      </c>
      <c r="J34" s="59">
        <v>0.1482943035982765</v>
      </c>
      <c r="K34" s="59">
        <v>0.58699128152858682</v>
      </c>
      <c r="L34" s="59">
        <v>7.1324788493812158E-2</v>
      </c>
      <c r="M34" s="60">
        <v>3.9203465179517491E-3</v>
      </c>
      <c r="N34" s="59">
        <v>0.30446925163810468</v>
      </c>
      <c r="O34" s="70">
        <v>5.0851512422182854E-4</v>
      </c>
      <c r="P34" s="60">
        <v>2.1392426248304842E-4</v>
      </c>
      <c r="Q34" s="60">
        <v>8.7971563872935406E-5</v>
      </c>
      <c r="R34" s="60">
        <v>3.0824794636148313E-5</v>
      </c>
      <c r="S34" s="60">
        <v>1.2943470754040919E-5</v>
      </c>
      <c r="T34" s="60">
        <v>2.9171767729679294E-5</v>
      </c>
      <c r="U34" s="60">
        <v>2.195189015445775E-5</v>
      </c>
      <c r="V34" s="60">
        <v>2.3186027215764491E-4</v>
      </c>
      <c r="W34" s="60">
        <v>5.7262059713788576E-6</v>
      </c>
      <c r="X34" s="60">
        <f t="shared" si="0"/>
        <v>4.0660880076674584</v>
      </c>
      <c r="Y34" s="69">
        <v>8.0796264822890641E-3</v>
      </c>
      <c r="Z34" s="59">
        <v>0.79276788988237945</v>
      </c>
      <c r="AA34" s="59" t="e">
        <v>#VALUE!</v>
      </c>
      <c r="AB34" s="59" t="e">
        <v>#VALUE!</v>
      </c>
      <c r="AC34" s="59">
        <v>0.53116769803676811</v>
      </c>
      <c r="AD34" s="59" t="e">
        <v>#VALUE!</v>
      </c>
      <c r="AE34" s="59">
        <v>0.22927857589006867</v>
      </c>
      <c r="AG34" s="25">
        <v>0.5</v>
      </c>
      <c r="AH34" s="59">
        <v>0.92</v>
      </c>
      <c r="AI34" s="60">
        <v>4.7590000000000002E-3</v>
      </c>
      <c r="AJ34" s="60">
        <v>2.6570000000000001E-5</v>
      </c>
      <c r="AK34" s="60">
        <v>5.0270000000000002E-3</v>
      </c>
      <c r="AL34" s="60">
        <v>4.596E-4</v>
      </c>
      <c r="AV34" s="60"/>
      <c r="AW34" s="60"/>
    </row>
    <row r="35" spans="1:49" x14ac:dyDescent="0.35">
      <c r="A35" s="5" t="s">
        <v>46</v>
      </c>
      <c r="B35" s="35">
        <v>44534</v>
      </c>
      <c r="C35" s="5" t="s">
        <v>90</v>
      </c>
      <c r="D35">
        <v>8.1</v>
      </c>
      <c r="E35">
        <v>8.1999999999999993</v>
      </c>
      <c r="F35">
        <v>8.1999999999999993</v>
      </c>
      <c r="G35">
        <v>4.8499999999999996</v>
      </c>
      <c r="I35" s="69">
        <v>2.9108303652394225</v>
      </c>
      <c r="J35" s="59">
        <v>0.12603352820779315</v>
      </c>
      <c r="K35" s="59">
        <v>0.71043819683930776</v>
      </c>
      <c r="L35" s="59">
        <v>7.2106024490752041E-2</v>
      </c>
      <c r="M35" s="60">
        <v>3.7111311094193884E-3</v>
      </c>
      <c r="N35" s="59">
        <v>0.29757580106729575</v>
      </c>
      <c r="O35" s="70">
        <v>4.3036931090939117E-4</v>
      </c>
      <c r="P35" s="60">
        <v>4.423475213382594E-4</v>
      </c>
      <c r="Q35" s="60">
        <v>7.7401420702212772E-5</v>
      </c>
      <c r="R35" s="60">
        <v>1.2973663723420698E-4</v>
      </c>
      <c r="S35" s="60">
        <v>1.6870481647946867E-5</v>
      </c>
      <c r="T35" s="60">
        <v>1.046791706618541E-5</v>
      </c>
      <c r="U35" s="60">
        <v>2.5181361532076762E-5</v>
      </c>
      <c r="V35" s="60">
        <v>1.7098317731748875E-4</v>
      </c>
      <c r="W35" s="60">
        <v>9.4644837870659258E-6</v>
      </c>
      <c r="X35" s="60">
        <f t="shared" si="0"/>
        <v>4.1220078692655253</v>
      </c>
      <c r="Y35" s="69">
        <v>6.6847723990274346E-3</v>
      </c>
      <c r="Z35" s="59">
        <v>0.88905029193580221</v>
      </c>
      <c r="AA35" s="59">
        <v>8.2598819706339462E-4</v>
      </c>
      <c r="AB35" s="59">
        <v>7.8844613536243496E-4</v>
      </c>
      <c r="AC35" s="59">
        <v>0.44416650942102959</v>
      </c>
      <c r="AD35" s="59" t="e">
        <v>#VALUE!</v>
      </c>
      <c r="AE35" s="59">
        <v>0.23923589423277117</v>
      </c>
      <c r="AG35" s="69">
        <v>1.55</v>
      </c>
      <c r="AH35" s="59">
        <v>1.01</v>
      </c>
      <c r="AI35" s="60">
        <v>4.581E-3</v>
      </c>
      <c r="AJ35" s="60">
        <v>3.2870000000000002E-5</v>
      </c>
      <c r="AK35" s="60">
        <v>4.8380000000000003E-3</v>
      </c>
      <c r="AL35" s="60">
        <v>4.637E-4</v>
      </c>
      <c r="AV35" s="60"/>
      <c r="AW35" s="60"/>
    </row>
    <row r="36" spans="1:49" x14ac:dyDescent="0.35">
      <c r="A36" s="5" t="s">
        <v>145</v>
      </c>
      <c r="B36" s="35">
        <v>44534</v>
      </c>
      <c r="C36" s="5">
        <v>2.399</v>
      </c>
      <c r="D36">
        <v>8</v>
      </c>
      <c r="E36">
        <v>8</v>
      </c>
      <c r="F36">
        <v>8.1</v>
      </c>
      <c r="G36">
        <v>3.39</v>
      </c>
      <c r="I36" s="69">
        <v>2.5035247150282802</v>
      </c>
      <c r="J36" s="59">
        <v>0.23125973912900058</v>
      </c>
      <c r="K36" s="59">
        <v>1.9989592340125615</v>
      </c>
      <c r="L36" s="59">
        <v>0.21308617858951856</v>
      </c>
      <c r="M36" s="60">
        <v>3.336192973967859E-3</v>
      </c>
      <c r="N36" s="59">
        <v>0.25640301395785858</v>
      </c>
      <c r="O36" s="70">
        <v>9.7417471572105671E-4</v>
      </c>
      <c r="P36" s="60">
        <v>1.3524289027395102E-3</v>
      </c>
      <c r="Q36" s="60">
        <v>2.2897556741317132E-4</v>
      </c>
      <c r="R36" s="60">
        <v>3.6528934612568918E-4</v>
      </c>
      <c r="S36" s="60">
        <v>5.5382320192355614E-5</v>
      </c>
      <c r="T36" s="60">
        <v>3.7322339831712208E-5</v>
      </c>
      <c r="U36" s="60">
        <v>6.9318084205439756E-5</v>
      </c>
      <c r="V36" s="60">
        <v>1.3957289253738482E-4</v>
      </c>
      <c r="W36" s="60">
        <v>1.2111961412411398E-5</v>
      </c>
      <c r="X36" s="60">
        <f t="shared" si="0"/>
        <v>5.2098036498213673</v>
      </c>
      <c r="Y36" s="69">
        <v>4.8951482922011923E-3</v>
      </c>
      <c r="Z36" s="59">
        <v>2.0093786139395817</v>
      </c>
      <c r="AA36" s="59">
        <v>4.5646716153503394E-3</v>
      </c>
      <c r="AB36" s="59">
        <v>7.8844613536243496E-4</v>
      </c>
      <c r="AC36" s="59">
        <v>0.88211576826992699</v>
      </c>
      <c r="AD36" s="59" t="e">
        <v>#VALUE!</v>
      </c>
      <c r="AE36" s="59">
        <v>0.54433687278784093</v>
      </c>
      <c r="AG36" s="69">
        <v>2.17</v>
      </c>
      <c r="AH36" s="59">
        <v>0.68</v>
      </c>
      <c r="AI36" s="60">
        <v>3.2360000000000002E-3</v>
      </c>
      <c r="AJ36" s="60">
        <v>1.861E-5</v>
      </c>
      <c r="AK36" s="60">
        <v>3.4099999999999998E-3</v>
      </c>
      <c r="AL36" s="60">
        <v>2.0699999999999999E-4</v>
      </c>
      <c r="AV36" s="60"/>
      <c r="AW36" s="60"/>
    </row>
    <row r="37" spans="1:49" x14ac:dyDescent="0.35">
      <c r="A37" s="5" t="s">
        <v>49</v>
      </c>
      <c r="B37" s="35">
        <v>44530</v>
      </c>
      <c r="D37">
        <v>7.6</v>
      </c>
      <c r="E37">
        <v>7.9</v>
      </c>
      <c r="F37">
        <v>7.85</v>
      </c>
      <c r="G37">
        <v>2.2999999999999998</v>
      </c>
      <c r="I37" s="69">
        <v>2.2380677285958002</v>
      </c>
      <c r="J37" s="59">
        <v>0.45257948209189508</v>
      </c>
      <c r="K37" s="59">
        <v>3.2261404068404369</v>
      </c>
      <c r="L37" s="59">
        <v>0.38775317779028395</v>
      </c>
      <c r="M37" s="60">
        <v>3.4490863156217658E-3</v>
      </c>
      <c r="N37" s="59">
        <v>0.26288861000975183</v>
      </c>
      <c r="O37" s="70">
        <v>1.59518169759549E-3</v>
      </c>
      <c r="P37" s="60">
        <v>1.383160887263949E-3</v>
      </c>
      <c r="Q37" s="60">
        <v>1.9577274245819766E-4</v>
      </c>
      <c r="R37" s="60">
        <v>4.0735935641712887E-4</v>
      </c>
      <c r="S37" s="60">
        <v>7.2193210237921803E-5</v>
      </c>
      <c r="T37" s="60">
        <v>2.1124551052372071E-5</v>
      </c>
      <c r="U37" s="60">
        <v>7.4044392952162099E-5</v>
      </c>
      <c r="V37" s="60">
        <v>8.5276710385580399E-5</v>
      </c>
      <c r="W37" s="60">
        <v>2.689103424597808E-5</v>
      </c>
      <c r="X37" s="60">
        <f t="shared" si="0"/>
        <v>6.5747394962263987</v>
      </c>
      <c r="Y37" s="69">
        <v>7.579584452440555E-3</v>
      </c>
      <c r="Z37" s="59">
        <v>3.104363523538205</v>
      </c>
      <c r="AA37" s="59">
        <v>3.7169468867852763E-3</v>
      </c>
      <c r="AB37" s="59">
        <v>1.9773728474169008E-3</v>
      </c>
      <c r="AC37" s="59">
        <v>1.1597147967338066</v>
      </c>
      <c r="AD37" s="59">
        <v>7.3285220603255289E-3</v>
      </c>
      <c r="AE37" s="59">
        <v>1.121028523839267</v>
      </c>
      <c r="AG37" s="25">
        <v>1.07</v>
      </c>
      <c r="AH37" s="59">
        <v>0.18</v>
      </c>
      <c r="AI37" s="60">
        <v>2.2179999999999999E-3</v>
      </c>
      <c r="AJ37" s="60">
        <v>7.1470000000000004E-6</v>
      </c>
      <c r="AK37" s="60">
        <v>2.3570000000000002E-3</v>
      </c>
      <c r="AL37" s="60">
        <v>3.8930000000000002E-5</v>
      </c>
      <c r="AV37" s="60"/>
      <c r="AW37" s="6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5C8A-B8A0-42E3-B68E-686BB134CBD0}">
  <dimension ref="A1:AY12"/>
  <sheetViews>
    <sheetView topLeftCell="U1" workbookViewId="0">
      <selection activeCell="AA3" sqref="AA3:AA11"/>
    </sheetView>
  </sheetViews>
  <sheetFormatPr defaultColWidth="8.7265625" defaultRowHeight="14.5" x14ac:dyDescent="0.35"/>
  <cols>
    <col min="1" max="1" width="16.453125" style="5" customWidth="1"/>
    <col min="2" max="2" width="10.453125" style="5" bestFit="1" customWidth="1"/>
    <col min="3" max="3" width="8.7265625" style="5"/>
    <col min="4" max="4" width="11.453125" style="5" customWidth="1"/>
    <col min="5" max="5" width="8.7265625" style="5"/>
    <col min="6" max="6" width="12.26953125" style="5" customWidth="1"/>
    <col min="7" max="7" width="14" style="5" customWidth="1"/>
    <col min="8" max="8" width="8.7265625" style="5"/>
    <col min="9" max="9" width="17.453125" style="5" customWidth="1"/>
    <col min="10" max="22" width="8.7265625" style="5"/>
    <col min="23" max="23" width="8.7265625" style="14"/>
    <col min="24" max="30" width="8.7265625" style="5"/>
    <col min="31" max="31" width="8.7265625" style="14"/>
    <col min="32" max="32" width="10.1796875" style="5" customWidth="1"/>
    <col min="33" max="33" width="12.453125" style="5" customWidth="1"/>
    <col min="34" max="16384" width="8.7265625" style="5"/>
  </cols>
  <sheetData>
    <row r="1" spans="1:51" ht="43.5" x14ac:dyDescent="0.35">
      <c r="A1" s="6"/>
      <c r="B1" s="6"/>
      <c r="C1" s="6"/>
      <c r="D1" s="6"/>
      <c r="E1" s="6"/>
      <c r="F1" s="6"/>
      <c r="G1" s="6"/>
      <c r="H1" s="7" t="s">
        <v>50</v>
      </c>
      <c r="I1" s="8" t="s">
        <v>51</v>
      </c>
      <c r="J1" s="8"/>
      <c r="K1" s="8"/>
      <c r="L1" s="8"/>
      <c r="M1" s="8"/>
      <c r="N1" s="7" t="s">
        <v>52</v>
      </c>
      <c r="O1" s="6"/>
      <c r="P1" s="6"/>
      <c r="Q1" s="6"/>
      <c r="R1" s="6"/>
      <c r="S1" s="6"/>
      <c r="T1" s="6"/>
      <c r="U1" s="6"/>
      <c r="V1" s="6"/>
      <c r="W1" s="7" t="s">
        <v>53</v>
      </c>
      <c r="X1" s="6"/>
      <c r="Y1" s="6"/>
      <c r="Z1" s="6"/>
      <c r="AA1" s="6"/>
      <c r="AB1" s="6"/>
      <c r="AC1" s="6"/>
      <c r="AE1" s="21" t="s">
        <v>54</v>
      </c>
      <c r="AF1" s="2"/>
      <c r="AG1" s="2"/>
      <c r="AH1" s="8"/>
      <c r="AI1" s="2"/>
      <c r="AJ1" s="2"/>
    </row>
    <row r="2" spans="1:51" s="83" customFormat="1" ht="43.5" x14ac:dyDescent="0.35">
      <c r="A2" s="78" t="s">
        <v>55</v>
      </c>
      <c r="B2" s="72" t="s">
        <v>56</v>
      </c>
      <c r="C2" s="73" t="s">
        <v>57</v>
      </c>
      <c r="D2" s="73" t="s">
        <v>58</v>
      </c>
      <c r="E2" s="73" t="s">
        <v>59</v>
      </c>
      <c r="F2" s="73" t="s">
        <v>43</v>
      </c>
      <c r="G2" s="73" t="s">
        <v>60</v>
      </c>
      <c r="H2" s="74" t="s">
        <v>61</v>
      </c>
      <c r="I2" s="73" t="s">
        <v>62</v>
      </c>
      <c r="J2" s="73" t="s">
        <v>63</v>
      </c>
      <c r="K2" s="73" t="s">
        <v>64</v>
      </c>
      <c r="L2" s="73" t="s">
        <v>65</v>
      </c>
      <c r="M2" s="73" t="s">
        <v>66</v>
      </c>
      <c r="N2" s="74" t="s">
        <v>67</v>
      </c>
      <c r="O2" s="73" t="s">
        <v>68</v>
      </c>
      <c r="P2" s="73" t="s">
        <v>69</v>
      </c>
      <c r="Q2" s="73" t="s">
        <v>70</v>
      </c>
      <c r="R2" s="73" t="s">
        <v>71</v>
      </c>
      <c r="S2" s="73" t="s">
        <v>72</v>
      </c>
      <c r="T2" s="73" t="s">
        <v>73</v>
      </c>
      <c r="U2" s="73" t="s">
        <v>74</v>
      </c>
      <c r="V2" s="79" t="s">
        <v>75</v>
      </c>
      <c r="W2" s="74" t="s">
        <v>76</v>
      </c>
      <c r="X2" s="73" t="s">
        <v>77</v>
      </c>
      <c r="Y2" s="73" t="s">
        <v>78</v>
      </c>
      <c r="Z2" s="73" t="s">
        <v>79</v>
      </c>
      <c r="AA2" s="73" t="s">
        <v>80</v>
      </c>
      <c r="AB2" s="73" t="s">
        <v>81</v>
      </c>
      <c r="AC2" s="73" t="s">
        <v>82</v>
      </c>
      <c r="AE2" s="77" t="s">
        <v>83</v>
      </c>
      <c r="AF2" s="78" t="s">
        <v>84</v>
      </c>
      <c r="AG2" s="78" t="s">
        <v>85</v>
      </c>
      <c r="AH2" s="78" t="s">
        <v>86</v>
      </c>
      <c r="AI2" s="78" t="s">
        <v>87</v>
      </c>
      <c r="AJ2" s="78" t="s">
        <v>88</v>
      </c>
    </row>
    <row r="3" spans="1:51" x14ac:dyDescent="0.35">
      <c r="A3" s="2" t="s">
        <v>26</v>
      </c>
      <c r="B3" s="9">
        <v>43827</v>
      </c>
      <c r="D3" s="5">
        <v>7.4</v>
      </c>
      <c r="E3" s="5">
        <v>6.5</v>
      </c>
      <c r="F3" s="5">
        <v>1E-3</v>
      </c>
      <c r="G3" s="5">
        <v>40</v>
      </c>
      <c r="H3" s="10">
        <v>3.7739483986395782E-2</v>
      </c>
      <c r="I3" s="11">
        <v>3.4968177059294503E-2</v>
      </c>
      <c r="J3" s="11">
        <v>0.18885570636477994</v>
      </c>
      <c r="K3" s="11">
        <v>5.4451226939986963E-3</v>
      </c>
      <c r="L3" s="13">
        <v>6.096072780111332E-5</v>
      </c>
      <c r="M3" s="11">
        <v>5.7466172665743602E-2</v>
      </c>
      <c r="N3" s="12">
        <v>3.8957600865700538E-5</v>
      </c>
      <c r="O3" s="13">
        <v>1.2610677184045755E-3</v>
      </c>
      <c r="P3" s="13">
        <v>4.3435386756067763E-3</v>
      </c>
      <c r="Q3" s="13">
        <v>7.368240627977418E-4</v>
      </c>
      <c r="R3" s="13">
        <v>1.9245484671815766E-5</v>
      </c>
      <c r="S3" s="13">
        <v>1.2149812485113387E-5</v>
      </c>
      <c r="T3" s="13">
        <v>9.5064838942957201E-5</v>
      </c>
      <c r="U3" s="13">
        <v>1.5873288621465725E-5</v>
      </c>
      <c r="V3" s="13">
        <f t="shared" ref="V3:V10" si="0">SUM(H3:U3)</f>
        <v>0.33105834498040976</v>
      </c>
      <c r="W3" s="14">
        <v>8.679861038003998E-3</v>
      </c>
      <c r="X3" s="5">
        <v>0.19139141962598369</v>
      </c>
      <c r="Y3" s="13" t="e">
        <v>#VALUE!</v>
      </c>
      <c r="Z3" s="13">
        <v>7.4839807769323189E-4</v>
      </c>
      <c r="AA3" s="5">
        <v>1.6250630947639007E-2</v>
      </c>
      <c r="AB3" s="13" t="e">
        <v>#VALUE!</v>
      </c>
      <c r="AC3" s="5">
        <v>3.8369768894440971E-2</v>
      </c>
      <c r="AE3" s="14">
        <v>6.82</v>
      </c>
      <c r="AF3" s="5">
        <v>-5.01</v>
      </c>
      <c r="AG3" s="13">
        <v>1.153E-5</v>
      </c>
      <c r="AH3" s="13">
        <v>1.266E-9</v>
      </c>
      <c r="AI3" s="13">
        <v>2.1639999999999999E-5</v>
      </c>
      <c r="AJ3" s="5">
        <v>0</v>
      </c>
      <c r="AO3" s="13"/>
      <c r="AU3" s="13"/>
      <c r="AV3" s="13"/>
      <c r="AW3" s="13"/>
      <c r="AX3" s="13"/>
      <c r="AY3" s="13"/>
    </row>
    <row r="4" spans="1:51" x14ac:dyDescent="0.35">
      <c r="A4" s="2" t="s">
        <v>89</v>
      </c>
      <c r="B4" s="9">
        <v>43827</v>
      </c>
      <c r="C4" s="5">
        <v>13.79</v>
      </c>
      <c r="D4" s="5">
        <v>8.1</v>
      </c>
      <c r="E4" s="5">
        <v>7.95</v>
      </c>
      <c r="F4" s="5">
        <v>0.21000000000000002</v>
      </c>
      <c r="G4" s="5">
        <v>80</v>
      </c>
      <c r="H4" s="10">
        <v>0.13927891245707799</v>
      </c>
      <c r="I4" s="11">
        <v>6.8697131732526617E-2</v>
      </c>
      <c r="J4" s="11">
        <v>0.23624902494463348</v>
      </c>
      <c r="K4" s="11">
        <v>2.5558428704983017E-2</v>
      </c>
      <c r="L4" s="13">
        <v>1.8521740488536406E-4</v>
      </c>
      <c r="M4" s="11">
        <v>5.8502407636821081E-2</v>
      </c>
      <c r="N4" s="12">
        <v>2.8870595984548283E-5</v>
      </c>
      <c r="O4" s="13">
        <v>1.1397048401932403E-3</v>
      </c>
      <c r="P4" s="13">
        <v>1.8024366191137001E-3</v>
      </c>
      <c r="Q4" s="13">
        <v>2.7636372087478072E-4</v>
      </c>
      <c r="R4" s="13">
        <v>1.4596026412430522E-5</v>
      </c>
      <c r="S4" s="13">
        <v>1.9049172901256019E-5</v>
      </c>
      <c r="T4" s="13">
        <v>9.0245163066608286E-5</v>
      </c>
      <c r="U4" s="13">
        <v>3.0819155431535607E-5</v>
      </c>
      <c r="V4" s="13">
        <f t="shared" si="0"/>
        <v>0.5318732081749058</v>
      </c>
      <c r="W4" s="14">
        <v>1.6885987998736706E-2</v>
      </c>
      <c r="X4" s="5">
        <v>0.22365949284968831</v>
      </c>
      <c r="Y4" s="13">
        <v>3.3605042930116287E-3</v>
      </c>
      <c r="Z4" s="13">
        <v>1.0487585102122547E-3</v>
      </c>
      <c r="AA4" s="5">
        <v>7.0501645704960023E-2</v>
      </c>
      <c r="AB4" s="13" t="e">
        <v>#VALUE!</v>
      </c>
      <c r="AC4" s="5">
        <v>5.9096398084530502E-2</v>
      </c>
      <c r="AE4" s="14">
        <v>3.32</v>
      </c>
      <c r="AF4" s="5">
        <v>-1.77</v>
      </c>
      <c r="AG4" s="13">
        <v>2.006E-4</v>
      </c>
      <c r="AH4" s="13">
        <v>6.5059999999999996E-7</v>
      </c>
      <c r="AI4" s="13">
        <v>2.0790000000000001E-4</v>
      </c>
      <c r="AJ4" s="5">
        <v>0</v>
      </c>
      <c r="AO4" s="13"/>
      <c r="AU4" s="13"/>
      <c r="AV4" s="13"/>
      <c r="AW4" s="13"/>
      <c r="AX4" s="13"/>
      <c r="AY4" s="13"/>
    </row>
    <row r="5" spans="1:51" x14ac:dyDescent="0.35">
      <c r="A5" s="2" t="s">
        <v>124</v>
      </c>
      <c r="B5" s="9">
        <v>43828</v>
      </c>
      <c r="C5" s="5">
        <v>56.48</v>
      </c>
      <c r="D5" s="5">
        <v>8.1</v>
      </c>
      <c r="E5" s="5">
        <v>7.74</v>
      </c>
      <c r="F5" s="5">
        <v>0.96399999999999986</v>
      </c>
      <c r="G5" s="5">
        <v>190</v>
      </c>
      <c r="H5" s="10">
        <v>0.47232761888795977</v>
      </c>
      <c r="I5" s="11">
        <v>0.1829977829106707</v>
      </c>
      <c r="J5" s="11">
        <v>0.35950539611191873</v>
      </c>
      <c r="K5" s="11">
        <v>4.7626582660579238E-2</v>
      </c>
      <c r="L5" s="13">
        <v>7.152903997484192E-4</v>
      </c>
      <c r="M5" s="11">
        <v>8.1940061121747718E-2</v>
      </c>
      <c r="N5" s="12">
        <v>3.7337443408610195E-5</v>
      </c>
      <c r="O5" s="13">
        <v>1.9843951406025755E-3</v>
      </c>
      <c r="P5" s="13">
        <v>9.0257705881336629E-4</v>
      </c>
      <c r="Q5" s="13">
        <v>1.0192941339806927E-3</v>
      </c>
      <c r="R5" s="13">
        <v>1.4799326963917573E-5</v>
      </c>
      <c r="S5" s="13">
        <v>1.9117605872692135E-5</v>
      </c>
      <c r="T5" s="13">
        <v>1.1727623409500698E-4</v>
      </c>
      <c r="U5" s="13">
        <v>1.8052444223336207E-4</v>
      </c>
      <c r="V5" s="13">
        <f t="shared" si="0"/>
        <v>1.149388053478595</v>
      </c>
      <c r="W5" s="14">
        <v>3.3603537214443625E-2</v>
      </c>
      <c r="X5" s="5">
        <v>0.35667503455278821</v>
      </c>
      <c r="Y5" s="13" t="e">
        <v>#VALUE!</v>
      </c>
      <c r="Z5" s="13">
        <v>2.2777332799359231E-3</v>
      </c>
      <c r="AA5" s="5">
        <v>0.13991314290137544</v>
      </c>
      <c r="AB5" s="13" t="e">
        <v>#VALUE!</v>
      </c>
      <c r="AC5" s="5">
        <v>0.11143452009160941</v>
      </c>
      <c r="AE5" s="14">
        <v>0</v>
      </c>
      <c r="AF5" s="5">
        <v>-0.82</v>
      </c>
      <c r="AG5" s="13">
        <v>9.4890000000000003E-4</v>
      </c>
      <c r="AH5" s="13">
        <v>2.0140000000000001E-6</v>
      </c>
      <c r="AI5" s="13">
        <v>1.003E-3</v>
      </c>
      <c r="AJ5" s="5">
        <v>0</v>
      </c>
      <c r="AO5" s="13"/>
      <c r="AU5" s="13"/>
      <c r="AV5" s="13"/>
      <c r="AW5" s="13"/>
      <c r="AX5" s="13"/>
      <c r="AY5" s="13"/>
    </row>
    <row r="6" spans="1:51" x14ac:dyDescent="0.35">
      <c r="A6" s="2" t="s">
        <v>15</v>
      </c>
      <c r="B6" s="9">
        <v>43828</v>
      </c>
      <c r="C6" s="5">
        <v>88.1</v>
      </c>
      <c r="D6" s="5">
        <v>7.6</v>
      </c>
      <c r="E6" s="5">
        <v>7.97</v>
      </c>
      <c r="F6" s="5">
        <v>1.24</v>
      </c>
      <c r="G6" s="5">
        <v>240</v>
      </c>
      <c r="H6" s="10">
        <v>0.64212430444516211</v>
      </c>
      <c r="I6" s="11">
        <v>0.22275941858248674</v>
      </c>
      <c r="J6" s="11">
        <v>0.45879652538638505</v>
      </c>
      <c r="K6" s="11">
        <v>6.3903880755900158E-2</v>
      </c>
      <c r="L6" s="13">
        <v>8.5188897908745442E-4</v>
      </c>
      <c r="M6" s="11">
        <v>8.9417540657063449E-2</v>
      </c>
      <c r="N6" s="12">
        <v>4.5476249829794489E-5</v>
      </c>
      <c r="O6" s="13">
        <v>2.4139212381631965E-3</v>
      </c>
      <c r="P6" s="13">
        <v>9.8354911928998112E-4</v>
      </c>
      <c r="Q6" s="13">
        <v>7.3439973305690701E-4</v>
      </c>
      <c r="R6" s="13">
        <v>1.7232374590531842E-5</v>
      </c>
      <c r="S6" s="13">
        <v>2.5369133956402967E-5</v>
      </c>
      <c r="T6" s="13">
        <v>1.68364618709376E-4</v>
      </c>
      <c r="U6" s="13">
        <v>2.271240341780876E-4</v>
      </c>
      <c r="V6" s="13">
        <f t="shared" si="0"/>
        <v>1.4824689953078591</v>
      </c>
      <c r="W6" s="14">
        <v>3.5035266870196861E-2</v>
      </c>
      <c r="X6" s="5">
        <v>0.46019236735960284</v>
      </c>
      <c r="Y6" s="13">
        <v>7.6861210737963264E-3</v>
      </c>
      <c r="Z6" s="13" t="e">
        <v>#VALUE!</v>
      </c>
      <c r="AA6" s="5">
        <v>0.15234341613194022</v>
      </c>
      <c r="AB6" s="13" t="e">
        <v>#VALUE!</v>
      </c>
      <c r="AC6" s="5">
        <v>0.14717051842598375</v>
      </c>
      <c r="AE6" s="14">
        <v>1.67</v>
      </c>
      <c r="AF6" s="5">
        <v>-0.38</v>
      </c>
      <c r="AG6" s="13">
        <v>1.2130000000000001E-3</v>
      </c>
      <c r="AH6" s="13">
        <v>4.4120000000000003E-6</v>
      </c>
      <c r="AI6" s="13">
        <v>1.263E-3</v>
      </c>
      <c r="AJ6" s="5">
        <v>0</v>
      </c>
      <c r="AO6" s="13"/>
      <c r="AU6" s="13"/>
      <c r="AV6" s="13"/>
      <c r="AW6" s="13"/>
      <c r="AX6" s="13"/>
      <c r="AY6" s="13"/>
    </row>
    <row r="7" spans="1:51" x14ac:dyDescent="0.35">
      <c r="A7" s="2" t="s">
        <v>13</v>
      </c>
      <c r="B7" s="9">
        <v>43828</v>
      </c>
      <c r="C7" s="5">
        <v>95.8</v>
      </c>
      <c r="D7" s="5">
        <v>8</v>
      </c>
      <c r="E7" s="5">
        <v>7.95</v>
      </c>
      <c r="F7" s="5">
        <v>1.7079999999999997</v>
      </c>
      <c r="G7" s="5">
        <v>310</v>
      </c>
      <c r="H7" s="10">
        <v>0.9556906737180686</v>
      </c>
      <c r="I7" s="11">
        <v>0.29254181505902066</v>
      </c>
      <c r="J7" s="11">
        <v>0.58807343884105501</v>
      </c>
      <c r="K7" s="11">
        <v>8.7417994375131175E-2</v>
      </c>
      <c r="L7" s="13">
        <v>1.1414499674861052E-3</v>
      </c>
      <c r="M7" s="11">
        <v>0.10125101735810903</v>
      </c>
      <c r="N7" s="12">
        <v>7.2419662373756767E-5</v>
      </c>
      <c r="O7" s="13">
        <v>2.0971209556447487E-3</v>
      </c>
      <c r="P7" s="13">
        <v>8.6850401506515559E-4</v>
      </c>
      <c r="Q7" s="13">
        <v>6.4853369121268547E-4</v>
      </c>
      <c r="R7" s="13">
        <v>2.1215899977067963E-5</v>
      </c>
      <c r="S7" s="13">
        <v>2.7008282297178492E-5</v>
      </c>
      <c r="T7" s="13">
        <v>1.4783347227170836E-4</v>
      </c>
      <c r="U7" s="13">
        <v>3.9258226406182068E-4</v>
      </c>
      <c r="V7" s="13">
        <f t="shared" si="0"/>
        <v>2.0303916075617749</v>
      </c>
      <c r="W7" s="14">
        <v>3.518265080534793E-2</v>
      </c>
      <c r="X7" s="5">
        <v>0.62700476687445339</v>
      </c>
      <c r="Y7" s="13">
        <v>8.1643299641343328E-3</v>
      </c>
      <c r="Z7" s="13">
        <v>2.3378053664397276E-3</v>
      </c>
      <c r="AA7" s="5">
        <v>0.2834128098900337</v>
      </c>
      <c r="AB7" s="13" t="e">
        <v>#VALUE!</v>
      </c>
      <c r="AC7" s="5">
        <v>0.23229231730168645</v>
      </c>
      <c r="AE7" s="14">
        <v>1.1499999999999999</v>
      </c>
      <c r="AF7" s="5">
        <v>-0.11</v>
      </c>
      <c r="AG7" s="13">
        <v>1.6659999999999999E-3</v>
      </c>
      <c r="AH7" s="13">
        <v>6.0279999999999997E-6</v>
      </c>
      <c r="AI7" s="13">
        <v>1.743E-3</v>
      </c>
      <c r="AJ7" s="5">
        <v>0</v>
      </c>
      <c r="AO7" s="13"/>
      <c r="AU7" s="13"/>
      <c r="AV7" s="13"/>
      <c r="AW7" s="13"/>
      <c r="AX7" s="13"/>
      <c r="AY7" s="13"/>
    </row>
    <row r="8" spans="1:51" x14ac:dyDescent="0.35">
      <c r="A8" s="2" t="s">
        <v>10</v>
      </c>
      <c r="B8" s="9">
        <v>43828</v>
      </c>
      <c r="C8" s="5">
        <v>95.8</v>
      </c>
      <c r="D8" s="5">
        <v>7</v>
      </c>
      <c r="E8" s="5">
        <v>7.7</v>
      </c>
      <c r="F8" s="5">
        <v>1.9933333333333334</v>
      </c>
      <c r="G8" s="5">
        <v>410</v>
      </c>
      <c r="H8" s="10">
        <v>1.0872172565028257</v>
      </c>
      <c r="I8" s="11">
        <v>0.34912827533328122</v>
      </c>
      <c r="J8" s="11">
        <v>0.84083322327583698</v>
      </c>
      <c r="K8" s="11">
        <v>0.10119232368809694</v>
      </c>
      <c r="L8" s="13">
        <v>1.5373466239300003E-3</v>
      </c>
      <c r="M8" s="11">
        <v>0.11284093649890521</v>
      </c>
      <c r="N8" s="12">
        <v>1.0383141155373399E-4</v>
      </c>
      <c r="O8" s="13">
        <v>1.9905097162857899E-3</v>
      </c>
      <c r="P8" s="13">
        <v>8.6523512216806527E-4</v>
      </c>
      <c r="Q8" s="13">
        <v>6.3281096079624403E-4</v>
      </c>
      <c r="R8" s="13">
        <v>2.1861939957692084E-5</v>
      </c>
      <c r="S8" s="13">
        <v>2.7063392856277689E-5</v>
      </c>
      <c r="T8" s="13">
        <v>1.251563334776455E-4</v>
      </c>
      <c r="U8" s="13">
        <v>4.0515602600757635E-4</v>
      </c>
      <c r="V8" s="13">
        <f t="shared" si="0"/>
        <v>2.4969209868259785</v>
      </c>
      <c r="W8" s="14">
        <v>4.550478997789241E-2</v>
      </c>
      <c r="X8" s="5">
        <v>0.82139734296110345</v>
      </c>
      <c r="Y8" s="13" t="e">
        <v>#VALUE!</v>
      </c>
      <c r="Z8" s="13">
        <v>3.6043251902282739E-3</v>
      </c>
      <c r="AA8" s="5" t="e">
        <v>#VALUE!</v>
      </c>
      <c r="AB8" s="13" t="e">
        <v>#VALUE!</v>
      </c>
      <c r="AC8" s="5">
        <v>0.29931813449927125</v>
      </c>
      <c r="AE8" s="14">
        <v>0.84</v>
      </c>
      <c r="AF8" s="5">
        <v>-0.26</v>
      </c>
      <c r="AG8" s="13">
        <v>1.954E-3</v>
      </c>
      <c r="AH8" s="13">
        <v>3.9570000000000004E-6</v>
      </c>
      <c r="AI8" s="13">
        <v>2.0869999999999999E-3</v>
      </c>
      <c r="AJ8" s="5">
        <v>0</v>
      </c>
      <c r="AO8" s="13"/>
      <c r="AU8" s="13"/>
      <c r="AV8" s="13"/>
      <c r="AW8" s="13"/>
      <c r="AX8" s="13"/>
      <c r="AY8" s="13"/>
    </row>
    <row r="9" spans="1:51" x14ac:dyDescent="0.35">
      <c r="A9" s="2" t="s">
        <v>7</v>
      </c>
      <c r="B9" s="9">
        <v>43826</v>
      </c>
      <c r="C9" s="5">
        <v>261</v>
      </c>
      <c r="D9" s="5">
        <v>7.9</v>
      </c>
      <c r="E9" s="5">
        <v>8</v>
      </c>
      <c r="F9" s="5">
        <v>4.0750000000000002</v>
      </c>
      <c r="G9" s="5">
        <v>690</v>
      </c>
      <c r="H9" s="10">
        <v>2.4957337731633666</v>
      </c>
      <c r="I9" s="11">
        <v>0.72091939362793911</v>
      </c>
      <c r="J9" s="11">
        <v>1.0345412892916983</v>
      </c>
      <c r="K9" s="11">
        <v>0.1491504373772477</v>
      </c>
      <c r="L9" s="13">
        <v>5.7250106616543615E-3</v>
      </c>
      <c r="M9" s="11">
        <v>0.20237543841970296</v>
      </c>
      <c r="N9" s="12">
        <v>3.3942344302226345E-4</v>
      </c>
      <c r="O9" s="13">
        <v>1.271124373319061E-3</v>
      </c>
      <c r="P9" s="13">
        <v>1.2477456700680646E-3</v>
      </c>
      <c r="Q9" s="13">
        <v>2.8417857930634351E-4</v>
      </c>
      <c r="R9" s="13">
        <v>4.4149015216351345E-5</v>
      </c>
      <c r="S9" s="13">
        <v>4.7792857366167569E-5</v>
      </c>
      <c r="T9" s="13">
        <v>1.0154972729044017E-4</v>
      </c>
      <c r="U9" s="13">
        <v>3.507375830469787E-4</v>
      </c>
      <c r="V9" s="13">
        <f t="shared" si="0"/>
        <v>4.6121320437902451</v>
      </c>
      <c r="W9" s="14">
        <v>9.2957153384566796E-2</v>
      </c>
      <c r="X9" s="5">
        <v>1.0007615716582519</v>
      </c>
      <c r="Y9" s="13">
        <v>1.9954352787740461E-2</v>
      </c>
      <c r="Z9" s="13" t="e">
        <v>#VALUE!</v>
      </c>
      <c r="AA9" s="5">
        <v>0.4809554603377848</v>
      </c>
      <c r="AB9" s="13" t="e">
        <v>#VALUE!</v>
      </c>
      <c r="AC9" s="5">
        <v>0.96361648969394142</v>
      </c>
      <c r="AE9" s="14">
        <v>0.23</v>
      </c>
      <c r="AF9" s="5">
        <v>0.63</v>
      </c>
      <c r="AG9" s="13">
        <v>3.9100000000000003E-3</v>
      </c>
      <c r="AH9" s="13">
        <v>1.7560000000000001E-5</v>
      </c>
      <c r="AI9" s="13">
        <v>4.1339999999999997E-3</v>
      </c>
      <c r="AJ9" s="13">
        <v>2.4640000000000003E-4</v>
      </c>
      <c r="AO9" s="13"/>
      <c r="AU9" s="13"/>
      <c r="AV9" s="13"/>
      <c r="AW9" s="13"/>
      <c r="AX9" s="13"/>
      <c r="AY9" s="13"/>
    </row>
    <row r="10" spans="1:51" x14ac:dyDescent="0.35">
      <c r="A10" s="2" t="s">
        <v>3</v>
      </c>
      <c r="B10" s="9">
        <v>43826</v>
      </c>
      <c r="C10" s="5">
        <v>325</v>
      </c>
      <c r="D10" s="5">
        <v>7.6</v>
      </c>
      <c r="E10" s="5">
        <v>7.78</v>
      </c>
      <c r="F10" s="5">
        <v>2.5</v>
      </c>
      <c r="G10" s="5">
        <v>440</v>
      </c>
      <c r="H10" s="10">
        <v>1.3474018454650099</v>
      </c>
      <c r="I10" s="11">
        <v>0.39323925430217588</v>
      </c>
      <c r="J10" s="11">
        <v>0.72495804449730283</v>
      </c>
      <c r="K10" s="11">
        <v>0.10828426916232045</v>
      </c>
      <c r="L10" s="13">
        <v>2.4533601786766441E-3</v>
      </c>
      <c r="M10" s="11">
        <v>0.12859189260988288</v>
      </c>
      <c r="N10" s="12">
        <v>1.4634354833310424E-4</v>
      </c>
      <c r="O10" s="13">
        <v>1.7388481526907234E-3</v>
      </c>
      <c r="P10" s="13">
        <v>1.5165739394701683E-3</v>
      </c>
      <c r="Q10" s="13">
        <v>3.5541447881765552E-4</v>
      </c>
      <c r="R10" s="13">
        <v>2.7469261714141424E-5</v>
      </c>
      <c r="S10" s="13">
        <v>3.6512331499600325E-5</v>
      </c>
      <c r="T10" s="13">
        <v>8.5269023987471013E-5</v>
      </c>
      <c r="U10" s="13">
        <v>4.0654102632532962E-4</v>
      </c>
      <c r="V10" s="13">
        <f t="shared" si="0"/>
        <v>2.7092416379782072</v>
      </c>
      <c r="W10" s="14">
        <v>4.6241709653647746E-2</v>
      </c>
      <c r="X10" s="5">
        <v>0.71706202578061085</v>
      </c>
      <c r="Y10" s="13">
        <v>1.5183132268231713E-2</v>
      </c>
      <c r="Z10" s="13" t="e">
        <v>#VALUE!</v>
      </c>
      <c r="AA10" s="5">
        <v>0.30996663435999733</v>
      </c>
      <c r="AB10" s="13">
        <v>9.3343890897680786E-3</v>
      </c>
      <c r="AC10" s="5">
        <v>0.40306058713304183</v>
      </c>
      <c r="AE10" s="14">
        <v>-0.93</v>
      </c>
      <c r="AF10" s="5">
        <v>0</v>
      </c>
      <c r="AG10" s="13">
        <v>2.431E-3</v>
      </c>
      <c r="AH10" s="13">
        <v>6.0990000000000004E-6</v>
      </c>
      <c r="AI10" s="13">
        <v>2.5799999999999998E-3</v>
      </c>
      <c r="AJ10" s="5">
        <v>0</v>
      </c>
      <c r="AO10" s="13"/>
      <c r="AU10" s="13"/>
      <c r="AV10" s="13"/>
      <c r="AW10" s="13"/>
      <c r="AX10" s="13"/>
      <c r="AY10" s="13"/>
    </row>
    <row r="11" spans="1:51" x14ac:dyDescent="0.35">
      <c r="H11" s="14"/>
      <c r="N11" s="14"/>
    </row>
    <row r="12" spans="1:51" x14ac:dyDescent="0.35">
      <c r="H12" s="14"/>
      <c r="N12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CBF39-D0D1-4A63-A04E-421BDEC1DD4C}">
  <dimension ref="A1:AW11"/>
  <sheetViews>
    <sheetView topLeftCell="T1" zoomScale="75" zoomScaleNormal="75" workbookViewId="0">
      <selection activeCell="AA3" sqref="AA3:AA10"/>
    </sheetView>
  </sheetViews>
  <sheetFormatPr defaultColWidth="8.7265625" defaultRowHeight="14.5" x14ac:dyDescent="0.35"/>
  <cols>
    <col min="1" max="1" width="16.7265625" style="5" customWidth="1"/>
    <col min="2" max="2" width="13.7265625" style="5" customWidth="1"/>
    <col min="3" max="5" width="8.7265625" style="5"/>
    <col min="6" max="6" width="10" style="5" customWidth="1"/>
    <col min="7" max="7" width="12.453125" style="29" customWidth="1"/>
    <col min="8" max="8" width="8.7265625" style="5"/>
    <col min="9" max="9" width="14.54296875" style="5" customWidth="1"/>
    <col min="10" max="12" width="8.7265625" style="5"/>
    <col min="13" max="13" width="8.7265625" style="29"/>
    <col min="14" max="21" width="8.7265625" style="5"/>
    <col min="22" max="22" width="8.7265625" style="29"/>
    <col min="23" max="26" width="8.7265625" style="5"/>
    <col min="27" max="27" width="11.453125" style="5" bestFit="1" customWidth="1"/>
    <col min="28" max="29" width="8.7265625" style="5"/>
    <col min="30" max="30" width="8.7265625" style="14"/>
    <col min="31" max="31" width="11.1796875" style="5" customWidth="1"/>
    <col min="32" max="16384" width="8.7265625" style="5"/>
  </cols>
  <sheetData>
    <row r="1" spans="1:49" ht="43.5" x14ac:dyDescent="0.35">
      <c r="A1" s="6"/>
      <c r="B1" s="6"/>
      <c r="C1" s="6"/>
      <c r="D1" s="6"/>
      <c r="E1" s="6"/>
      <c r="F1" s="6"/>
      <c r="G1" s="28"/>
      <c r="H1" s="8" t="s">
        <v>50</v>
      </c>
      <c r="I1" s="8" t="s">
        <v>51</v>
      </c>
      <c r="J1" s="8"/>
      <c r="K1" s="8"/>
      <c r="L1" s="8"/>
      <c r="M1" s="31"/>
      <c r="N1" s="8" t="s">
        <v>52</v>
      </c>
      <c r="O1" s="6"/>
      <c r="P1" s="6"/>
      <c r="Q1" s="6"/>
      <c r="R1" s="6"/>
      <c r="S1" s="6"/>
      <c r="T1" s="6"/>
      <c r="U1" s="6"/>
      <c r="V1" s="28"/>
      <c r="W1" s="8" t="s">
        <v>53</v>
      </c>
      <c r="X1" s="6"/>
      <c r="Y1" s="6"/>
      <c r="Z1" s="6"/>
      <c r="AA1" s="6"/>
      <c r="AB1" s="6"/>
      <c r="AC1" s="6"/>
      <c r="AD1" s="21" t="s">
        <v>54</v>
      </c>
      <c r="AE1" s="2"/>
      <c r="AF1" s="2"/>
      <c r="AG1" s="8"/>
      <c r="AH1" s="2"/>
      <c r="AI1" s="2"/>
    </row>
    <row r="2" spans="1:49" s="76" customFormat="1" ht="43.5" x14ac:dyDescent="0.35">
      <c r="A2" s="71" t="s">
        <v>55</v>
      </c>
      <c r="B2" s="72" t="s">
        <v>56</v>
      </c>
      <c r="C2" s="73" t="s">
        <v>57</v>
      </c>
      <c r="D2" s="73" t="s">
        <v>58</v>
      </c>
      <c r="E2" s="73" t="s">
        <v>59</v>
      </c>
      <c r="F2" s="73" t="s">
        <v>43</v>
      </c>
      <c r="G2" s="80" t="s">
        <v>60</v>
      </c>
      <c r="H2" s="73" t="s">
        <v>61</v>
      </c>
      <c r="I2" s="73" t="s">
        <v>62</v>
      </c>
      <c r="J2" s="73" t="s">
        <v>63</v>
      </c>
      <c r="K2" s="73" t="s">
        <v>64</v>
      </c>
      <c r="L2" s="73" t="s">
        <v>65</v>
      </c>
      <c r="M2" s="80" t="s">
        <v>66</v>
      </c>
      <c r="N2" s="73" t="s">
        <v>67</v>
      </c>
      <c r="O2" s="73" t="s">
        <v>68</v>
      </c>
      <c r="P2" s="73" t="s">
        <v>69</v>
      </c>
      <c r="Q2" s="73" t="s">
        <v>70</v>
      </c>
      <c r="R2" s="73" t="s">
        <v>71</v>
      </c>
      <c r="S2" s="73" t="s">
        <v>72</v>
      </c>
      <c r="T2" s="73" t="s">
        <v>73</v>
      </c>
      <c r="U2" s="73" t="s">
        <v>74</v>
      </c>
      <c r="V2" s="79" t="s">
        <v>75</v>
      </c>
      <c r="W2" s="73" t="s">
        <v>76</v>
      </c>
      <c r="X2" s="73" t="s">
        <v>77</v>
      </c>
      <c r="Y2" s="73" t="s">
        <v>78</v>
      </c>
      <c r="Z2" s="73" t="s">
        <v>79</v>
      </c>
      <c r="AA2" s="73" t="s">
        <v>80</v>
      </c>
      <c r="AB2" s="73" t="s">
        <v>81</v>
      </c>
      <c r="AC2" s="73" t="s">
        <v>82</v>
      </c>
      <c r="AD2" s="77" t="s">
        <v>83</v>
      </c>
      <c r="AE2" s="78" t="s">
        <v>84</v>
      </c>
      <c r="AF2" s="78" t="s">
        <v>85</v>
      </c>
      <c r="AG2" s="78" t="s">
        <v>86</v>
      </c>
      <c r="AH2" s="78" t="s">
        <v>87</v>
      </c>
      <c r="AI2" s="78" t="s">
        <v>88</v>
      </c>
    </row>
    <row r="3" spans="1:49" x14ac:dyDescent="0.35">
      <c r="A3" s="2" t="s">
        <v>26</v>
      </c>
      <c r="B3" s="9">
        <v>43895</v>
      </c>
      <c r="D3" s="5">
        <v>5.8</v>
      </c>
      <c r="E3" s="5">
        <v>6.44</v>
      </c>
      <c r="F3" s="5">
        <v>4.2500000000000003E-2</v>
      </c>
      <c r="G3" s="29">
        <v>45</v>
      </c>
      <c r="H3" s="11">
        <v>3.9621204135336707E-2</v>
      </c>
      <c r="I3" s="11">
        <v>3.4267517702843316E-2</v>
      </c>
      <c r="J3" s="11">
        <v>0.19337828455143993</v>
      </c>
      <c r="K3" s="11">
        <v>1.1371411445678424E-2</v>
      </c>
      <c r="L3" s="13">
        <v>5.7278883421642598E-5</v>
      </c>
      <c r="M3" s="32">
        <v>4.7299612223698058E-2</v>
      </c>
      <c r="N3" s="13">
        <v>2.6631269533486965E-4</v>
      </c>
      <c r="O3" s="13">
        <v>2.1178509725994976E-3</v>
      </c>
      <c r="P3" s="13">
        <v>4.6454638983844821E-3</v>
      </c>
      <c r="Q3" s="13">
        <v>6.9277707269593445E-4</v>
      </c>
      <c r="R3" s="13">
        <v>2.1758817709614448E-5</v>
      </c>
      <c r="S3" s="13">
        <v>1.1115034704458218E-5</v>
      </c>
      <c r="T3" s="13">
        <v>1.5052650438887992E-4</v>
      </c>
      <c r="U3" s="13">
        <v>1.9082414757316099E-5</v>
      </c>
      <c r="V3" s="30">
        <f t="shared" ref="V3:V10" si="0">SUM(H3:U3)</f>
        <v>0.33392019635299325</v>
      </c>
      <c r="W3" s="5">
        <v>8.4587851352773968E-3</v>
      </c>
      <c r="X3" s="5">
        <v>0.22832482441542321</v>
      </c>
      <c r="Y3" s="5" t="e">
        <v>#VALUE!</v>
      </c>
      <c r="Z3" s="5" t="s">
        <v>90</v>
      </c>
      <c r="AA3" s="11">
        <v>8.2696472660010751E-3</v>
      </c>
      <c r="AB3" s="5" t="s">
        <v>90</v>
      </c>
      <c r="AC3" s="5">
        <v>3.1502186133666461E-2</v>
      </c>
      <c r="AD3" s="14">
        <v>3.14</v>
      </c>
      <c r="AE3" s="5">
        <v>-4.5999999999999996</v>
      </c>
      <c r="AF3" s="13">
        <v>3.392E-5</v>
      </c>
      <c r="AG3" s="13">
        <v>3.1359999999999999E-9</v>
      </c>
      <c r="AH3" s="13">
        <v>6.8839999999999998E-5</v>
      </c>
      <c r="AN3" s="13"/>
      <c r="AS3" s="13"/>
      <c r="AT3" s="13"/>
      <c r="AU3" s="13"/>
      <c r="AV3" s="13"/>
      <c r="AW3" s="13"/>
    </row>
    <row r="4" spans="1:49" x14ac:dyDescent="0.35">
      <c r="A4" s="2" t="s">
        <v>23</v>
      </c>
      <c r="B4" s="9">
        <v>43895</v>
      </c>
      <c r="C4" s="5">
        <v>24.41</v>
      </c>
      <c r="D4" s="5">
        <v>5.8</v>
      </c>
      <c r="E4" s="5">
        <v>7.29</v>
      </c>
      <c r="F4" s="5">
        <v>0.21333333333333335</v>
      </c>
      <c r="G4" s="29">
        <v>80</v>
      </c>
      <c r="H4" s="11">
        <v>0.13657359679024683</v>
      </c>
      <c r="I4" s="11">
        <v>6.9221228248253081E-2</v>
      </c>
      <c r="J4" s="11">
        <v>0.23397575614777327</v>
      </c>
      <c r="K4" s="11">
        <v>2.806836305610505E-2</v>
      </c>
      <c r="L4" s="13">
        <v>1.7235119203339825E-4</v>
      </c>
      <c r="M4" s="32">
        <v>5.0535986291388058E-2</v>
      </c>
      <c r="N4" s="13">
        <v>1.3582984337119481E-4</v>
      </c>
      <c r="O4" s="13">
        <v>7.545024601754483E-4</v>
      </c>
      <c r="P4" s="13">
        <v>1.6689389732315221E-3</v>
      </c>
      <c r="Q4" s="13">
        <v>2.3711660446185814E-4</v>
      </c>
      <c r="R4" s="13">
        <v>1.3945269358213651E-5</v>
      </c>
      <c r="S4" s="13">
        <v>1.7945332556266581E-5</v>
      </c>
      <c r="T4" s="13">
        <v>9.3128527994014998E-5</v>
      </c>
      <c r="U4" s="13">
        <v>3.1124349152062448E-5</v>
      </c>
      <c r="V4" s="30">
        <f t="shared" si="0"/>
        <v>0.52149981308610038</v>
      </c>
      <c r="W4" s="5">
        <v>1.70544267817665E-2</v>
      </c>
      <c r="X4" s="5">
        <v>0.25551011197924012</v>
      </c>
      <c r="Y4" s="5" t="e">
        <v>#VALUE!</v>
      </c>
      <c r="Z4" s="5" t="s">
        <v>90</v>
      </c>
      <c r="AA4" s="11">
        <v>4.8060067827879097E-2</v>
      </c>
      <c r="AB4" s="5" t="s">
        <v>90</v>
      </c>
      <c r="AC4" s="5">
        <v>5.6198209452425561E-2</v>
      </c>
      <c r="AD4" s="14">
        <v>2.0099999999999998</v>
      </c>
      <c r="AE4" s="5">
        <v>-2.4500000000000002</v>
      </c>
      <c r="AF4" s="13">
        <v>2.076E-4</v>
      </c>
      <c r="AG4" s="13">
        <v>1.3979999999999999E-7</v>
      </c>
      <c r="AH4" s="13">
        <v>2.3809999999999999E-4</v>
      </c>
      <c r="AI4" s="5">
        <v>0</v>
      </c>
      <c r="AN4" s="13"/>
      <c r="AS4" s="13"/>
      <c r="AT4" s="13"/>
      <c r="AU4" s="13"/>
      <c r="AV4" s="13"/>
      <c r="AW4" s="13"/>
    </row>
    <row r="5" spans="1:49" x14ac:dyDescent="0.35">
      <c r="A5" s="2" t="s">
        <v>124</v>
      </c>
      <c r="B5" s="9">
        <v>43895</v>
      </c>
      <c r="C5" s="5">
        <v>139.9</v>
      </c>
      <c r="D5" s="5">
        <v>7</v>
      </c>
      <c r="E5" s="5">
        <v>7.7</v>
      </c>
      <c r="F5" s="5">
        <v>0.9</v>
      </c>
      <c r="G5" s="29">
        <v>200</v>
      </c>
      <c r="H5" s="11">
        <v>0.44623736555120314</v>
      </c>
      <c r="I5" s="11">
        <v>0.17440896119499236</v>
      </c>
      <c r="J5" s="11">
        <v>0.3674333969101149</v>
      </c>
      <c r="K5" s="11">
        <v>6.2355193032796997E-2</v>
      </c>
      <c r="L5" s="13">
        <v>6.2478614898302959E-4</v>
      </c>
      <c r="M5" s="32">
        <v>7.12682640805469E-2</v>
      </c>
      <c r="N5" s="13">
        <v>1.6526371829630318E-4</v>
      </c>
      <c r="O5" s="13">
        <v>1.7060957401670192E-3</v>
      </c>
      <c r="P5" s="13">
        <v>1.3650548856071404E-3</v>
      </c>
      <c r="Q5" s="13">
        <v>7.9275985120998659E-4</v>
      </c>
      <c r="R5" s="13">
        <v>1.5323628641804172E-5</v>
      </c>
      <c r="S5" s="13">
        <v>2.1754406586780749E-5</v>
      </c>
      <c r="T5" s="13">
        <v>1.2316612356360042E-4</v>
      </c>
      <c r="U5" s="13">
        <v>1.649374095670108E-4</v>
      </c>
      <c r="V5" s="30">
        <f t="shared" si="0"/>
        <v>1.1266823226822771</v>
      </c>
      <c r="W5" s="5">
        <v>3.3898305084745763E-2</v>
      </c>
      <c r="X5" s="5">
        <v>0.37773954249287783</v>
      </c>
      <c r="Y5" s="5">
        <v>7.0427127486142813E-3</v>
      </c>
      <c r="Z5" s="5" t="s">
        <v>90</v>
      </c>
      <c r="AA5" s="11">
        <v>0.11487843070219432</v>
      </c>
      <c r="AB5" s="5" t="s">
        <v>90</v>
      </c>
      <c r="AC5" s="5">
        <v>9.7097647303768464E-2</v>
      </c>
      <c r="AD5" s="14">
        <v>-0.47</v>
      </c>
      <c r="AE5" s="5">
        <v>-0.93</v>
      </c>
      <c r="AF5" s="13">
        <v>8.855E-4</v>
      </c>
      <c r="AG5" s="13">
        <v>1.668E-6</v>
      </c>
      <c r="AH5" s="13">
        <v>9.4050000000000004E-4</v>
      </c>
      <c r="AI5" s="5">
        <v>0</v>
      </c>
      <c r="AN5" s="13"/>
      <c r="AS5" s="13"/>
      <c r="AT5" s="13"/>
      <c r="AU5" s="13"/>
      <c r="AV5" s="13"/>
      <c r="AW5" s="13"/>
    </row>
    <row r="6" spans="1:49" ht="15" customHeight="1" x14ac:dyDescent="0.35">
      <c r="A6" s="2" t="s">
        <v>15</v>
      </c>
      <c r="B6" s="9">
        <v>43894</v>
      </c>
      <c r="C6" s="5">
        <v>246</v>
      </c>
      <c r="D6" s="5">
        <v>7.2</v>
      </c>
      <c r="E6" s="5">
        <v>7.65</v>
      </c>
      <c r="F6" s="5">
        <v>1.01</v>
      </c>
      <c r="G6" s="29">
        <v>210</v>
      </c>
      <c r="H6" s="11">
        <v>0.52334368220690664</v>
      </c>
      <c r="I6" s="11">
        <v>0.18552421303698913</v>
      </c>
      <c r="J6" s="11">
        <v>0.41853328610300822</v>
      </c>
      <c r="K6" s="11">
        <v>7.8848378958454202E-2</v>
      </c>
      <c r="L6" s="13">
        <v>7.0596381593174924E-4</v>
      </c>
      <c r="M6" s="32">
        <v>6.8198420747488525E-2</v>
      </c>
      <c r="N6" s="13">
        <v>2.3953083853320832E-4</v>
      </c>
      <c r="O6" s="13">
        <v>1.173339666223757E-3</v>
      </c>
      <c r="P6" s="13">
        <v>7.8645028466696216E-4</v>
      </c>
      <c r="Q6" s="13">
        <v>3.2595889130542709E-4</v>
      </c>
      <c r="R6" s="13">
        <v>1.6203774078566556E-5</v>
      </c>
      <c r="S6" s="13">
        <v>2.4251248487204756E-5</v>
      </c>
      <c r="T6" s="13">
        <v>9.8300795421834793E-5</v>
      </c>
      <c r="U6" s="13">
        <v>1.8832713551185953E-4</v>
      </c>
      <c r="V6" s="30">
        <f t="shared" si="0"/>
        <v>1.2780063075030073</v>
      </c>
      <c r="W6" s="5">
        <v>3.4993157174439411E-2</v>
      </c>
      <c r="X6" s="5">
        <v>0.48126815784277771</v>
      </c>
      <c r="Y6" s="5">
        <v>7.4513639821758501E-3</v>
      </c>
      <c r="Z6" s="5" t="s">
        <v>90</v>
      </c>
      <c r="AA6" s="11">
        <v>0.14429953926711703</v>
      </c>
      <c r="AB6" s="5" t="s">
        <v>90</v>
      </c>
      <c r="AC6" s="5">
        <v>0.12057880491359567</v>
      </c>
      <c r="AD6" s="14">
        <v>7.0000000000000007E-2</v>
      </c>
      <c r="AE6" s="5">
        <v>-0.86</v>
      </c>
      <c r="AF6" s="13">
        <v>9.9599999999999992E-4</v>
      </c>
      <c r="AG6" s="13">
        <v>1.697E-6</v>
      </c>
      <c r="AH6" s="13">
        <v>1.065E-3</v>
      </c>
      <c r="AI6" s="5">
        <v>0</v>
      </c>
      <c r="AN6" s="13"/>
      <c r="AS6" s="13"/>
      <c r="AT6" s="13"/>
      <c r="AU6" s="13"/>
      <c r="AV6" s="13"/>
      <c r="AW6" s="13"/>
    </row>
    <row r="7" spans="1:49" x14ac:dyDescent="0.35">
      <c r="A7" s="2" t="s">
        <v>13</v>
      </c>
      <c r="B7" s="9">
        <v>43894</v>
      </c>
      <c r="C7" s="5">
        <v>282</v>
      </c>
      <c r="D7" s="5">
        <v>7.1</v>
      </c>
      <c r="E7" s="5">
        <v>7.72</v>
      </c>
      <c r="F7" s="5">
        <v>1.2033333333333334</v>
      </c>
      <c r="G7" s="29">
        <v>250</v>
      </c>
      <c r="H7" s="11">
        <v>0.65347182227540501</v>
      </c>
      <c r="I7" s="11">
        <v>0.21382511586251077</v>
      </c>
      <c r="J7" s="11">
        <v>0.48256341229420957</v>
      </c>
      <c r="K7" s="11">
        <v>8.6398765457227786E-2</v>
      </c>
      <c r="L7" s="13">
        <v>7.9193340426403499E-4</v>
      </c>
      <c r="M7" s="32">
        <v>7.8300700825640834E-2</v>
      </c>
      <c r="N7" s="13">
        <v>2.6079908661784043E-4</v>
      </c>
      <c r="O7" s="13">
        <v>1.5576246294747435E-3</v>
      </c>
      <c r="P7" s="13">
        <v>1.434719335282665E-3</v>
      </c>
      <c r="Q7" s="13">
        <v>3.2727003762144172E-4</v>
      </c>
      <c r="R7" s="13">
        <v>1.863554799842731E-5</v>
      </c>
      <c r="S7" s="13">
        <v>2.8935968904317495E-5</v>
      </c>
      <c r="T7" s="13">
        <v>9.7261388097074459E-5</v>
      </c>
      <c r="U7" s="13">
        <v>2.5611647435455116E-4</v>
      </c>
      <c r="V7" s="30">
        <f t="shared" si="0"/>
        <v>1.5193331125876095</v>
      </c>
      <c r="W7" s="5">
        <v>3.415096325929045E-2</v>
      </c>
      <c r="X7" s="5">
        <v>0.50850421685047797</v>
      </c>
      <c r="Y7" s="5">
        <v>7.5817845886316697E-3</v>
      </c>
      <c r="Z7" s="5" t="s">
        <v>90</v>
      </c>
      <c r="AA7" s="11">
        <v>0.17994546032165831</v>
      </c>
      <c r="AB7" s="5" t="s">
        <v>90</v>
      </c>
      <c r="AC7" s="5">
        <v>0.14625026025400792</v>
      </c>
      <c r="AD7" s="14">
        <v>1.9</v>
      </c>
      <c r="AE7" s="5">
        <v>-0.64</v>
      </c>
      <c r="AF7" s="13">
        <v>1.1820000000000001E-3</v>
      </c>
      <c r="AG7" s="13">
        <v>2.3939999999999999E-6</v>
      </c>
      <c r="AH7" s="13">
        <v>1.255E-3</v>
      </c>
      <c r="AI7" s="5">
        <v>0</v>
      </c>
      <c r="AN7" s="13"/>
      <c r="AS7" s="13"/>
      <c r="AT7" s="13"/>
      <c r="AU7" s="13"/>
      <c r="AV7" s="13"/>
      <c r="AW7" s="13"/>
    </row>
    <row r="8" spans="1:49" x14ac:dyDescent="0.35">
      <c r="A8" s="2" t="s">
        <v>10</v>
      </c>
      <c r="H8" s="11"/>
      <c r="I8" s="11"/>
      <c r="J8" s="11"/>
      <c r="K8" s="11"/>
      <c r="L8" s="13"/>
      <c r="M8" s="33"/>
      <c r="N8" s="13"/>
      <c r="O8" s="13"/>
      <c r="P8" s="13"/>
      <c r="Q8" s="13"/>
      <c r="R8" s="13"/>
      <c r="S8" s="13"/>
      <c r="T8" s="13"/>
      <c r="U8" s="13"/>
      <c r="V8" s="30">
        <f t="shared" si="0"/>
        <v>0</v>
      </c>
      <c r="W8" s="5">
        <v>0</v>
      </c>
      <c r="X8" s="5">
        <v>0</v>
      </c>
      <c r="Y8" s="5">
        <v>0</v>
      </c>
      <c r="AA8" s="11">
        <v>0</v>
      </c>
      <c r="AC8" s="5">
        <v>0</v>
      </c>
      <c r="AN8" s="13"/>
      <c r="AS8" s="13"/>
      <c r="AT8" s="13"/>
      <c r="AU8" s="13"/>
      <c r="AV8" s="13"/>
      <c r="AW8" s="13"/>
    </row>
    <row r="9" spans="1:49" x14ac:dyDescent="0.35">
      <c r="A9" s="2" t="s">
        <v>7</v>
      </c>
      <c r="B9" s="9">
        <v>43894</v>
      </c>
      <c r="C9" s="5">
        <v>514</v>
      </c>
      <c r="D9" s="5">
        <v>8.6999999999999993</v>
      </c>
      <c r="E9" s="5">
        <v>7.92</v>
      </c>
      <c r="F9" s="5">
        <v>3.64</v>
      </c>
      <c r="G9" s="29">
        <v>610</v>
      </c>
      <c r="H9" s="11">
        <v>2.0802149658465807</v>
      </c>
      <c r="I9" s="11">
        <v>0.59676828795268388</v>
      </c>
      <c r="J9" s="11">
        <v>0.93769318625905207</v>
      </c>
      <c r="K9" s="11">
        <v>0.20785415303260324</v>
      </c>
      <c r="L9" s="13">
        <v>4.4748828796726346E-3</v>
      </c>
      <c r="M9" s="32">
        <v>0.16190069741696636</v>
      </c>
      <c r="N9" s="13">
        <v>1.5417542822319635E-3</v>
      </c>
      <c r="O9" s="13">
        <v>1.3053471103511482E-3</v>
      </c>
      <c r="P9" s="13">
        <v>1.4175884917636697E-3</v>
      </c>
      <c r="Q9" s="13">
        <v>1.3077645129079774E-4</v>
      </c>
      <c r="R9" s="13">
        <v>3.9641267386916538E-5</v>
      </c>
      <c r="S9" s="13">
        <v>4.9420876687297381E-5</v>
      </c>
      <c r="T9" s="13">
        <v>6.2435014005603895E-5</v>
      </c>
      <c r="U9" s="13">
        <v>3.2018739024460122E-4</v>
      </c>
      <c r="V9" s="30">
        <f t="shared" si="0"/>
        <v>3.9937733242715208</v>
      </c>
      <c r="W9" s="5">
        <v>9.2641330666385913E-2</v>
      </c>
      <c r="X9" s="5">
        <v>0.98967647307703155</v>
      </c>
      <c r="Y9" s="5">
        <v>2.3671340071731332E-2</v>
      </c>
      <c r="Z9" s="5" t="s">
        <v>90</v>
      </c>
      <c r="AA9" s="11">
        <v>0.36521587681966911</v>
      </c>
      <c r="AB9" s="5" t="s">
        <v>90</v>
      </c>
      <c r="AC9" s="5">
        <v>0.7694253591505309</v>
      </c>
      <c r="AD9" s="14">
        <v>-1.08</v>
      </c>
      <c r="AE9" s="5">
        <v>0.46</v>
      </c>
      <c r="AF9" s="13">
        <v>3.5109999999999998E-3</v>
      </c>
      <c r="AG9" s="13">
        <v>1.309E-5</v>
      </c>
      <c r="AH9" s="13">
        <v>3.7139999999999999E-3</v>
      </c>
      <c r="AI9" s="13">
        <v>1.5779999999999999E-4</v>
      </c>
      <c r="AN9" s="13"/>
      <c r="AS9" s="13"/>
      <c r="AT9" s="13"/>
      <c r="AU9" s="13"/>
      <c r="AV9" s="13"/>
      <c r="AW9" s="13"/>
    </row>
    <row r="10" spans="1:49" x14ac:dyDescent="0.35">
      <c r="A10" s="2" t="s">
        <v>3</v>
      </c>
      <c r="B10" s="9">
        <v>43894</v>
      </c>
      <c r="C10" s="5">
        <v>514</v>
      </c>
      <c r="D10" s="5">
        <v>7.9</v>
      </c>
      <c r="E10" s="5">
        <v>7.8</v>
      </c>
      <c r="F10" s="5">
        <v>1.5266666666666666</v>
      </c>
      <c r="G10" s="29">
        <v>310</v>
      </c>
      <c r="H10" s="11">
        <v>0.79620695249757356</v>
      </c>
      <c r="I10" s="11">
        <v>0.24711260861842224</v>
      </c>
      <c r="J10" s="11">
        <v>0.50977436173881607</v>
      </c>
      <c r="K10" s="11">
        <v>8.6837821412328625E-2</v>
      </c>
      <c r="L10" s="13">
        <v>1.2394038820608111E-3</v>
      </c>
      <c r="M10" s="32">
        <v>8.7860084141859141E-2</v>
      </c>
      <c r="N10" s="13">
        <v>4.1068297946614881E-4</v>
      </c>
      <c r="O10" s="13">
        <v>1.962498707884603E-3</v>
      </c>
      <c r="P10" s="13">
        <v>2.4093602771509044E-3</v>
      </c>
      <c r="Q10" s="13">
        <v>2.2799235549599849E-4</v>
      </c>
      <c r="R10" s="13">
        <v>2.240936680676931E-5</v>
      </c>
      <c r="S10" s="13">
        <v>3.5599132646475593E-5</v>
      </c>
      <c r="T10" s="13">
        <v>7.7683346358639287E-5</v>
      </c>
      <c r="U10" s="13">
        <v>2.8311598894766618E-4</v>
      </c>
      <c r="V10" s="30">
        <f t="shared" si="0"/>
        <v>1.7344605744458175</v>
      </c>
      <c r="W10" s="5">
        <v>3.6151173807769235E-2</v>
      </c>
      <c r="X10" s="5">
        <v>0.5005951541477448</v>
      </c>
      <c r="Y10" s="5">
        <v>7.6687316596022164E-3</v>
      </c>
      <c r="Z10" s="5" t="s">
        <v>90</v>
      </c>
      <c r="AA10" s="11">
        <v>0.17895852113936647</v>
      </c>
      <c r="AB10" s="5" t="s">
        <v>90</v>
      </c>
      <c r="AC10" s="5">
        <v>0.19642306891526129</v>
      </c>
      <c r="AD10" s="14">
        <v>1.03</v>
      </c>
      <c r="AE10" s="5">
        <v>-0.37</v>
      </c>
      <c r="AF10" s="13">
        <v>1.4920000000000001E-3</v>
      </c>
      <c r="AG10" s="13">
        <v>3.755E-6</v>
      </c>
      <c r="AH10" s="13">
        <v>1.5740000000000001E-3</v>
      </c>
      <c r="AI10" s="5">
        <v>0</v>
      </c>
      <c r="AN10" s="13"/>
      <c r="AS10" s="13"/>
      <c r="AT10" s="13"/>
      <c r="AU10" s="13"/>
      <c r="AV10" s="13"/>
      <c r="AW10" s="13"/>
    </row>
    <row r="11" spans="1:49" x14ac:dyDescent="0.35">
      <c r="A11" s="2"/>
      <c r="M11" s="3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5B28-1C13-4052-BDC7-19DCE6196FB6}">
  <dimension ref="A1:AW19"/>
  <sheetViews>
    <sheetView topLeftCell="U1" zoomScale="75" zoomScaleNormal="75" workbookViewId="0">
      <selection activeCell="AA3" sqref="AA3:AA10"/>
    </sheetView>
  </sheetViews>
  <sheetFormatPr defaultColWidth="8.7265625" defaultRowHeight="14.5" x14ac:dyDescent="0.35"/>
  <cols>
    <col min="1" max="1" width="14.26953125" style="5" bestFit="1" customWidth="1"/>
    <col min="2" max="2" width="18.453125" style="5" customWidth="1"/>
    <col min="3" max="3" width="5.81640625" style="5" bestFit="1" customWidth="1"/>
    <col min="4" max="4" width="6" style="5" bestFit="1" customWidth="1"/>
    <col min="5" max="5" width="4.81640625" style="5" bestFit="1" customWidth="1"/>
    <col min="6" max="6" width="9.453125" style="5" bestFit="1" customWidth="1"/>
    <col min="7" max="7" width="8.453125" style="5" bestFit="1" customWidth="1"/>
    <col min="8" max="8" width="8" style="14" bestFit="1" customWidth="1"/>
    <col min="9" max="9" width="12" style="5" bestFit="1" customWidth="1"/>
    <col min="10" max="11" width="8" style="5" bestFit="1" customWidth="1"/>
    <col min="12" max="12" width="11.54296875" style="5" customWidth="1"/>
    <col min="13" max="13" width="8" style="5" bestFit="1" customWidth="1"/>
    <col min="14" max="14" width="10.1796875" style="14" customWidth="1"/>
    <col min="15" max="22" width="8.7265625" style="5"/>
    <col min="23" max="23" width="8.7265625" style="14"/>
    <col min="24" max="29" width="8.7265625" style="5"/>
    <col min="30" max="30" width="8.7265625" style="14"/>
    <col min="31" max="34" width="8.7265625" style="5"/>
    <col min="35" max="35" width="10.7265625" style="5" customWidth="1"/>
    <col min="36" max="16384" width="8.7265625" style="5"/>
  </cols>
  <sheetData>
    <row r="1" spans="1:49" ht="51" customHeight="1" x14ac:dyDescent="0.35">
      <c r="A1" s="6"/>
      <c r="B1" s="6"/>
      <c r="C1" s="6"/>
      <c r="D1" s="6"/>
      <c r="E1" s="6"/>
      <c r="F1" s="6"/>
      <c r="G1" s="6"/>
      <c r="H1" s="7" t="s">
        <v>50</v>
      </c>
      <c r="I1" s="8" t="s">
        <v>51</v>
      </c>
      <c r="J1" s="8"/>
      <c r="K1" s="8"/>
      <c r="L1" s="8"/>
      <c r="M1" s="8"/>
      <c r="N1" s="7" t="s">
        <v>52</v>
      </c>
      <c r="O1" s="6"/>
      <c r="P1" s="6"/>
      <c r="Q1" s="6"/>
      <c r="R1" s="6"/>
      <c r="S1" s="6"/>
      <c r="T1" s="6"/>
      <c r="U1" s="6"/>
      <c r="V1" s="6"/>
      <c r="W1" s="7" t="s">
        <v>53</v>
      </c>
      <c r="X1" s="6"/>
      <c r="Y1" s="6"/>
      <c r="Z1" s="6"/>
      <c r="AA1" s="6"/>
      <c r="AB1" s="6"/>
      <c r="AC1" s="6"/>
      <c r="AD1" s="21" t="s">
        <v>54</v>
      </c>
      <c r="AE1" s="2"/>
      <c r="AF1" s="2"/>
      <c r="AG1" s="8"/>
      <c r="AH1" s="2"/>
      <c r="AI1" s="2"/>
    </row>
    <row r="2" spans="1:49" s="76" customFormat="1" ht="43.5" x14ac:dyDescent="0.35">
      <c r="A2" s="71" t="s">
        <v>55</v>
      </c>
      <c r="B2" s="72" t="s">
        <v>56</v>
      </c>
      <c r="C2" s="73" t="s">
        <v>57</v>
      </c>
      <c r="D2" s="73" t="s">
        <v>58</v>
      </c>
      <c r="E2" s="73" t="s">
        <v>59</v>
      </c>
      <c r="F2" s="73" t="s">
        <v>43</v>
      </c>
      <c r="G2" s="73" t="s">
        <v>60</v>
      </c>
      <c r="H2" s="74" t="s">
        <v>61</v>
      </c>
      <c r="I2" s="73" t="s">
        <v>62</v>
      </c>
      <c r="J2" s="73" t="s">
        <v>63</v>
      </c>
      <c r="K2" s="73" t="s">
        <v>64</v>
      </c>
      <c r="L2" s="73" t="s">
        <v>65</v>
      </c>
      <c r="M2" s="73" t="s">
        <v>66</v>
      </c>
      <c r="N2" s="74" t="s">
        <v>67</v>
      </c>
      <c r="O2" s="73" t="s">
        <v>68</v>
      </c>
      <c r="P2" s="73" t="s">
        <v>69</v>
      </c>
      <c r="Q2" s="73" t="s">
        <v>70</v>
      </c>
      <c r="R2" s="73" t="s">
        <v>71</v>
      </c>
      <c r="S2" s="73" t="s">
        <v>72</v>
      </c>
      <c r="T2" s="73" t="s">
        <v>73</v>
      </c>
      <c r="U2" s="73" t="s">
        <v>74</v>
      </c>
      <c r="V2" s="79" t="s">
        <v>75</v>
      </c>
      <c r="W2" s="74" t="s">
        <v>76</v>
      </c>
      <c r="X2" s="73" t="s">
        <v>77</v>
      </c>
      <c r="Y2" s="73" t="s">
        <v>78</v>
      </c>
      <c r="Z2" s="73" t="s">
        <v>79</v>
      </c>
      <c r="AA2" s="73" t="s">
        <v>80</v>
      </c>
      <c r="AB2" s="73" t="s">
        <v>81</v>
      </c>
      <c r="AC2" s="73" t="s">
        <v>82</v>
      </c>
      <c r="AD2" s="77" t="s">
        <v>83</v>
      </c>
      <c r="AE2" s="78" t="s">
        <v>84</v>
      </c>
      <c r="AF2" s="78" t="s">
        <v>85</v>
      </c>
      <c r="AG2" s="78" t="s">
        <v>86</v>
      </c>
      <c r="AH2" s="78" t="s">
        <v>87</v>
      </c>
      <c r="AI2" s="78" t="s">
        <v>88</v>
      </c>
    </row>
    <row r="3" spans="1:49" x14ac:dyDescent="0.35">
      <c r="A3" s="2" t="s">
        <v>26</v>
      </c>
      <c r="B3" s="9">
        <v>44014</v>
      </c>
      <c r="D3" s="5">
        <v>15.8</v>
      </c>
      <c r="E3" s="5">
        <v>6.37</v>
      </c>
      <c r="F3" s="5">
        <f>AVERAGE(0.03, 0.05, 0.01)</f>
        <v>0.03</v>
      </c>
      <c r="G3" s="5">
        <v>60</v>
      </c>
      <c r="H3" s="10">
        <v>3.714829187632547E-2</v>
      </c>
      <c r="I3" s="11">
        <v>3.9462460655999884E-2</v>
      </c>
      <c r="J3" s="11">
        <v>0.21150220604143077</v>
      </c>
      <c r="K3" s="11">
        <v>9.2853500896155315E-3</v>
      </c>
      <c r="L3" s="13">
        <v>6.7433198620581492E-5</v>
      </c>
      <c r="M3" s="11">
        <v>3.4673576110217964E-2</v>
      </c>
      <c r="N3" s="12">
        <v>4.059251952072499E-4</v>
      </c>
      <c r="O3" s="13">
        <v>1.6081073139550893E-3</v>
      </c>
      <c r="P3" s="13">
        <v>4.8000230937919261E-3</v>
      </c>
      <c r="Q3" s="13">
        <v>4.6368901973428472E-4</v>
      </c>
      <c r="R3" s="13">
        <v>2.1222794284918326E-5</v>
      </c>
      <c r="S3" s="13">
        <v>1.7766833719170143E-5</v>
      </c>
      <c r="T3" s="13">
        <v>1.3181852353347869E-4</v>
      </c>
      <c r="U3" s="13">
        <v>1.7385772728121155E-5</v>
      </c>
      <c r="V3" s="13">
        <f t="shared" ref="V3:V10" si="0">SUM(H3:U3)</f>
        <v>0.33960525651916446</v>
      </c>
      <c r="W3" s="10">
        <v>8.7903989893673012E-3</v>
      </c>
      <c r="X3" s="11">
        <v>0.19332355512932614</v>
      </c>
      <c r="Y3" s="11" t="e">
        <v>#VALUE!</v>
      </c>
      <c r="Z3" s="11" t="e">
        <v>#VALUE!</v>
      </c>
      <c r="AA3" s="11">
        <v>1.5400766651776571E-3</v>
      </c>
      <c r="AB3" s="11" t="e">
        <v>#VALUE!</v>
      </c>
      <c r="AC3" s="11">
        <v>3.5986883198001252E-2</v>
      </c>
      <c r="AD3" s="14">
        <v>12.71</v>
      </c>
      <c r="AE3" s="5">
        <v>-4.99</v>
      </c>
      <c r="AF3" s="13">
        <v>2.584E-5</v>
      </c>
      <c r="AG3" s="13">
        <v>1.2110000000000001E-9</v>
      </c>
      <c r="AH3" s="13">
        <v>8.3259999999999999E-5</v>
      </c>
      <c r="AI3" s="5">
        <v>0</v>
      </c>
      <c r="AN3" s="13"/>
      <c r="AS3" s="13"/>
      <c r="AT3" s="13"/>
      <c r="AU3" s="13"/>
      <c r="AV3" s="13"/>
      <c r="AW3" s="13"/>
    </row>
    <row r="4" spans="1:49" x14ac:dyDescent="0.35">
      <c r="A4" s="2" t="s">
        <v>23</v>
      </c>
      <c r="B4" s="9">
        <v>44014</v>
      </c>
      <c r="C4" s="5">
        <v>1.266</v>
      </c>
      <c r="D4" s="5">
        <v>15.3</v>
      </c>
      <c r="E4" s="5">
        <v>7.39</v>
      </c>
      <c r="F4" s="5">
        <v>0.2</v>
      </c>
      <c r="G4" s="5">
        <v>70</v>
      </c>
      <c r="H4" s="10">
        <v>0.10012389164515668</v>
      </c>
      <c r="I4" s="11">
        <v>7.1170778006955482E-2</v>
      </c>
      <c r="J4" s="11">
        <v>0.27251548492592137</v>
      </c>
      <c r="K4" s="11">
        <v>3.4149363543773119E-2</v>
      </c>
      <c r="L4" s="13">
        <v>1.5495441804953486E-4</v>
      </c>
      <c r="M4" s="11">
        <v>4.8828628691870712E-2</v>
      </c>
      <c r="N4" s="12">
        <v>4.3923899589949845E-4</v>
      </c>
      <c r="O4" s="13">
        <v>1.2056448422199854E-3</v>
      </c>
      <c r="P4" s="13">
        <v>2.2437603571396391E-3</v>
      </c>
      <c r="Q4" s="13">
        <v>2.0094395443044565E-4</v>
      </c>
      <c r="R4" s="13">
        <v>1.590579599660545E-5</v>
      </c>
      <c r="S4" s="13">
        <v>2.6448848701186357E-5</v>
      </c>
      <c r="T4" s="13">
        <v>8.2625784312386416E-5</v>
      </c>
      <c r="U4" s="13">
        <v>2.4915230810590344E-5</v>
      </c>
      <c r="V4" s="13">
        <f t="shared" si="0"/>
        <v>0.53118258504123739</v>
      </c>
      <c r="W4" s="25">
        <v>1.6843521005423456E-3</v>
      </c>
      <c r="X4">
        <v>0.24081742024652353</v>
      </c>
      <c r="Y4" t="e">
        <v>#VALUE!</v>
      </c>
      <c r="Z4" t="e">
        <v>#VALUE!</v>
      </c>
      <c r="AA4">
        <v>1.1826484681049401E-2</v>
      </c>
      <c r="AB4" t="e">
        <v>#VALUE!</v>
      </c>
      <c r="AC4">
        <v>6.5023943368727882E-2</v>
      </c>
      <c r="AD4" s="14">
        <v>6.01</v>
      </c>
      <c r="AE4" s="5">
        <v>-2.39</v>
      </c>
      <c r="AF4" s="13">
        <v>1.906E-4</v>
      </c>
      <c r="AG4" s="13">
        <v>1.984E-7</v>
      </c>
      <c r="AH4" s="13">
        <v>2.1039999999999999E-4</v>
      </c>
      <c r="AI4" s="5">
        <v>0</v>
      </c>
      <c r="AN4" s="13"/>
      <c r="AS4" s="13"/>
      <c r="AT4" s="13"/>
      <c r="AU4" s="13"/>
      <c r="AV4" s="13"/>
      <c r="AW4" s="13"/>
    </row>
    <row r="5" spans="1:49" x14ac:dyDescent="0.35">
      <c r="A5" s="2" t="s">
        <v>124</v>
      </c>
      <c r="B5" s="9">
        <v>44014</v>
      </c>
      <c r="C5" s="5">
        <v>8.68</v>
      </c>
      <c r="D5" s="5">
        <v>18.2</v>
      </c>
      <c r="E5" s="5">
        <v>7.78</v>
      </c>
      <c r="F5" s="16">
        <v>1.02</v>
      </c>
      <c r="G5" s="5">
        <v>190</v>
      </c>
      <c r="H5" s="10">
        <v>0.43631078292499675</v>
      </c>
      <c r="I5" s="11">
        <v>0.2216753327936343</v>
      </c>
      <c r="J5" s="11">
        <v>0.48705181733722114</v>
      </c>
      <c r="K5" s="11">
        <v>5.8374747015770001E-2</v>
      </c>
      <c r="L5" s="13">
        <v>6.5332676746264516E-4</v>
      </c>
      <c r="M5" s="11">
        <v>4.2229062534925373E-2</v>
      </c>
      <c r="N5" s="12">
        <v>3.0831515664046604E-4</v>
      </c>
      <c r="O5" s="13">
        <v>2.9026370303133521E-3</v>
      </c>
      <c r="P5" s="13">
        <v>1.1096945639102926E-3</v>
      </c>
      <c r="Q5" s="13">
        <v>7.2214893338268997E-4</v>
      </c>
      <c r="R5" s="13">
        <v>1.3651324391790465E-5</v>
      </c>
      <c r="S5" s="13">
        <v>2.2979902567829538E-5</v>
      </c>
      <c r="T5" s="13">
        <v>6.0760354493358768E-5</v>
      </c>
      <c r="U5" s="13">
        <v>1.7928933487797015E-4</v>
      </c>
      <c r="V5" s="13">
        <f t="shared" si="0"/>
        <v>1.2516145459745878</v>
      </c>
      <c r="W5" s="25">
        <v>2.7581265646380911E-3</v>
      </c>
      <c r="X5">
        <v>0.39147039742758016</v>
      </c>
      <c r="Y5">
        <v>1.1824673136907543E-3</v>
      </c>
      <c r="Z5" t="e">
        <v>#VALUE!</v>
      </c>
      <c r="AA5">
        <v>6.6510872527816345E-2</v>
      </c>
      <c r="AB5" t="e">
        <v>#VALUE!</v>
      </c>
      <c r="AC5">
        <v>0.12729544034978138</v>
      </c>
      <c r="AD5" s="14">
        <v>3.8</v>
      </c>
      <c r="AE5" s="5">
        <v>-0.65</v>
      </c>
      <c r="AF5" s="13">
        <v>9.9850000000000004E-4</v>
      </c>
      <c r="AG5" s="13">
        <v>2.9000000000000002E-6</v>
      </c>
      <c r="AH5" s="13">
        <v>1.049E-3</v>
      </c>
      <c r="AI5" s="5">
        <v>0</v>
      </c>
      <c r="AN5" s="13"/>
      <c r="AS5" s="13"/>
      <c r="AT5" s="13"/>
      <c r="AU5" s="13"/>
      <c r="AV5" s="13"/>
      <c r="AW5" s="13"/>
    </row>
    <row r="6" spans="1:49" x14ac:dyDescent="0.35">
      <c r="A6" s="2" t="s">
        <v>15</v>
      </c>
      <c r="B6" s="9">
        <v>44014</v>
      </c>
      <c r="C6" s="5">
        <v>16.3</v>
      </c>
      <c r="D6" s="5">
        <v>16.899999999999999</v>
      </c>
      <c r="E6" s="5">
        <v>8.09</v>
      </c>
      <c r="F6" s="16">
        <v>1.5</v>
      </c>
      <c r="G6" s="5">
        <v>290</v>
      </c>
      <c r="H6" s="10">
        <v>0.69350763897558299</v>
      </c>
      <c r="I6" s="11">
        <v>0.32523987214449684</v>
      </c>
      <c r="J6" s="11">
        <v>0.91638518135391644</v>
      </c>
      <c r="K6" s="11">
        <v>7.824286054321597E-2</v>
      </c>
      <c r="L6" s="13">
        <v>1.0347584914278231E-3</v>
      </c>
      <c r="M6" s="11">
        <v>5.0267513693231673E-2</v>
      </c>
      <c r="N6" s="12">
        <v>5.5487852622011628E-4</v>
      </c>
      <c r="O6" s="13">
        <v>1.3180914022750889E-3</v>
      </c>
      <c r="P6" s="13">
        <v>2.5011015607814602E-4</v>
      </c>
      <c r="Q6" s="13">
        <v>2.4039013455948353E-4</v>
      </c>
      <c r="R6" s="13">
        <v>1.2144809851564364E-5</v>
      </c>
      <c r="S6" s="13">
        <v>2.1845475943074159E-5</v>
      </c>
      <c r="T6" s="13">
        <v>4.0739228217147604E-5</v>
      </c>
      <c r="U6" s="13">
        <v>2.6656471499391775E-4</v>
      </c>
      <c r="V6" s="13">
        <f t="shared" si="0"/>
        <v>2.06738258965001</v>
      </c>
      <c r="W6" s="10">
        <v>3.5519528371407511E-2</v>
      </c>
      <c r="X6" s="11">
        <v>0.76817194595661864</v>
      </c>
      <c r="Y6" s="11">
        <v>7.0601021628083896E-3</v>
      </c>
      <c r="Z6" s="11" t="e">
        <v>#VALUE!</v>
      </c>
      <c r="AA6" s="11">
        <v>0.13338515301588941</v>
      </c>
      <c r="AB6" s="11">
        <v>7.4127579460763968E-3</v>
      </c>
      <c r="AC6" s="11">
        <v>0.17898813241723921</v>
      </c>
      <c r="AD6" s="14">
        <v>4</v>
      </c>
      <c r="AE6" s="5">
        <v>-0.03</v>
      </c>
      <c r="AF6" s="13">
        <v>1.446E-3</v>
      </c>
      <c r="AG6" s="13">
        <v>8.6810000000000004E-6</v>
      </c>
      <c r="AH6" s="13">
        <v>1.5039999999999999E-3</v>
      </c>
      <c r="AI6" s="5">
        <v>0</v>
      </c>
      <c r="AN6" s="13"/>
      <c r="AS6" s="13"/>
      <c r="AT6" s="13"/>
      <c r="AU6" s="13"/>
      <c r="AV6" s="13"/>
      <c r="AW6" s="13"/>
    </row>
    <row r="7" spans="1:49" x14ac:dyDescent="0.35">
      <c r="A7" s="2" t="s">
        <v>13</v>
      </c>
      <c r="B7" s="9">
        <v>44013</v>
      </c>
      <c r="C7" s="5">
        <v>17.7</v>
      </c>
      <c r="D7" s="5">
        <v>18.5</v>
      </c>
      <c r="E7" s="5">
        <v>8.4700000000000006</v>
      </c>
      <c r="F7" s="16">
        <v>2.67</v>
      </c>
      <c r="G7" s="5">
        <v>540</v>
      </c>
      <c r="H7" s="10">
        <v>1.402646826448114</v>
      </c>
      <c r="I7" s="11">
        <v>0.55048819376936586</v>
      </c>
      <c r="J7" s="11">
        <v>1.7264287376833563</v>
      </c>
      <c r="K7" s="11">
        <v>0.14263019269288177</v>
      </c>
      <c r="L7" s="13">
        <v>1.6938441880285471E-3</v>
      </c>
      <c r="M7" s="11">
        <v>7.5695026631818582E-2</v>
      </c>
      <c r="N7" s="12">
        <v>1.0976761608148236E-3</v>
      </c>
      <c r="O7" s="13">
        <v>5.1191409934526577E-4</v>
      </c>
      <c r="P7" s="13">
        <v>4.1132968012057899E-3</v>
      </c>
      <c r="Q7" s="13">
        <v>3.2207457348617917E-4</v>
      </c>
      <c r="R7" s="13">
        <v>1.8602844415885108E-5</v>
      </c>
      <c r="S7" s="13">
        <v>3.0056161954054898E-5</v>
      </c>
      <c r="T7" s="13">
        <v>6.5097042697656964E-5</v>
      </c>
      <c r="U7" s="13">
        <v>6.5774985038195453E-4</v>
      </c>
      <c r="V7" s="13">
        <f t="shared" si="0"/>
        <v>3.9063992889478674</v>
      </c>
      <c r="W7" s="25">
        <v>4.4477422654946308E-3</v>
      </c>
      <c r="X7">
        <v>1.5299551518912362</v>
      </c>
      <c r="Y7">
        <v>2.2171262131701645E-3</v>
      </c>
      <c r="Z7">
        <v>5.3814577492991588E-4</v>
      </c>
      <c r="AA7">
        <v>0.32661128394691386</v>
      </c>
      <c r="AB7">
        <v>1.8373952579408114E-3</v>
      </c>
      <c r="AC7">
        <v>0.40355506974807415</v>
      </c>
      <c r="AD7" s="14">
        <v>4.25</v>
      </c>
      <c r="AE7" s="5">
        <v>0.84</v>
      </c>
      <c r="AF7" s="13">
        <v>2.4399999999999999E-3</v>
      </c>
      <c r="AG7" s="13">
        <v>3.8890000000000002E-5</v>
      </c>
      <c r="AH7" s="13">
        <v>2.5850000000000001E-3</v>
      </c>
      <c r="AI7" s="13">
        <v>1.5650000000000001E-4</v>
      </c>
      <c r="AN7" s="13"/>
      <c r="AS7" s="13"/>
      <c r="AT7" s="13"/>
      <c r="AU7" s="13"/>
      <c r="AV7" s="13"/>
      <c r="AW7" s="13"/>
    </row>
    <row r="8" spans="1:49" x14ac:dyDescent="0.35">
      <c r="A8" s="2" t="s">
        <v>10</v>
      </c>
      <c r="B8" s="9">
        <v>44013</v>
      </c>
      <c r="C8" s="5">
        <v>17.7</v>
      </c>
      <c r="D8" s="5">
        <v>18.399999999999999</v>
      </c>
      <c r="E8" s="5">
        <v>8.4</v>
      </c>
      <c r="F8" s="16">
        <v>3.03</v>
      </c>
      <c r="G8" s="5">
        <v>710</v>
      </c>
      <c r="H8" s="10">
        <v>1.6777172524506052</v>
      </c>
      <c r="I8" s="11">
        <v>0.67460169465080599</v>
      </c>
      <c r="J8" s="11">
        <v>2.9403777628676511</v>
      </c>
      <c r="K8" s="11">
        <v>0.20187094694086943</v>
      </c>
      <c r="L8" s="13">
        <v>2.5503415531306513E-3</v>
      </c>
      <c r="M8" s="11">
        <v>7.9198173092891511E-2</v>
      </c>
      <c r="N8" s="12">
        <v>1.6390385507449956E-3</v>
      </c>
      <c r="O8" s="13">
        <v>1.1992265571490374E-4</v>
      </c>
      <c r="P8" s="13">
        <v>1.078308558590061E-3</v>
      </c>
      <c r="Q8" s="13">
        <v>1.3027393498193538E-5</v>
      </c>
      <c r="R8" s="13">
        <v>3.1560874696557653E-5</v>
      </c>
      <c r="S8" s="13">
        <v>3.6350170120744304E-5</v>
      </c>
      <c r="T8" s="13">
        <v>1.139809161890215E-4</v>
      </c>
      <c r="U8" s="13">
        <v>7.4390389387518933E-4</v>
      </c>
      <c r="V8" s="13">
        <f t="shared" si="0"/>
        <v>5.5800922645693847</v>
      </c>
      <c r="W8" s="24">
        <v>1.0790380644099403E-2</v>
      </c>
      <c r="X8" s="16">
        <v>2.0291653738752711</v>
      </c>
      <c r="Y8" s="16">
        <v>8.4555107541489597E-3</v>
      </c>
      <c r="Z8" s="13">
        <v>1.5768922707248699E-3</v>
      </c>
      <c r="AA8" s="16">
        <v>0.45083533720722074</v>
      </c>
      <c r="AB8" s="16">
        <v>2.55866502968262E-3</v>
      </c>
      <c r="AC8" s="16">
        <v>1.1041224234853215</v>
      </c>
      <c r="AD8" s="24">
        <v>1.19</v>
      </c>
      <c r="AE8" s="16">
        <v>0.66</v>
      </c>
      <c r="AF8" s="16">
        <v>2.9359999999999998E-3</v>
      </c>
      <c r="AG8" s="16">
        <v>2.2989999999999998E-5</v>
      </c>
      <c r="AH8" s="16">
        <v>3.107E-3</v>
      </c>
      <c r="AI8" s="16">
        <v>1.66E-4</v>
      </c>
      <c r="AN8" s="13"/>
      <c r="AS8" s="13"/>
      <c r="AT8" s="13"/>
      <c r="AU8" s="13"/>
      <c r="AV8" s="13"/>
      <c r="AW8" s="13"/>
    </row>
    <row r="9" spans="1:49" x14ac:dyDescent="0.35">
      <c r="A9" s="2" t="s">
        <v>7</v>
      </c>
      <c r="B9" s="9">
        <v>44013</v>
      </c>
      <c r="C9" s="5">
        <v>31.6</v>
      </c>
      <c r="D9" s="5">
        <v>19.399999999999999</v>
      </c>
      <c r="E9" s="5">
        <v>8.1300000000000008</v>
      </c>
      <c r="F9" s="16">
        <v>3.1166666666666671</v>
      </c>
      <c r="G9" s="5">
        <v>770</v>
      </c>
      <c r="H9" s="10">
        <v>1.8667886602150343</v>
      </c>
      <c r="I9" s="11">
        <v>0.91611878384718859</v>
      </c>
      <c r="J9" s="11">
        <v>2.5992538348476493</v>
      </c>
      <c r="K9" s="11">
        <v>0.21751700796900483</v>
      </c>
      <c r="L9" s="13">
        <v>5.1497492116725626E-3</v>
      </c>
      <c r="M9" s="11">
        <v>0.11932251158863881</v>
      </c>
      <c r="N9" s="12">
        <v>2.3293496773245446E-3</v>
      </c>
      <c r="O9" s="13">
        <v>8.0927614059789405E-5</v>
      </c>
      <c r="P9" s="13">
        <v>1.0435890307731106E-4</v>
      </c>
      <c r="Q9" s="13">
        <v>1.1569865020900919E-5</v>
      </c>
      <c r="R9" s="13">
        <v>3.339783340129465E-5</v>
      </c>
      <c r="S9" s="13">
        <v>3.7572810336285878E-5</v>
      </c>
      <c r="T9" s="13">
        <v>9.4507791859013455E-5</v>
      </c>
      <c r="U9" s="13">
        <v>6.8789987084797019E-4</v>
      </c>
      <c r="V9" s="13">
        <f t="shared" si="0"/>
        <v>5.7275301320451151</v>
      </c>
      <c r="W9" s="24">
        <v>6.9479524147371763E-3</v>
      </c>
      <c r="X9" s="16">
        <v>2.4549403435534365</v>
      </c>
      <c r="Y9" s="16">
        <v>3.7169468867852763E-3</v>
      </c>
      <c r="Z9" s="13">
        <v>1.852222667200641E-3</v>
      </c>
      <c r="AA9" s="16">
        <v>0.46746305533917482</v>
      </c>
      <c r="AB9" s="16">
        <v>3.1272572585009802E-3</v>
      </c>
      <c r="AC9" s="16">
        <v>0.61133666458463454</v>
      </c>
      <c r="AD9" s="24">
        <v>4.6100000000000003</v>
      </c>
      <c r="AE9" s="16">
        <v>0.77</v>
      </c>
      <c r="AF9" s="16">
        <v>2.833E-3</v>
      </c>
      <c r="AG9" s="16">
        <v>3.3590000000000002E-5</v>
      </c>
      <c r="AH9" s="16">
        <v>2.9891000000000002E-3</v>
      </c>
      <c r="AI9" s="16">
        <v>1.6210000000000001E-4</v>
      </c>
      <c r="AN9" s="13"/>
      <c r="AS9" s="13"/>
      <c r="AT9" s="13"/>
      <c r="AU9" s="13"/>
      <c r="AV9" s="13"/>
      <c r="AW9" s="13"/>
    </row>
    <row r="10" spans="1:49" x14ac:dyDescent="0.35">
      <c r="A10" s="2" t="s">
        <v>3</v>
      </c>
      <c r="B10" s="9">
        <v>44013</v>
      </c>
      <c r="C10" s="5">
        <v>31.3</v>
      </c>
      <c r="D10" s="5">
        <v>18.600000000000001</v>
      </c>
      <c r="E10" s="5">
        <v>8.16</v>
      </c>
      <c r="F10" s="16">
        <v>3.0166666666666671</v>
      </c>
      <c r="G10" s="5">
        <v>780</v>
      </c>
      <c r="H10" s="10">
        <v>1.9041452863364836</v>
      </c>
      <c r="I10" s="11">
        <v>0.88956488118959121</v>
      </c>
      <c r="J10" s="11">
        <v>2.6510769330206214</v>
      </c>
      <c r="K10" s="11">
        <v>0.21757903139725551</v>
      </c>
      <c r="L10" s="13">
        <v>5.1572907360084921E-3</v>
      </c>
      <c r="M10" s="11">
        <v>0.11912240035265163</v>
      </c>
      <c r="N10" s="12">
        <v>2.2458181695478203E-3</v>
      </c>
      <c r="O10" s="13">
        <v>1.9137217716818814E-4</v>
      </c>
      <c r="P10" s="13">
        <v>1.5858470266012382E-4</v>
      </c>
      <c r="Q10" s="13">
        <v>1.5837558781399747E-4</v>
      </c>
      <c r="R10" s="13">
        <v>3.3169737003210942E-5</v>
      </c>
      <c r="S10" s="13">
        <v>4.5735239666753933E-5</v>
      </c>
      <c r="T10" s="13">
        <v>9.9155698095481468E-5</v>
      </c>
      <c r="U10" s="13">
        <v>6.8440501782916644E-4</v>
      </c>
      <c r="V10" s="13">
        <f t="shared" si="0"/>
        <v>5.7902624393623956</v>
      </c>
      <c r="W10" s="10">
        <v>9.258869354668911E-2</v>
      </c>
      <c r="X10" s="11">
        <v>2.1993061236002593</v>
      </c>
      <c r="Y10" s="11">
        <v>2.023693076839474E-2</v>
      </c>
      <c r="Z10" s="13">
        <v>5.5066079295154179E-3</v>
      </c>
      <c r="AA10" s="11">
        <v>0.49495322521081309</v>
      </c>
      <c r="AB10" s="11">
        <v>1.8058068007842362E-2</v>
      </c>
      <c r="AC10" s="11">
        <v>1.1517072662919008</v>
      </c>
      <c r="AD10" s="14">
        <v>2.0499999999999998</v>
      </c>
      <c r="AE10" s="5">
        <v>0.67</v>
      </c>
      <c r="AF10" s="13">
        <v>2.826E-3</v>
      </c>
      <c r="AG10" s="13">
        <v>2.332E-5</v>
      </c>
      <c r="AH10" s="13">
        <v>2.9889999999999999E-3</v>
      </c>
      <c r="AI10" s="13">
        <v>1.627E-4</v>
      </c>
      <c r="AN10" s="13"/>
      <c r="AS10" s="13"/>
      <c r="AT10" s="13"/>
      <c r="AU10" s="13"/>
      <c r="AV10" s="13"/>
      <c r="AW10" s="13"/>
    </row>
    <row r="11" spans="1:49" x14ac:dyDescent="0.35">
      <c r="V11" s="13"/>
    </row>
    <row r="13" spans="1:49" ht="43.5" x14ac:dyDescent="0.35">
      <c r="T13" s="5" t="s">
        <v>91</v>
      </c>
      <c r="W13" s="4" t="s">
        <v>76</v>
      </c>
      <c r="X13" s="3" t="s">
        <v>77</v>
      </c>
      <c r="Y13" s="3" t="s">
        <v>78</v>
      </c>
      <c r="Z13" s="3" t="s">
        <v>79</v>
      </c>
      <c r="AA13" s="3" t="s">
        <v>80</v>
      </c>
      <c r="AB13" s="3" t="s">
        <v>81</v>
      </c>
      <c r="AC13" s="3" t="s">
        <v>82</v>
      </c>
      <c r="AD13" s="7" t="s">
        <v>83</v>
      </c>
      <c r="AE13" s="8" t="s">
        <v>84</v>
      </c>
      <c r="AF13" s="8" t="s">
        <v>85</v>
      </c>
      <c r="AG13" s="8" t="s">
        <v>86</v>
      </c>
      <c r="AH13" s="8" t="s">
        <v>87</v>
      </c>
      <c r="AI13" s="8" t="s">
        <v>88</v>
      </c>
    </row>
    <row r="14" spans="1:49" x14ac:dyDescent="0.35">
      <c r="U14" t="s">
        <v>92</v>
      </c>
      <c r="V14"/>
      <c r="W14" s="10">
        <v>9.1851773870933767E-2</v>
      </c>
      <c r="X14" s="11">
        <v>4.6791526810143003</v>
      </c>
      <c r="Y14" s="11">
        <v>1.7237256819910878E-2</v>
      </c>
      <c r="Z14" s="11">
        <v>6.8206848217861439E-3</v>
      </c>
      <c r="AA14" s="11">
        <v>0.89261553397118842</v>
      </c>
      <c r="AB14" s="11">
        <v>2.0848381723339866E-2</v>
      </c>
      <c r="AC14" s="11">
        <v>1.1327503643556107</v>
      </c>
      <c r="AD14" s="14">
        <v>-15.81</v>
      </c>
      <c r="AE14" s="5">
        <v>0.69</v>
      </c>
      <c r="AF14" s="13">
        <v>2.5309999999999998E-3</v>
      </c>
      <c r="AG14" s="13">
        <v>3.078E-5</v>
      </c>
      <c r="AH14" s="13">
        <v>2.6589999999999999E-3</v>
      </c>
      <c r="AI14" s="13">
        <v>1.2860000000000001E-4</v>
      </c>
    </row>
    <row r="15" spans="1:49" x14ac:dyDescent="0.35">
      <c r="U15" s="5" t="s">
        <v>93</v>
      </c>
      <c r="W15" s="10">
        <v>9.6957574481524367E-2</v>
      </c>
      <c r="X15" s="11">
        <v>3.5052040729980534</v>
      </c>
      <c r="Y15" s="11">
        <v>2.1388979458754481E-2</v>
      </c>
      <c r="Z15" s="11">
        <v>5.5566680016019224E-3</v>
      </c>
      <c r="AA15" s="11">
        <v>0.83530210498646185</v>
      </c>
      <c r="AB15" s="11">
        <v>2.3512341610211075E-2</v>
      </c>
      <c r="AC15" s="11">
        <v>1.9323860087445346</v>
      </c>
      <c r="AD15" s="14">
        <v>-16.77</v>
      </c>
      <c r="AE15" s="5">
        <v>0.62</v>
      </c>
      <c r="AF15" s="13">
        <v>2.9250000000000001E-3</v>
      </c>
      <c r="AG15" s="13">
        <v>2.3450000000000001E-5</v>
      </c>
      <c r="AH15" s="13">
        <v>3.088E-3</v>
      </c>
      <c r="AI15" s="13">
        <v>1.5359999999999999E-4</v>
      </c>
    </row>
    <row r="16" spans="1:49" x14ac:dyDescent="0.35">
      <c r="R16" s="11"/>
      <c r="S16"/>
      <c r="U16" t="s">
        <v>94</v>
      </c>
      <c r="V16"/>
      <c r="W16" s="10">
        <v>8.9483103484577331E-2</v>
      </c>
      <c r="X16" s="11">
        <v>2.9088934645869178</v>
      </c>
      <c r="Y16" s="11">
        <v>1.7628518639278338E-2</v>
      </c>
      <c r="Z16" s="11" t="e">
        <v>#VALUE!</v>
      </c>
      <c r="AA16" s="11">
        <v>0.6269321511565088</v>
      </c>
      <c r="AB16" s="11" t="e">
        <v>#VALUE!</v>
      </c>
      <c r="AC16" s="11">
        <v>0.76772850301894635</v>
      </c>
      <c r="AD16" s="14">
        <v>-15.9</v>
      </c>
      <c r="AE16" s="5">
        <v>0.81</v>
      </c>
      <c r="AF16" s="13">
        <v>2.447E-3</v>
      </c>
      <c r="AG16" s="13">
        <v>3.9870000000000003E-5</v>
      </c>
      <c r="AH16" s="13">
        <v>2.588E-3</v>
      </c>
      <c r="AI16" s="13">
        <v>1.4919999999999999E-4</v>
      </c>
    </row>
    <row r="17" spans="18:35" x14ac:dyDescent="0.35">
      <c r="R17"/>
      <c r="T17" s="5" t="s">
        <v>95</v>
      </c>
      <c r="U17" t="s">
        <v>96</v>
      </c>
      <c r="V17"/>
      <c r="W17" s="10">
        <v>3.3919359932624481E-2</v>
      </c>
      <c r="X17" s="11">
        <v>0.38024426705779479</v>
      </c>
      <c r="Y17" s="11" t="e">
        <v>#VALUE!</v>
      </c>
      <c r="Z17" s="11" t="e">
        <v>#VALUE!</v>
      </c>
      <c r="AA17" s="11">
        <v>7.0382309921480271E-2</v>
      </c>
      <c r="AB17" s="11" t="e">
        <v>#VALUE!</v>
      </c>
      <c r="AC17" s="11">
        <v>0.12533000208203204</v>
      </c>
      <c r="AD17" s="14">
        <v>5.32</v>
      </c>
      <c r="AE17" s="5">
        <v>-0.68</v>
      </c>
      <c r="AF17" s="13">
        <v>9.2949999999999999E-4</v>
      </c>
      <c r="AG17" s="13">
        <v>2.6979999999999998E-6</v>
      </c>
      <c r="AH17" s="13">
        <v>9.7619999999999998E-4</v>
      </c>
      <c r="AI17" s="5">
        <v>0</v>
      </c>
    </row>
    <row r="18" spans="18:35" x14ac:dyDescent="0.35">
      <c r="R18" s="11"/>
      <c r="U18" t="s">
        <v>97</v>
      </c>
      <c r="V18"/>
      <c r="W18" s="10">
        <v>9.1799136751236961E-3</v>
      </c>
      <c r="X18" s="11">
        <v>0.2188164612303613</v>
      </c>
      <c r="Y18" s="11" t="e">
        <v>#VALUE!</v>
      </c>
      <c r="Z18" s="11">
        <v>6.5703844613536247E-4</v>
      </c>
      <c r="AA18" s="11">
        <v>1.9888759698048215E-2</v>
      </c>
      <c r="AB18" s="11" t="e">
        <v>#VALUE!</v>
      </c>
      <c r="AC18" s="11">
        <v>6.0022902352696222E-2</v>
      </c>
      <c r="AD18" s="14">
        <v>9.26</v>
      </c>
      <c r="AE18" s="5">
        <v>-2.4300000000000002</v>
      </c>
      <c r="AF18" s="13">
        <v>1.707E-4</v>
      </c>
      <c r="AG18" s="13">
        <v>1.7739999999999999E-7</v>
      </c>
      <c r="AH18" s="13">
        <v>1.884E-4</v>
      </c>
      <c r="AI18" s="5">
        <v>0</v>
      </c>
    </row>
    <row r="19" spans="18:35" x14ac:dyDescent="0.35">
      <c r="U19" s="5" t="s">
        <v>98</v>
      </c>
      <c r="W19" s="10">
        <f t="shared" ref="W19:AC19" si="1">AVERAGE(W18,W4)</f>
        <v>5.4321328878330207E-3</v>
      </c>
      <c r="X19" s="10">
        <f t="shared" si="1"/>
        <v>0.22981694073844242</v>
      </c>
      <c r="Y19" s="10" t="e">
        <f t="shared" si="1"/>
        <v>#VALUE!</v>
      </c>
      <c r="Z19" s="10" t="e">
        <f t="shared" si="1"/>
        <v>#VALUE!</v>
      </c>
      <c r="AA19" s="10">
        <f t="shared" si="1"/>
        <v>1.5857622189548809E-2</v>
      </c>
      <c r="AB19" s="10" t="e">
        <f t="shared" si="1"/>
        <v>#VALUE!</v>
      </c>
      <c r="AC19" s="10">
        <f t="shared" si="1"/>
        <v>6.2523422860712052E-2</v>
      </c>
      <c r="AD19" s="14">
        <v>6.65</v>
      </c>
      <c r="AE19" s="5">
        <v>-2.39</v>
      </c>
      <c r="AF19" s="13">
        <v>1.906E-4</v>
      </c>
      <c r="AG19" s="13">
        <v>1.983E-7</v>
      </c>
      <c r="AH19" s="13">
        <v>2.1039999999999999E-4</v>
      </c>
      <c r="AI19" s="5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9BB3F-2ECA-439F-AA1D-E0A95A19366C}">
  <dimension ref="A1:AV24"/>
  <sheetViews>
    <sheetView topLeftCell="W1" zoomScale="75" zoomScaleNormal="75" workbookViewId="0">
      <selection activeCell="AA3" sqref="AA3:AA10"/>
    </sheetView>
  </sheetViews>
  <sheetFormatPr defaultColWidth="11.54296875" defaultRowHeight="18.5" x14ac:dyDescent="0.45"/>
  <cols>
    <col min="1" max="1" width="11.54296875" style="40"/>
    <col min="2" max="2" width="13.54296875" style="40" bestFit="1" customWidth="1"/>
    <col min="3" max="6" width="11.7265625" style="40" bestFit="1" customWidth="1"/>
    <col min="7" max="7" width="11.7265625" style="54" bestFit="1" customWidth="1"/>
    <col min="8" max="8" width="11.7265625" style="40" bestFit="1" customWidth="1"/>
    <col min="9" max="9" width="14.36328125" style="40" customWidth="1"/>
    <col min="10" max="12" width="11.7265625" style="40" bestFit="1" customWidth="1"/>
    <col min="13" max="13" width="11.7265625" style="54" bestFit="1" customWidth="1"/>
    <col min="14" max="21" width="11.7265625" style="40" bestFit="1" customWidth="1"/>
    <col min="22" max="22" width="11.7265625" style="54" bestFit="1" customWidth="1"/>
    <col min="23" max="29" width="11.7265625" style="40" bestFit="1" customWidth="1"/>
    <col min="30" max="30" width="11.54296875" style="40"/>
    <col min="31" max="31" width="11.7265625" style="43" bestFit="1" customWidth="1"/>
    <col min="32" max="36" width="11.7265625" style="40" bestFit="1" customWidth="1"/>
    <col min="37" max="16384" width="11.54296875" style="40"/>
  </cols>
  <sheetData>
    <row r="1" spans="1:48" ht="77" customHeight="1" x14ac:dyDescent="0.45">
      <c r="A1" s="37"/>
      <c r="B1" s="37"/>
      <c r="C1" s="37"/>
      <c r="D1" s="37"/>
      <c r="E1" s="37"/>
      <c r="F1" s="37"/>
      <c r="G1" s="49"/>
      <c r="H1" s="39" t="s">
        <v>50</v>
      </c>
      <c r="I1" s="39" t="s">
        <v>51</v>
      </c>
      <c r="J1" s="39"/>
      <c r="K1" s="39"/>
      <c r="L1" s="39"/>
      <c r="M1" s="48"/>
      <c r="N1" s="39" t="s">
        <v>52</v>
      </c>
      <c r="O1" s="37"/>
      <c r="P1" s="37"/>
      <c r="Q1" s="37"/>
      <c r="R1" s="37"/>
      <c r="S1" s="37"/>
      <c r="T1" s="37"/>
      <c r="U1" s="37"/>
      <c r="V1" s="49"/>
      <c r="W1" s="39" t="s">
        <v>53</v>
      </c>
      <c r="X1" s="37"/>
      <c r="Y1" s="37"/>
      <c r="Z1" s="37"/>
      <c r="AA1" s="37"/>
      <c r="AB1" s="37"/>
      <c r="AC1" s="37"/>
      <c r="AE1" s="61" t="s">
        <v>54</v>
      </c>
      <c r="AF1" s="36"/>
      <c r="AG1" s="36"/>
      <c r="AH1" s="39"/>
      <c r="AI1" s="36"/>
      <c r="AJ1" s="36"/>
    </row>
    <row r="2" spans="1:48" s="68" customFormat="1" ht="55.5" x14ac:dyDescent="0.45">
      <c r="A2" s="64" t="s">
        <v>55</v>
      </c>
      <c r="B2" s="65" t="s">
        <v>56</v>
      </c>
      <c r="C2" s="66" t="s">
        <v>57</v>
      </c>
      <c r="D2" s="66" t="s">
        <v>58</v>
      </c>
      <c r="E2" s="66" t="s">
        <v>59</v>
      </c>
      <c r="F2" s="66" t="s">
        <v>43</v>
      </c>
      <c r="G2" s="81" t="s">
        <v>60</v>
      </c>
      <c r="H2" s="66" t="s">
        <v>61</v>
      </c>
      <c r="I2" s="66" t="s">
        <v>62</v>
      </c>
      <c r="J2" s="66" t="s">
        <v>63</v>
      </c>
      <c r="K2" s="66" t="s">
        <v>64</v>
      </c>
      <c r="L2" s="66" t="s">
        <v>65</v>
      </c>
      <c r="M2" s="81" t="s">
        <v>66</v>
      </c>
      <c r="N2" s="66" t="s">
        <v>67</v>
      </c>
      <c r="O2" s="66" t="s">
        <v>68</v>
      </c>
      <c r="P2" s="66" t="s">
        <v>69</v>
      </c>
      <c r="Q2" s="66" t="s">
        <v>70</v>
      </c>
      <c r="R2" s="66" t="s">
        <v>71</v>
      </c>
      <c r="S2" s="66" t="s">
        <v>72</v>
      </c>
      <c r="T2" s="66" t="s">
        <v>73</v>
      </c>
      <c r="U2" s="66" t="s">
        <v>74</v>
      </c>
      <c r="V2" s="82" t="s">
        <v>99</v>
      </c>
      <c r="W2" s="66" t="s">
        <v>76</v>
      </c>
      <c r="X2" s="66" t="s">
        <v>77</v>
      </c>
      <c r="Y2" s="66" t="s">
        <v>78</v>
      </c>
      <c r="Z2" s="66" t="s">
        <v>79</v>
      </c>
      <c r="AA2" s="66" t="s">
        <v>80</v>
      </c>
      <c r="AB2" s="66" t="s">
        <v>81</v>
      </c>
      <c r="AC2" s="66" t="s">
        <v>82</v>
      </c>
      <c r="AE2" s="67" t="s">
        <v>83</v>
      </c>
      <c r="AF2" s="66" t="s">
        <v>84</v>
      </c>
      <c r="AG2" s="66" t="s">
        <v>85</v>
      </c>
      <c r="AH2" s="66" t="s">
        <v>86</v>
      </c>
      <c r="AI2" s="66" t="s">
        <v>87</v>
      </c>
      <c r="AJ2" s="66" t="s">
        <v>88</v>
      </c>
    </row>
    <row r="3" spans="1:48" x14ac:dyDescent="0.45">
      <c r="A3" s="36" t="s">
        <v>26</v>
      </c>
      <c r="B3" s="41">
        <v>44081</v>
      </c>
      <c r="D3" s="40">
        <v>12.8</v>
      </c>
      <c r="E3" s="40">
        <v>6.48</v>
      </c>
      <c r="F3" s="40">
        <f>AVERAGE(0.07, 0.03)</f>
        <v>0.05</v>
      </c>
      <c r="G3" s="54">
        <v>70</v>
      </c>
      <c r="H3" s="55">
        <v>3.6234677996503782E-2</v>
      </c>
      <c r="I3" s="55">
        <v>3.7987743575002043E-2</v>
      </c>
      <c r="J3" s="55">
        <v>0.22193705161338226</v>
      </c>
      <c r="K3" s="55">
        <v>4.8885572032030091E-3</v>
      </c>
      <c r="L3" s="55">
        <v>6.4199712205152465E-5</v>
      </c>
      <c r="M3" s="56">
        <v>5.6845040544661211E-2</v>
      </c>
      <c r="N3" s="44">
        <v>3.4547255206190968E-4</v>
      </c>
      <c r="O3" s="44">
        <v>2.0796863000168133E-3</v>
      </c>
      <c r="P3" s="44">
        <v>4.3666760676914721E-3</v>
      </c>
      <c r="Q3" s="44">
        <v>6.2817345843746496E-4</v>
      </c>
      <c r="R3" s="44">
        <v>2.2265804423108919E-5</v>
      </c>
      <c r="S3" s="44">
        <v>1.6113700499379978E-5</v>
      </c>
      <c r="T3" s="44">
        <v>1.2063757981533788E-4</v>
      </c>
      <c r="U3" s="44">
        <v>1.5454632892320143E-5</v>
      </c>
      <c r="V3" s="57">
        <f t="shared" ref="V3:V10" si="0">SUM(H3:U3)</f>
        <v>0.36555175074079532</v>
      </c>
      <c r="W3" s="55">
        <v>8.7219707337614482E-3</v>
      </c>
      <c r="X3" s="55">
        <v>0.16886018108481651</v>
      </c>
      <c r="Y3" s="55" t="e">
        <v>#VALUE!</v>
      </c>
      <c r="Z3" s="55" t="e">
        <v>#VALUE!</v>
      </c>
      <c r="AA3" s="55">
        <v>4.7685934020212902E-3</v>
      </c>
      <c r="AB3" s="55" t="e">
        <v>#VALUE!</v>
      </c>
      <c r="AC3" s="55">
        <v>3.2415157193420779E-2</v>
      </c>
      <c r="AE3" s="43">
        <v>14.5</v>
      </c>
      <c r="AF3" s="40">
        <v>-4.43</v>
      </c>
      <c r="AG3" s="44">
        <v>4.142E-5</v>
      </c>
      <c r="AH3" s="44">
        <v>4.7930000000000003E-9</v>
      </c>
      <c r="AI3" s="44">
        <v>7.7239999999999999E-5</v>
      </c>
      <c r="AJ3" s="40">
        <v>0</v>
      </c>
      <c r="AR3" s="44"/>
      <c r="AS3" s="44"/>
      <c r="AT3" s="44"/>
      <c r="AU3" s="44"/>
      <c r="AV3" s="44"/>
    </row>
    <row r="4" spans="1:48" x14ac:dyDescent="0.45">
      <c r="A4" s="36" t="s">
        <v>23</v>
      </c>
      <c r="B4" s="41">
        <v>44081</v>
      </c>
      <c r="C4" s="40">
        <v>2.5289999999999999</v>
      </c>
      <c r="D4" s="40">
        <v>11.8</v>
      </c>
      <c r="E4" s="40">
        <v>7.36</v>
      </c>
      <c r="F4" s="46">
        <v>0.27333333333333337</v>
      </c>
      <c r="G4" s="54">
        <v>70</v>
      </c>
      <c r="H4" s="55">
        <v>0.12929931815804144</v>
      </c>
      <c r="I4" s="55">
        <v>7.9351703066685805E-2</v>
      </c>
      <c r="J4" s="55">
        <v>0.28887432237085531</v>
      </c>
      <c r="K4" s="55">
        <v>2.7389724078659246E-2</v>
      </c>
      <c r="L4" s="55">
        <v>1.8590654579789847E-4</v>
      </c>
      <c r="M4" s="56">
        <v>6.6465881269055713E-2</v>
      </c>
      <c r="N4" s="44">
        <v>2.1118421020932613E-4</v>
      </c>
      <c r="O4" s="44">
        <v>1.7931120333759141E-3</v>
      </c>
      <c r="P4" s="44">
        <v>1.8703884718551315E-3</v>
      </c>
      <c r="Q4" s="44">
        <v>1.2969176625092179E-4</v>
      </c>
      <c r="R4" s="44">
        <v>1.6168467723246196E-5</v>
      </c>
      <c r="S4" s="44">
        <v>2.5194858847919743E-5</v>
      </c>
      <c r="T4" s="44">
        <v>9.1522007492141356E-5</v>
      </c>
      <c r="U4" s="44">
        <v>2.7131526622590437E-5</v>
      </c>
      <c r="V4" s="57">
        <f t="shared" si="0"/>
        <v>0.59573124883147266</v>
      </c>
      <c r="W4" s="42">
        <v>1.4474900864035784E-3</v>
      </c>
      <c r="X4" s="42">
        <v>0.22442106450794008</v>
      </c>
      <c r="Y4" s="42">
        <v>6.0862288204671189E-4</v>
      </c>
      <c r="Z4" s="42">
        <v>2.7407889467360834E-4</v>
      </c>
      <c r="AA4" s="42">
        <v>4.0469382258498929E-2</v>
      </c>
      <c r="AB4" s="42" t="e">
        <v>#VALUE!</v>
      </c>
      <c r="AC4" s="42">
        <v>6.2933583177180924E-2</v>
      </c>
      <c r="AE4" s="43">
        <v>4.5999999999999996</v>
      </c>
      <c r="AF4" s="40">
        <v>-2.2200000000000002</v>
      </c>
      <c r="AG4" s="44">
        <v>2.7720000000000002E-4</v>
      </c>
      <c r="AH4" s="44">
        <v>2.5129999999999998E-7</v>
      </c>
      <c r="AI4" s="44">
        <v>3.0929999999999998E-4</v>
      </c>
      <c r="AJ4" s="40">
        <v>0</v>
      </c>
      <c r="AR4" s="44"/>
      <c r="AS4" s="44"/>
      <c r="AT4" s="44"/>
      <c r="AU4" s="44"/>
      <c r="AV4" s="44"/>
    </row>
    <row r="5" spans="1:48" x14ac:dyDescent="0.45">
      <c r="A5" s="36" t="s">
        <v>124</v>
      </c>
      <c r="B5" s="41">
        <v>44081</v>
      </c>
      <c r="C5" s="40">
        <v>15.3</v>
      </c>
      <c r="D5" s="40">
        <v>14.7</v>
      </c>
      <c r="E5" s="40">
        <v>7.37</v>
      </c>
      <c r="F5" s="46">
        <v>0.60499999999999998</v>
      </c>
      <c r="G5" s="54">
        <v>120</v>
      </c>
      <c r="H5" s="55">
        <v>0.27284048045860892</v>
      </c>
      <c r="I5" s="55">
        <v>0.1505429377130553</v>
      </c>
      <c r="J5" s="55">
        <v>0.34380045184403024</v>
      </c>
      <c r="K5" s="55">
        <v>4.1321869101209878E-2</v>
      </c>
      <c r="L5" s="55">
        <v>3.7594323406682989E-4</v>
      </c>
      <c r="M5" s="56">
        <v>6.7604963975818388E-2</v>
      </c>
      <c r="N5" s="44">
        <v>2.0124747872621651E-4</v>
      </c>
      <c r="O5" s="44">
        <v>3.8822472488003286E-3</v>
      </c>
      <c r="P5" s="44">
        <v>1.5364058284403615E-3</v>
      </c>
      <c r="Q5" s="44">
        <v>6.5809145174499381E-4</v>
      </c>
      <c r="R5" s="44">
        <v>1.5031437437869626E-5</v>
      </c>
      <c r="S5" s="44">
        <v>2.3807135204115574E-5</v>
      </c>
      <c r="T5" s="44">
        <v>1.0006691050126917E-4</v>
      </c>
      <c r="U5" s="44">
        <v>1.1311218970883683E-4</v>
      </c>
      <c r="V5" s="57">
        <f t="shared" si="0"/>
        <v>0.88301665600735368</v>
      </c>
      <c r="W5" s="42">
        <v>2.0528041225359836E-3</v>
      </c>
      <c r="X5" s="42">
        <v>0.27639409922996638</v>
      </c>
      <c r="Y5" s="42">
        <v>2.6953299062068667E-4</v>
      </c>
      <c r="Z5" s="42">
        <v>2.2777332799359234E-4</v>
      </c>
      <c r="AA5" s="42">
        <v>4.2151507380868286E-2</v>
      </c>
      <c r="AB5" s="42" t="e">
        <v>#VALUE!</v>
      </c>
      <c r="AC5" s="42">
        <v>8.5157193420778668E-2</v>
      </c>
      <c r="AE5" s="43">
        <v>6.38</v>
      </c>
      <c r="AF5" s="40">
        <v>-1.52</v>
      </c>
      <c r="AG5" s="44">
        <v>5.9469999999999998E-4</v>
      </c>
      <c r="AH5" s="44">
        <v>6.0549999999999996E-7</v>
      </c>
      <c r="AI5" s="44">
        <v>6.6049999999999995E-4</v>
      </c>
      <c r="AJ5" s="40">
        <v>0</v>
      </c>
      <c r="AR5" s="44"/>
      <c r="AS5" s="44"/>
      <c r="AT5" s="44"/>
      <c r="AU5" s="44"/>
      <c r="AV5" s="44"/>
    </row>
    <row r="6" spans="1:48" x14ac:dyDescent="0.45">
      <c r="A6" s="36" t="s">
        <v>15</v>
      </c>
      <c r="B6" s="41">
        <v>44081</v>
      </c>
      <c r="C6" s="40">
        <v>28.6</v>
      </c>
      <c r="D6" s="40">
        <v>15.2</v>
      </c>
      <c r="E6" s="40">
        <v>7.68</v>
      </c>
      <c r="F6" s="46">
        <v>0.73999999999999988</v>
      </c>
      <c r="G6" s="54">
        <v>160</v>
      </c>
      <c r="H6" s="55">
        <v>0.372363519727062</v>
      </c>
      <c r="I6" s="55">
        <v>0.18137342800278275</v>
      </c>
      <c r="J6" s="55">
        <v>0.54516495203023663</v>
      </c>
      <c r="K6" s="55">
        <v>5.9696930575578074E-2</v>
      </c>
      <c r="L6" s="55">
        <v>5.7254550607850282E-4</v>
      </c>
      <c r="M6" s="56">
        <v>7.3923184468132647E-2</v>
      </c>
      <c r="N6" s="44">
        <v>3.5274186797843745E-4</v>
      </c>
      <c r="O6" s="44">
        <v>4.6222345491642195E-3</v>
      </c>
      <c r="P6" s="44">
        <v>2.2248781275529543E-3</v>
      </c>
      <c r="Q6" s="44">
        <v>5.4997318966092882E-4</v>
      </c>
      <c r="R6" s="44">
        <v>2.0041639127621246E-5</v>
      </c>
      <c r="S6" s="44">
        <v>3.5953660135104498E-5</v>
      </c>
      <c r="T6" s="44">
        <v>8.1214251527073582E-5</v>
      </c>
      <c r="U6" s="44">
        <v>1.5812999746427076E-4</v>
      </c>
      <c r="V6" s="57">
        <f t="shared" si="0"/>
        <v>1.2411397275924814</v>
      </c>
      <c r="W6" s="42">
        <v>2.4107289439012324E-3</v>
      </c>
      <c r="X6" s="42">
        <v>0.45277973655261888</v>
      </c>
      <c r="Y6" s="42">
        <v>1.0042277553770746E-3</v>
      </c>
      <c r="Z6" s="42">
        <v>3.579295154185022E-4</v>
      </c>
      <c r="AA6" s="42">
        <v>6.434007634880469E-2</v>
      </c>
      <c r="AB6" s="42" t="e">
        <v>#VALUE!</v>
      </c>
      <c r="AC6" s="42">
        <v>0.11602123672704559</v>
      </c>
      <c r="AE6" s="43">
        <v>6.4</v>
      </c>
      <c r="AF6" s="40">
        <v>-0.98</v>
      </c>
      <c r="AG6" s="44">
        <v>7.5129999999999999E-4</v>
      </c>
      <c r="AH6" s="44">
        <v>1.612E-6</v>
      </c>
      <c r="AI6" s="44">
        <v>7.961E-4</v>
      </c>
      <c r="AJ6" s="40">
        <v>0</v>
      </c>
      <c r="AR6" s="44"/>
      <c r="AS6" s="44"/>
      <c r="AT6" s="44"/>
      <c r="AU6" s="44"/>
      <c r="AV6" s="44"/>
    </row>
    <row r="7" spans="1:48" x14ac:dyDescent="0.45">
      <c r="A7" s="36" t="s">
        <v>13</v>
      </c>
      <c r="B7" s="41">
        <v>44080</v>
      </c>
      <c r="C7" s="40">
        <v>37.4</v>
      </c>
      <c r="D7" s="40">
        <v>16.5</v>
      </c>
      <c r="E7" s="40">
        <v>7.75</v>
      </c>
      <c r="F7" s="46">
        <v>1.0249999999999999</v>
      </c>
      <c r="G7" s="54">
        <v>220</v>
      </c>
      <c r="H7" s="55">
        <v>0.52752419731915667</v>
      </c>
      <c r="I7" s="55">
        <v>0.21315580669150952</v>
      </c>
      <c r="J7" s="55">
        <v>0.60651102696695702</v>
      </c>
      <c r="K7" s="55">
        <v>8.1811995266881682E-2</v>
      </c>
      <c r="L7" s="55">
        <v>6.6213819705148423E-4</v>
      </c>
      <c r="M7" s="56">
        <v>8.0414852217507604E-2</v>
      </c>
      <c r="N7" s="44">
        <v>4.5616628479415927E-4</v>
      </c>
      <c r="O7" s="44">
        <v>4.4981158874513065E-3</v>
      </c>
      <c r="P7" s="44">
        <v>2.2499930244878497E-3</v>
      </c>
      <c r="Q7" s="44">
        <v>3.1330661607115981E-4</v>
      </c>
      <c r="R7" s="44">
        <v>2.0981807394544144E-5</v>
      </c>
      <c r="S7" s="44">
        <v>3.3708191002621837E-5</v>
      </c>
      <c r="T7" s="44">
        <v>6.5657169727927241E-5</v>
      </c>
      <c r="U7" s="44">
        <v>2.5352440544842557E-4</v>
      </c>
      <c r="V7" s="57">
        <f t="shared" si="0"/>
        <v>1.5179714700454423</v>
      </c>
      <c r="W7" s="55">
        <v>3.4277292346562793E-2</v>
      </c>
      <c r="X7" s="55">
        <v>0.49532620652695114</v>
      </c>
      <c r="Y7" s="55">
        <v>7.5035322247581785E-3</v>
      </c>
      <c r="Z7" s="55" t="e">
        <v>#VALUE!</v>
      </c>
      <c r="AA7" s="55">
        <v>0.12791505872449399</v>
      </c>
      <c r="AB7" s="55" t="e">
        <v>#VALUE!</v>
      </c>
      <c r="AC7" s="55">
        <v>0.15340412242348533</v>
      </c>
      <c r="AE7" s="43">
        <v>4.58</v>
      </c>
      <c r="AF7" s="40">
        <v>-0.63</v>
      </c>
      <c r="AG7" s="44">
        <v>9.986000000000001E-4</v>
      </c>
      <c r="AH7" s="44">
        <v>2.6410000000000002E-6</v>
      </c>
      <c r="AI7" s="44">
        <v>1.0529999999999999E-3</v>
      </c>
      <c r="AJ7" s="40">
        <v>0</v>
      </c>
      <c r="AR7" s="44"/>
      <c r="AS7" s="44"/>
      <c r="AT7" s="44"/>
      <c r="AU7" s="44"/>
      <c r="AV7" s="44"/>
    </row>
    <row r="8" spans="1:48" x14ac:dyDescent="0.45">
      <c r="A8" s="36" t="s">
        <v>10</v>
      </c>
      <c r="B8" s="41">
        <v>47367</v>
      </c>
      <c r="C8" s="40">
        <v>37.4</v>
      </c>
      <c r="D8" s="40">
        <v>15.9</v>
      </c>
      <c r="E8" s="40">
        <v>7.91</v>
      </c>
      <c r="F8" s="46">
        <v>1.7700000000000002</v>
      </c>
      <c r="G8" s="54">
        <v>430</v>
      </c>
      <c r="H8" s="55">
        <v>0.93346091205333892</v>
      </c>
      <c r="I8" s="55">
        <v>0.33859552261260722</v>
      </c>
      <c r="J8" s="55">
        <v>1.1525589331846908</v>
      </c>
      <c r="K8" s="55">
        <v>0.10664581197974052</v>
      </c>
      <c r="L8" s="55">
        <v>1.2862069566084084E-3</v>
      </c>
      <c r="M8" s="56">
        <v>0.10518540271447821</v>
      </c>
      <c r="N8" s="44">
        <v>8.1895622640298861E-4</v>
      </c>
      <c r="O8" s="44">
        <v>2.0569140022163109E-3</v>
      </c>
      <c r="P8" s="44">
        <v>1.0114120154442977E-3</v>
      </c>
      <c r="Q8" s="44">
        <v>4.2137205039696041E-4</v>
      </c>
      <c r="R8" s="44">
        <v>2.1496930784804015E-5</v>
      </c>
      <c r="S8" s="44">
        <v>3.0473165170320066E-5</v>
      </c>
      <c r="T8" s="44">
        <v>8.1273663640437057E-5</v>
      </c>
      <c r="U8" s="44">
        <v>4.0961031357891232E-4</v>
      </c>
      <c r="V8" s="57">
        <f t="shared" si="0"/>
        <v>2.6425842978690994</v>
      </c>
      <c r="W8" s="55">
        <v>4.3109801031687538E-2</v>
      </c>
      <c r="X8" s="55">
        <v>1.0250472456491693</v>
      </c>
      <c r="Y8" s="55">
        <v>9.5533094228888154E-3</v>
      </c>
      <c r="Z8" s="55" t="e">
        <v>#VALUE!</v>
      </c>
      <c r="AA8" s="55">
        <v>0.23507536699785031</v>
      </c>
      <c r="AB8" s="55" t="e">
        <v>#VALUE!</v>
      </c>
      <c r="AC8" s="55">
        <v>0.28801270039558607</v>
      </c>
      <c r="AE8" s="43">
        <v>-2.36</v>
      </c>
      <c r="AF8" s="40">
        <v>-0.05</v>
      </c>
      <c r="AG8" s="44">
        <v>1.719E-3</v>
      </c>
      <c r="AH8" s="44">
        <v>6.8680000000000001E-6</v>
      </c>
      <c r="AI8" s="44">
        <v>1.802E-3</v>
      </c>
      <c r="AJ8" s="40">
        <v>0</v>
      </c>
      <c r="AR8" s="44"/>
      <c r="AS8" s="44"/>
      <c r="AT8" s="44"/>
      <c r="AU8" s="44"/>
      <c r="AV8" s="44"/>
    </row>
    <row r="9" spans="1:48" x14ac:dyDescent="0.45">
      <c r="A9" s="36" t="s">
        <v>7</v>
      </c>
      <c r="B9" s="41">
        <v>47367</v>
      </c>
      <c r="C9" s="40">
        <v>61</v>
      </c>
      <c r="D9" s="40">
        <v>17.100000000000001</v>
      </c>
      <c r="E9" s="40">
        <v>7.88</v>
      </c>
      <c r="F9" s="46">
        <v>2.09</v>
      </c>
      <c r="G9" s="54">
        <v>460</v>
      </c>
      <c r="H9" s="55">
        <v>1.1418540456879411</v>
      </c>
      <c r="I9" s="55">
        <v>0.47589953720835609</v>
      </c>
      <c r="J9" s="55">
        <v>1.5300323678243624</v>
      </c>
      <c r="K9" s="55">
        <v>0.13841908587704771</v>
      </c>
      <c r="L9" s="55">
        <v>2.0432700743587369E-3</v>
      </c>
      <c r="M9" s="56">
        <v>0.12134986557937572</v>
      </c>
      <c r="N9" s="44">
        <v>9.8343445567747453E-4</v>
      </c>
      <c r="O9" s="44">
        <v>1.6744050731309005E-3</v>
      </c>
      <c r="P9" s="44">
        <v>9.7144245266885833E-4</v>
      </c>
      <c r="Q9" s="44">
        <v>6.1987295954726157E-4</v>
      </c>
      <c r="R9" s="44">
        <v>2.1888239316983593E-5</v>
      </c>
      <c r="S9" s="44">
        <v>3.1511458941963728E-5</v>
      </c>
      <c r="T9" s="44">
        <v>1.191072327675442E-4</v>
      </c>
      <c r="U9" s="44">
        <v>4.8784001159091336E-4</v>
      </c>
      <c r="V9" s="57">
        <f t="shared" si="0"/>
        <v>3.4145076741350837</v>
      </c>
      <c r="W9" s="42">
        <v>6.5531823911725634E-3</v>
      </c>
      <c r="X9" s="42">
        <v>1.2374129128705609</v>
      </c>
      <c r="Y9" s="42">
        <v>3.4017671800110859E-3</v>
      </c>
      <c r="Z9" s="42">
        <v>1.0762915498598318E-3</v>
      </c>
      <c r="AA9" s="42">
        <v>0.24676275584671534</v>
      </c>
      <c r="AB9" s="42" t="e">
        <v>#VALUE!</v>
      </c>
      <c r="AC9" s="42">
        <v>0.43364043306266914</v>
      </c>
      <c r="AE9" s="43">
        <v>4.6900000000000004</v>
      </c>
      <c r="AF9" s="40">
        <v>0.08</v>
      </c>
      <c r="AG9" s="44">
        <v>2.052E-3</v>
      </c>
      <c r="AH9" s="44">
        <v>8.0150000000000003E-6</v>
      </c>
      <c r="AI9" s="44">
        <v>2.1610000000000002E-3</v>
      </c>
      <c r="AJ9" s="44">
        <v>1.378E-5</v>
      </c>
      <c r="AR9" s="44"/>
      <c r="AS9" s="44"/>
      <c r="AT9" s="44"/>
      <c r="AU9" s="44"/>
      <c r="AV9" s="44"/>
    </row>
    <row r="10" spans="1:48" x14ac:dyDescent="0.45">
      <c r="A10" s="36" t="s">
        <v>3</v>
      </c>
      <c r="B10" s="41">
        <v>44080</v>
      </c>
      <c r="C10" s="40">
        <v>61.7</v>
      </c>
      <c r="D10" s="40">
        <v>16.2</v>
      </c>
      <c r="E10" s="40">
        <v>7.82</v>
      </c>
      <c r="F10" s="46">
        <v>2.0866666666666664</v>
      </c>
      <c r="G10" s="54">
        <v>500</v>
      </c>
      <c r="H10" s="55">
        <v>1.233977725187156</v>
      </c>
      <c r="I10" s="55">
        <v>0.53482850995094333</v>
      </c>
      <c r="J10" s="55">
        <v>1.5475732453936231</v>
      </c>
      <c r="K10" s="55">
        <v>0.14278895662701491</v>
      </c>
      <c r="L10" s="55">
        <v>2.6509085283095988E-3</v>
      </c>
      <c r="M10" s="56">
        <v>0.13298593582496426</v>
      </c>
      <c r="N10" s="44">
        <v>1.1842144063539093E-3</v>
      </c>
      <c r="O10" s="44">
        <v>1.384108096389306E-3</v>
      </c>
      <c r="P10" s="44">
        <v>8.2767018681636345E-4</v>
      </c>
      <c r="Q10" s="44">
        <v>6.1425047290556063E-4</v>
      </c>
      <c r="R10" s="44">
        <v>2.3486075427735609E-5</v>
      </c>
      <c r="S10" s="44">
        <v>3.5301112522982983E-5</v>
      </c>
      <c r="T10" s="44">
        <v>6.7770493855471379E-5</v>
      </c>
      <c r="U10" s="44">
        <v>4.5100362882713257E-4</v>
      </c>
      <c r="V10" s="57">
        <f t="shared" si="0"/>
        <v>3.5993930859851093</v>
      </c>
      <c r="W10" s="55">
        <v>8.737761869670492E-2</v>
      </c>
      <c r="X10" s="55">
        <v>1.2620934758694609</v>
      </c>
      <c r="Y10" s="55">
        <v>1.806325399413107E-2</v>
      </c>
      <c r="Z10" s="55" t="e">
        <v>#VALUE!</v>
      </c>
      <c r="AA10" s="55">
        <v>0.33684943855739158</v>
      </c>
      <c r="AB10" s="55" t="e">
        <v>#VALUE!</v>
      </c>
      <c r="AC10" s="55">
        <v>0.58792421403289608</v>
      </c>
      <c r="AE10" s="43">
        <v>2.8</v>
      </c>
      <c r="AF10" s="40">
        <v>0.03</v>
      </c>
      <c r="AG10" s="44">
        <v>2.0230000000000001E-3</v>
      </c>
      <c r="AH10" s="44">
        <v>6.8240000000000002E-6</v>
      </c>
      <c r="AI10" s="44">
        <v>2.14E-3</v>
      </c>
      <c r="AJ10" s="44">
        <v>4.5870000000000003E-6</v>
      </c>
      <c r="AR10" s="44"/>
      <c r="AS10" s="44"/>
      <c r="AT10" s="44"/>
      <c r="AU10" s="44"/>
      <c r="AV10" s="44"/>
    </row>
    <row r="15" spans="1:48" x14ac:dyDescent="0.45">
      <c r="T15" s="42"/>
      <c r="U15" s="42"/>
      <c r="V15" s="51"/>
      <c r="W15" s="42"/>
      <c r="X15" s="42"/>
      <c r="Y15" s="42"/>
      <c r="Z15" s="42"/>
      <c r="AA15" s="42"/>
      <c r="AB15" s="42"/>
      <c r="AC15" s="42"/>
      <c r="AG15" s="44"/>
      <c r="AH15" s="44"/>
      <c r="AI15" s="44"/>
    </row>
    <row r="16" spans="1:48" x14ac:dyDescent="0.45">
      <c r="U16" s="42"/>
      <c r="V16" s="51"/>
    </row>
    <row r="17" spans="20:36" x14ac:dyDescent="0.45">
      <c r="T17" s="42"/>
      <c r="U17" s="42"/>
      <c r="V17" s="51"/>
      <c r="W17" s="42"/>
      <c r="X17" s="42"/>
      <c r="Y17" s="42"/>
      <c r="Z17" s="42"/>
      <c r="AA17" s="42"/>
      <c r="AB17" s="42"/>
      <c r="AC17" s="42"/>
    </row>
    <row r="18" spans="20:36" x14ac:dyDescent="0.45">
      <c r="U18" s="42"/>
      <c r="V18" s="51"/>
    </row>
    <row r="20" spans="20:36" ht="55.5" x14ac:dyDescent="0.45">
      <c r="T20" s="40" t="s">
        <v>91</v>
      </c>
      <c r="W20" s="39" t="s">
        <v>76</v>
      </c>
      <c r="X20" s="39" t="s">
        <v>77</v>
      </c>
      <c r="Y20" s="39" t="s">
        <v>78</v>
      </c>
      <c r="Z20" s="39" t="s">
        <v>79</v>
      </c>
      <c r="AA20" s="39" t="s">
        <v>80</v>
      </c>
      <c r="AB20" s="39" t="s">
        <v>81</v>
      </c>
      <c r="AC20" s="39" t="s">
        <v>82</v>
      </c>
      <c r="AE20" s="38" t="s">
        <v>83</v>
      </c>
      <c r="AF20" s="39" t="s">
        <v>84</v>
      </c>
      <c r="AG20" s="39" t="s">
        <v>85</v>
      </c>
      <c r="AH20" s="39" t="s">
        <v>86</v>
      </c>
      <c r="AI20" s="39" t="s">
        <v>87</v>
      </c>
      <c r="AJ20" s="39" t="s">
        <v>88</v>
      </c>
    </row>
    <row r="21" spans="20:36" x14ac:dyDescent="0.45">
      <c r="T21" s="42" t="s">
        <v>100</v>
      </c>
      <c r="U21" s="42" t="s">
        <v>101</v>
      </c>
      <c r="V21" s="51"/>
      <c r="W21" s="55">
        <v>4.6215391093799345E-2</v>
      </c>
      <c r="X21" s="55">
        <v>1.0928271232335767</v>
      </c>
      <c r="Y21" s="55">
        <v>1.0020649929355505E-2</v>
      </c>
      <c r="Z21" s="55" t="e">
        <v>#VALUE!</v>
      </c>
      <c r="AA21" s="55">
        <v>0.2917356744648838</v>
      </c>
      <c r="AB21" s="55">
        <v>8.5236186894159707E-3</v>
      </c>
      <c r="AC21" s="55">
        <v>0.39058400999375392</v>
      </c>
      <c r="AE21" s="43">
        <v>6.78</v>
      </c>
      <c r="AF21" s="40">
        <v>0.08</v>
      </c>
      <c r="AG21" s="44">
        <v>2.0230000000000001E-3</v>
      </c>
      <c r="AH21" s="44">
        <v>7.8849999999999999E-6</v>
      </c>
      <c r="AI21" s="44">
        <v>2.1310000000000001E-3</v>
      </c>
      <c r="AJ21" s="44">
        <v>1.305E-5</v>
      </c>
    </row>
    <row r="22" spans="20:36" x14ac:dyDescent="0.45">
      <c r="T22" s="42" t="s">
        <v>102</v>
      </c>
      <c r="U22" s="42" t="s">
        <v>103</v>
      </c>
      <c r="V22" s="51"/>
      <c r="W22" s="55">
        <v>1.6949152542372881E-2</v>
      </c>
      <c r="X22" s="55">
        <v>0.22299382280766084</v>
      </c>
      <c r="Y22" s="55">
        <v>3.4431040104336485E-3</v>
      </c>
      <c r="Z22" s="55" t="e">
        <v>#VALUE!</v>
      </c>
      <c r="AA22" s="55">
        <v>3.8632540932980054E-2</v>
      </c>
      <c r="AB22" s="55" t="e">
        <v>#VALUE!</v>
      </c>
      <c r="AC22" s="55">
        <v>5.8051217988757023E-2</v>
      </c>
      <c r="AE22" s="43">
        <v>18.25</v>
      </c>
      <c r="AF22" s="40">
        <v>-0.99</v>
      </c>
      <c r="AG22" s="44">
        <v>7.2159999999999998E-4</v>
      </c>
      <c r="AH22" s="44">
        <v>1.539E-6</v>
      </c>
      <c r="AI22" s="44">
        <v>7.6469999999999999E-4</v>
      </c>
      <c r="AJ22" s="40">
        <v>0</v>
      </c>
    </row>
    <row r="23" spans="20:36" x14ac:dyDescent="0.45">
      <c r="T23" s="42" t="s">
        <v>104</v>
      </c>
      <c r="W23" s="55">
        <v>1.7675544794188862E-2</v>
      </c>
      <c r="X23" s="55">
        <v>0.25124531069303019</v>
      </c>
      <c r="Y23" s="55">
        <v>3.6039560917291596E-3</v>
      </c>
      <c r="Z23" s="55">
        <v>1.2715258309971967E-3</v>
      </c>
      <c r="AA23" s="55">
        <v>5.6416797962905926E-2</v>
      </c>
      <c r="AB23" s="55" t="e">
        <v>#VALUE!</v>
      </c>
      <c r="AC23" s="55">
        <v>8.0083281282531754E-2</v>
      </c>
      <c r="AE23" s="43">
        <v>6.98</v>
      </c>
      <c r="AF23" s="40">
        <v>-1.52</v>
      </c>
      <c r="AG23" s="44">
        <v>5.8279999999999996E-4</v>
      </c>
      <c r="AH23" s="44">
        <v>5.9309999999999998E-7</v>
      </c>
      <c r="AI23" s="44">
        <v>6.4729999999999996E-4</v>
      </c>
      <c r="AJ23" s="40">
        <v>0</v>
      </c>
    </row>
    <row r="24" spans="20:36" x14ac:dyDescent="0.45">
      <c r="T24" s="42" t="s">
        <v>105</v>
      </c>
      <c r="W24" s="55">
        <v>8.8904095167912402E-3</v>
      </c>
      <c r="X24" s="55">
        <v>0.20062900177700052</v>
      </c>
      <c r="Y24" s="55">
        <v>1.7867623084447341E-3</v>
      </c>
      <c r="Z24" s="55">
        <v>7.7593111734080905E-4</v>
      </c>
      <c r="AA24" s="55">
        <v>4.0027479483114789E-2</v>
      </c>
      <c r="AB24" s="55" t="e">
        <v>#VALUE!</v>
      </c>
      <c r="AC24" s="55">
        <v>5.6942535915053091E-2</v>
      </c>
      <c r="AE24" s="43">
        <v>7.61</v>
      </c>
      <c r="AF24" s="40">
        <v>-2.2200000000000002</v>
      </c>
      <c r="AG24" s="44">
        <v>2.652E-4</v>
      </c>
      <c r="AH24" s="44">
        <v>2.4019999999999999E-7</v>
      </c>
      <c r="AI24" s="44">
        <v>2.9599999999999998E-4</v>
      </c>
      <c r="AJ24" s="40"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51564-5EBA-46DF-87C0-A5786429C73C}">
  <dimension ref="A1:AJ16"/>
  <sheetViews>
    <sheetView topLeftCell="V2" zoomScale="75" zoomScaleNormal="75" workbookViewId="0">
      <selection activeCell="AA13" sqref="AA13:AA16"/>
    </sheetView>
  </sheetViews>
  <sheetFormatPr defaultColWidth="8.7265625" defaultRowHeight="18.5" x14ac:dyDescent="0.45"/>
  <cols>
    <col min="1" max="1" width="16.26953125" style="40" bestFit="1" customWidth="1"/>
    <col min="2" max="2" width="15.54296875" style="40" customWidth="1"/>
    <col min="3" max="3" width="10.54296875" style="40" customWidth="1"/>
    <col min="4" max="4" width="8" style="40" bestFit="1" customWidth="1"/>
    <col min="5" max="5" width="5.54296875" style="40" bestFit="1" customWidth="1"/>
    <col min="6" max="6" width="13.26953125" style="40" bestFit="1" customWidth="1"/>
    <col min="7" max="7" width="8.7265625" style="40" bestFit="1" customWidth="1"/>
    <col min="8" max="8" width="8.453125" style="40" bestFit="1" customWidth="1"/>
    <col min="9" max="9" width="13.54296875" style="40" bestFit="1" customWidth="1"/>
    <col min="10" max="11" width="8.453125" style="40" bestFit="1" customWidth="1"/>
    <col min="12" max="12" width="13.81640625" style="40" bestFit="1" customWidth="1"/>
    <col min="13" max="13" width="13.26953125" style="54" bestFit="1" customWidth="1"/>
    <col min="14" max="14" width="13.26953125" style="40" bestFit="1" customWidth="1"/>
    <col min="15" max="15" width="11.1796875" style="40" bestFit="1" customWidth="1"/>
    <col min="16" max="16" width="10.7265625" style="40" bestFit="1" customWidth="1"/>
    <col min="17" max="17" width="10.26953125" style="40" bestFit="1" customWidth="1"/>
    <col min="18" max="18" width="10.81640625" style="40" bestFit="1" customWidth="1"/>
    <col min="19" max="19" width="10.26953125" style="40" bestFit="1" customWidth="1"/>
    <col min="20" max="20" width="11.1796875" style="40" bestFit="1" customWidth="1"/>
    <col min="21" max="21" width="11.26953125" style="40" bestFit="1" customWidth="1"/>
    <col min="22" max="22" width="13.7265625" style="54" customWidth="1"/>
    <col min="23" max="24" width="8.81640625" style="40" bestFit="1" customWidth="1"/>
    <col min="25" max="26" width="10" style="40" bestFit="1" customWidth="1"/>
    <col min="27" max="27" width="8.81640625" style="40" bestFit="1" customWidth="1"/>
    <col min="28" max="28" width="10" style="40" bestFit="1" customWidth="1"/>
    <col min="29" max="29" width="8.81640625" style="40" bestFit="1" customWidth="1"/>
    <col min="30" max="30" width="8.7265625" style="40"/>
    <col min="31" max="32" width="8.81640625" style="40" bestFit="1" customWidth="1"/>
    <col min="33" max="36" width="10.26953125" style="40" bestFit="1" customWidth="1"/>
    <col min="37" max="40" width="8.7265625" style="40"/>
    <col min="41" max="41" width="10.7265625" style="40" bestFit="1" customWidth="1"/>
    <col min="42" max="45" width="8.7265625" style="40"/>
    <col min="46" max="47" width="9.54296875" style="40" customWidth="1"/>
    <col min="48" max="16384" width="8.7265625" style="40"/>
  </cols>
  <sheetData>
    <row r="1" spans="1:36" ht="74" x14ac:dyDescent="0.45">
      <c r="A1" s="36" t="s">
        <v>55</v>
      </c>
      <c r="B1" s="37"/>
      <c r="C1" s="37"/>
      <c r="D1" s="37"/>
      <c r="E1" s="37"/>
      <c r="F1" s="37"/>
      <c r="G1" s="37"/>
      <c r="H1" s="38" t="s">
        <v>50</v>
      </c>
      <c r="I1" s="39" t="s">
        <v>51</v>
      </c>
      <c r="J1" s="39"/>
      <c r="K1" s="39"/>
      <c r="L1" s="39"/>
      <c r="M1" s="48"/>
      <c r="N1" s="39" t="s">
        <v>52</v>
      </c>
      <c r="O1" s="37"/>
      <c r="P1" s="37"/>
      <c r="Q1" s="37"/>
      <c r="R1" s="37"/>
      <c r="S1" s="37"/>
      <c r="T1" s="37"/>
      <c r="U1" s="37"/>
      <c r="V1" s="49"/>
      <c r="W1" s="39" t="s">
        <v>53</v>
      </c>
      <c r="X1" s="37"/>
      <c r="Y1" s="37"/>
      <c r="Z1" s="37"/>
      <c r="AA1" s="37"/>
      <c r="AB1" s="37"/>
      <c r="AC1" s="37"/>
      <c r="AD1" s="37"/>
      <c r="AE1" s="36" t="s">
        <v>54</v>
      </c>
      <c r="AF1" s="36"/>
      <c r="AG1" s="36"/>
      <c r="AH1" s="39"/>
      <c r="AI1" s="36"/>
      <c r="AJ1" s="36"/>
    </row>
    <row r="2" spans="1:36" s="68" customFormat="1" ht="74" x14ac:dyDescent="0.45">
      <c r="A2" s="64" t="s">
        <v>106</v>
      </c>
      <c r="B2" s="65" t="s">
        <v>56</v>
      </c>
      <c r="C2" s="66" t="s">
        <v>57</v>
      </c>
      <c r="D2" s="66" t="s">
        <v>107</v>
      </c>
      <c r="E2" s="66" t="s">
        <v>59</v>
      </c>
      <c r="F2" s="66" t="s">
        <v>43</v>
      </c>
      <c r="G2" s="66" t="s">
        <v>60</v>
      </c>
      <c r="H2" s="67" t="s">
        <v>61</v>
      </c>
      <c r="I2" s="66" t="s">
        <v>62</v>
      </c>
      <c r="J2" s="66" t="s">
        <v>63</v>
      </c>
      <c r="K2" s="66" t="s">
        <v>64</v>
      </c>
      <c r="L2" s="66" t="s">
        <v>65</v>
      </c>
      <c r="M2" s="81" t="s">
        <v>66</v>
      </c>
      <c r="N2" s="66" t="s">
        <v>67</v>
      </c>
      <c r="O2" s="66" t="s">
        <v>68</v>
      </c>
      <c r="P2" s="66" t="s">
        <v>69</v>
      </c>
      <c r="Q2" s="66" t="s">
        <v>70</v>
      </c>
      <c r="R2" s="66" t="s">
        <v>71</v>
      </c>
      <c r="S2" s="66" t="s">
        <v>72</v>
      </c>
      <c r="T2" s="66" t="s">
        <v>73</v>
      </c>
      <c r="U2" s="66" t="s">
        <v>74</v>
      </c>
      <c r="V2" s="82" t="s">
        <v>99</v>
      </c>
      <c r="W2" s="66" t="s">
        <v>76</v>
      </c>
      <c r="X2" s="66" t="s">
        <v>77</v>
      </c>
      <c r="Y2" s="66" t="s">
        <v>78</v>
      </c>
      <c r="Z2" s="66" t="s">
        <v>79</v>
      </c>
      <c r="AA2" s="66" t="s">
        <v>80</v>
      </c>
      <c r="AB2" s="66" t="s">
        <v>81</v>
      </c>
      <c r="AC2" s="66" t="s">
        <v>82</v>
      </c>
      <c r="AE2" s="66" t="s">
        <v>83</v>
      </c>
      <c r="AF2" s="66" t="s">
        <v>84</v>
      </c>
      <c r="AG2" s="66" t="s">
        <v>85</v>
      </c>
      <c r="AH2" s="66" t="s">
        <v>86</v>
      </c>
      <c r="AI2" s="66" t="s">
        <v>87</v>
      </c>
      <c r="AJ2" s="66" t="s">
        <v>88</v>
      </c>
    </row>
    <row r="3" spans="1:36" x14ac:dyDescent="0.45">
      <c r="A3" s="40" t="s">
        <v>26</v>
      </c>
      <c r="B3" s="41">
        <v>44182</v>
      </c>
      <c r="D3" s="40">
        <v>7.4</v>
      </c>
      <c r="E3" s="40">
        <v>5.3</v>
      </c>
      <c r="F3" s="40">
        <v>0.03</v>
      </c>
      <c r="G3" s="40">
        <v>50</v>
      </c>
      <c r="H3" s="46">
        <v>2.0990025406149779E-2</v>
      </c>
      <c r="I3" s="46">
        <v>2.8944985896593525E-2</v>
      </c>
      <c r="J3" s="46">
        <v>0.18797490481394383</v>
      </c>
      <c r="K3" s="46">
        <v>4.5409820882633851E-3</v>
      </c>
      <c r="L3" s="50">
        <v>1.9554941168740167E-4</v>
      </c>
      <c r="M3" s="51">
        <v>6.0269015699772978E-2</v>
      </c>
      <c r="N3" s="42">
        <v>1.3376809234740699E-4</v>
      </c>
      <c r="O3" s="44">
        <v>9.7166819749807125E-4</v>
      </c>
      <c r="P3" s="44">
        <v>2.2481926461182596E-3</v>
      </c>
      <c r="Q3" s="44">
        <v>2.3555734594903375E-4</v>
      </c>
      <c r="R3" s="44">
        <v>1.5702551989634241E-5</v>
      </c>
      <c r="S3" s="44">
        <v>3.8216042041727767E-5</v>
      </c>
      <c r="T3" s="44">
        <v>1.1563625260144101E-4</v>
      </c>
      <c r="U3" s="44">
        <v>3.3441482282879865E-5</v>
      </c>
      <c r="V3" s="52">
        <f t="shared" ref="V3:V16" si="0">SUM(H3:U3)</f>
        <v>0.30670764592723931</v>
      </c>
      <c r="W3" s="42">
        <v>7.4743124461566595E-4</v>
      </c>
      <c r="X3" s="42">
        <v>0.18965672862663244</v>
      </c>
      <c r="Y3" s="42">
        <v>1.8910782406451402E-4</v>
      </c>
      <c r="Z3" s="42">
        <v>1.5268321986383661E-4</v>
      </c>
      <c r="AA3" s="42">
        <v>1.3327978917795207E-2</v>
      </c>
      <c r="AB3" s="42" t="e">
        <v>#VALUE!</v>
      </c>
      <c r="AC3" s="42">
        <v>3.1609410784926087E-2</v>
      </c>
      <c r="AE3" s="40">
        <v>0.96</v>
      </c>
      <c r="AF3" s="40">
        <v>-3.53</v>
      </c>
      <c r="AG3" s="44">
        <v>2.1140000000000001E-5</v>
      </c>
      <c r="AH3" s="44">
        <v>6.9709999999999994E-8</v>
      </c>
      <c r="AI3" s="44">
        <v>2.1840000000000001E-5</v>
      </c>
      <c r="AJ3" s="40">
        <v>0</v>
      </c>
    </row>
    <row r="4" spans="1:36" x14ac:dyDescent="0.45">
      <c r="A4" s="40" t="s">
        <v>23</v>
      </c>
      <c r="B4" s="41">
        <v>44182</v>
      </c>
      <c r="C4" s="40">
        <v>15.53</v>
      </c>
      <c r="D4" s="40">
        <v>7.3</v>
      </c>
      <c r="E4" s="40">
        <v>6.64</v>
      </c>
      <c r="F4" s="40">
        <v>0.18999999999999997</v>
      </c>
      <c r="G4" s="40">
        <v>97</v>
      </c>
      <c r="H4" s="46">
        <v>0.1307093730075374</v>
      </c>
      <c r="I4" s="46">
        <v>6.7246572414370265E-2</v>
      </c>
      <c r="J4" s="46">
        <v>0.24690649923282706</v>
      </c>
      <c r="K4" s="46">
        <v>2.6431907944882645E-2</v>
      </c>
      <c r="L4" s="50">
        <v>6.8878910032250186E-5</v>
      </c>
      <c r="M4" s="51">
        <v>4.528700384727205E-2</v>
      </c>
      <c r="N4" s="42">
        <v>2.5408807111880054E-4</v>
      </c>
      <c r="O4" s="44">
        <v>2.37999386962807E-3</v>
      </c>
      <c r="P4" s="44">
        <v>6.7956578945717813E-3</v>
      </c>
      <c r="Q4" s="44">
        <v>6.1620546091681848E-4</v>
      </c>
      <c r="R4" s="44">
        <v>2.4384154233634997E-5</v>
      </c>
      <c r="S4" s="44">
        <v>2.0192575794317498E-5</v>
      </c>
      <c r="T4" s="44">
        <v>1.6982593679601144E-4</v>
      </c>
      <c r="U4" s="44">
        <v>2.115305136741648E-5</v>
      </c>
      <c r="V4" s="52">
        <f t="shared" si="0"/>
        <v>0.5269317363713486</v>
      </c>
      <c r="W4" s="42">
        <v>1.0843016647241351E-3</v>
      </c>
      <c r="X4" s="42">
        <v>0.25959439257608663</v>
      </c>
      <c r="Y4" s="42">
        <v>6.5209594505004841E-4</v>
      </c>
      <c r="Z4" s="42" t="e">
        <v>#VALUE!</v>
      </c>
      <c r="AA4" s="42">
        <v>9.0096105307806318E-2</v>
      </c>
      <c r="AB4" s="42" t="e">
        <v>#VALUE!</v>
      </c>
      <c r="AC4" s="42">
        <v>5.5202998126171146E-2</v>
      </c>
      <c r="AE4" s="40">
        <v>3.47</v>
      </c>
      <c r="AF4" s="40">
        <v>-3.18</v>
      </c>
      <c r="AG4" s="44">
        <v>1.729E-4</v>
      </c>
      <c r="AH4" s="44">
        <v>2.695E-8</v>
      </c>
      <c r="AI4" s="44">
        <v>2.8210000000000003E-4</v>
      </c>
      <c r="AJ4" s="40">
        <v>0</v>
      </c>
    </row>
    <row r="5" spans="1:36" x14ac:dyDescent="0.45">
      <c r="A5" s="40" t="s">
        <v>124</v>
      </c>
      <c r="B5" s="41">
        <v>44182</v>
      </c>
      <c r="C5" s="40">
        <v>125.8</v>
      </c>
      <c r="D5" s="40">
        <v>7.6</v>
      </c>
      <c r="E5" s="40">
        <v>7.45</v>
      </c>
      <c r="F5" s="40">
        <v>0.52</v>
      </c>
      <c r="G5" s="40">
        <v>124</v>
      </c>
      <c r="H5" s="46">
        <v>0.33910556897724908</v>
      </c>
      <c r="I5" s="46">
        <v>0.15790003153906138</v>
      </c>
      <c r="J5" s="46">
        <v>0.3887734474013258</v>
      </c>
      <c r="K5" s="46">
        <v>9.2771803100038519E-2</v>
      </c>
      <c r="L5" s="44">
        <v>5.3425892554758575E-4</v>
      </c>
      <c r="M5" s="53">
        <v>7.7294882415615662E-2</v>
      </c>
      <c r="N5" s="44">
        <v>1.8137277004691879E-4</v>
      </c>
      <c r="O5" s="50">
        <v>2.7965350013044571E-3</v>
      </c>
      <c r="P5" s="50">
        <v>3.6124538620189339E-3</v>
      </c>
      <c r="Q5" s="50">
        <v>1.2088051391548925E-4</v>
      </c>
      <c r="R5" s="50">
        <v>2.2272042195807086E-5</v>
      </c>
      <c r="S5" s="50">
        <v>3.9149414437466618E-5</v>
      </c>
      <c r="T5" s="50">
        <v>7.5276550798380446E-5</v>
      </c>
      <c r="U5" s="50">
        <v>1.4702539220448889E-4</v>
      </c>
      <c r="V5" s="52">
        <f t="shared" si="0"/>
        <v>1.0633749579057596</v>
      </c>
      <c r="W5" s="42">
        <v>2.1791305300766597E-3</v>
      </c>
      <c r="X5" s="42">
        <v>0.27315036809296811</v>
      </c>
      <c r="Y5" s="42">
        <v>3.7821564812902804E-4</v>
      </c>
      <c r="Z5" s="42">
        <v>2.2527032438926712E-4</v>
      </c>
      <c r="AA5" s="42">
        <v>0.11226532096656877</v>
      </c>
      <c r="AB5" s="42" t="e">
        <v>#VALUE!</v>
      </c>
      <c r="AC5" s="42">
        <v>6.349573183427025E-2</v>
      </c>
      <c r="AE5" s="40">
        <v>18</v>
      </c>
      <c r="AF5" s="40">
        <v>-1.52</v>
      </c>
    </row>
    <row r="6" spans="1:36" x14ac:dyDescent="0.45">
      <c r="A6" s="40" t="s">
        <v>15</v>
      </c>
      <c r="B6" s="41">
        <v>44181</v>
      </c>
      <c r="C6" s="40">
        <v>182</v>
      </c>
      <c r="D6" s="40">
        <v>7.9</v>
      </c>
      <c r="E6" s="40">
        <v>7.87</v>
      </c>
      <c r="F6" s="40">
        <v>0.92</v>
      </c>
      <c r="G6" s="40">
        <v>182</v>
      </c>
      <c r="H6" s="46">
        <v>0.47604482765563333</v>
      </c>
      <c r="I6" s="46">
        <v>0.20657417106826192</v>
      </c>
      <c r="J6" s="46">
        <v>0.46444359586744255</v>
      </c>
      <c r="K6" s="46">
        <v>8.3066716710718719E-2</v>
      </c>
      <c r="L6" s="44">
        <v>6.3947019275208681E-4</v>
      </c>
      <c r="M6" s="53">
        <v>8.3439390623051321E-2</v>
      </c>
      <c r="N6" s="44">
        <v>2.0217880221363373E-4</v>
      </c>
      <c r="O6" s="50">
        <v>2.3124348119346301E-3</v>
      </c>
      <c r="P6" s="50">
        <v>2.2719972892131951E-3</v>
      </c>
      <c r="Q6" s="50">
        <v>7.3736951451744905E-5</v>
      </c>
      <c r="R6" s="50">
        <v>1.9036453179875254E-5</v>
      </c>
      <c r="S6" s="50">
        <v>3.2289764625723918E-5</v>
      </c>
      <c r="T6" s="50">
        <v>9.9413899250937865E-5</v>
      </c>
      <c r="U6" s="50">
        <v>1.8631470453826145E-4</v>
      </c>
      <c r="V6" s="52">
        <f t="shared" si="0"/>
        <v>1.3194055747942679</v>
      </c>
      <c r="W6" s="42">
        <v>2.7370721633813116E-3</v>
      </c>
      <c r="X6" s="42">
        <v>0.4084844724000789</v>
      </c>
      <c r="Y6" s="42">
        <v>1.008575061677408E-3</v>
      </c>
      <c r="Z6" s="42" t="e">
        <v>#VALUE!</v>
      </c>
      <c r="AA6" s="42">
        <v>0.18936567916406608</v>
      </c>
      <c r="AB6" s="42" t="e">
        <v>#VALUE!</v>
      </c>
      <c r="AC6" s="42">
        <v>0.11854674161982096</v>
      </c>
      <c r="AE6" s="40">
        <v>4.58</v>
      </c>
      <c r="AF6" s="40">
        <v>-0.59</v>
      </c>
      <c r="AG6" s="44">
        <v>8.9499999999999996E-4</v>
      </c>
      <c r="AH6" s="44">
        <v>3.4539999999999999E-6</v>
      </c>
      <c r="AI6" s="44">
        <v>9.2929999999999998E-4</v>
      </c>
      <c r="AJ6" s="40">
        <v>0</v>
      </c>
    </row>
    <row r="7" spans="1:36" x14ac:dyDescent="0.45">
      <c r="A7" s="40" t="s">
        <v>13</v>
      </c>
      <c r="B7" s="41">
        <v>44181</v>
      </c>
      <c r="C7" s="40">
        <v>179</v>
      </c>
      <c r="D7" s="40">
        <v>8.1</v>
      </c>
      <c r="E7" s="40">
        <v>7.97</v>
      </c>
      <c r="F7" s="40">
        <v>1.36</v>
      </c>
      <c r="G7" s="40">
        <v>257</v>
      </c>
      <c r="H7" s="46">
        <v>0.75784820623715765</v>
      </c>
      <c r="I7" s="46">
        <v>0.28833782154740517</v>
      </c>
      <c r="J7" s="46">
        <v>0.59248773783093023</v>
      </c>
      <c r="K7" s="46">
        <v>0.11322929258654829</v>
      </c>
      <c r="L7" s="44">
        <v>9.1732000762257836E-4</v>
      </c>
      <c r="M7" s="53">
        <v>9.6853413904179467E-2</v>
      </c>
      <c r="N7" s="44">
        <v>3.9384256795789804E-4</v>
      </c>
      <c r="O7" s="50">
        <v>3.1270140731445668E-3</v>
      </c>
      <c r="P7" s="50">
        <v>3.6766331559390953E-3</v>
      </c>
      <c r="Q7" s="50">
        <v>1.4440069430037637E-4</v>
      </c>
      <c r="R7" s="50">
        <v>2.3091828712249495E-5</v>
      </c>
      <c r="S7" s="50">
        <v>3.9398342144803535E-5</v>
      </c>
      <c r="T7" s="50">
        <v>1.0374638928915998E-4</v>
      </c>
      <c r="U7" s="50">
        <v>3.3898716057643221E-4</v>
      </c>
      <c r="V7" s="52">
        <f t="shared" si="0"/>
        <v>1.8575209063259079</v>
      </c>
      <c r="W7" s="42">
        <v>4.6530226777482305E-3</v>
      </c>
      <c r="X7" s="42">
        <v>0.53284066228527904</v>
      </c>
      <c r="Y7" s="42">
        <v>1.782395583136799E-3</v>
      </c>
      <c r="Z7" s="42">
        <v>5.1561874249098918E-4</v>
      </c>
      <c r="AA7" s="42">
        <v>0.29118988983128752</v>
      </c>
      <c r="AB7" s="42" t="e">
        <v>#VALUE!</v>
      </c>
      <c r="AC7" s="42">
        <v>0.18482615032271496</v>
      </c>
      <c r="AE7" s="40">
        <v>4.8499999999999996</v>
      </c>
      <c r="AF7" s="40">
        <v>-0.11</v>
      </c>
      <c r="AG7" s="44">
        <v>1.3179999999999999E-3</v>
      </c>
      <c r="AH7" s="44">
        <v>4.9269999999999996E-6</v>
      </c>
      <c r="AI7" s="44">
        <v>1.3699999999999999E-3</v>
      </c>
      <c r="AJ7" s="40">
        <v>0</v>
      </c>
    </row>
    <row r="8" spans="1:36" x14ac:dyDescent="0.45">
      <c r="A8" s="40" t="s">
        <v>10</v>
      </c>
      <c r="B8" s="41">
        <v>44181</v>
      </c>
      <c r="C8" s="40">
        <v>179</v>
      </c>
      <c r="D8" s="40">
        <v>8.4</v>
      </c>
      <c r="E8" s="40">
        <v>8.14</v>
      </c>
      <c r="F8" s="40">
        <v>1.37</v>
      </c>
      <c r="G8" s="40">
        <v>294</v>
      </c>
      <c r="H8" s="46">
        <v>0.79486400133303148</v>
      </c>
      <c r="I8" s="46">
        <v>0.30869257822185198</v>
      </c>
      <c r="J8" s="46">
        <v>0.76066209294346754</v>
      </c>
      <c r="K8" s="46">
        <v>0.12358837514609722</v>
      </c>
      <c r="L8" s="44">
        <v>1.0309468256297582E-3</v>
      </c>
      <c r="M8" s="53">
        <v>9.7242423858791116E-2</v>
      </c>
      <c r="N8" s="44">
        <v>4.2148031161633474E-4</v>
      </c>
      <c r="O8" s="50">
        <v>2.9428132792576984E-3</v>
      </c>
      <c r="P8" s="50">
        <v>3.5158234828288346E-3</v>
      </c>
      <c r="Q8" s="50">
        <v>6.8689235384723898E-5</v>
      </c>
      <c r="R8" s="50">
        <v>2.4505085423066488E-5</v>
      </c>
      <c r="S8" s="50">
        <v>4.3492200967161E-5</v>
      </c>
      <c r="T8" s="50">
        <v>9.3113350239366278E-5</v>
      </c>
      <c r="U8" s="50">
        <v>3.4526907480857182E-4</v>
      </c>
      <c r="V8" s="52">
        <f t="shared" si="0"/>
        <v>2.0935356043493951</v>
      </c>
      <c r="W8" s="42">
        <v>4.6109138752346707E-3</v>
      </c>
      <c r="X8" s="42">
        <v>0.65409415282204597</v>
      </c>
      <c r="Y8" s="42" t="e">
        <v>#VALUE!</v>
      </c>
      <c r="Z8" s="42" t="e">
        <v>#VALUE!</v>
      </c>
      <c r="AA8" s="42">
        <v>0.30167293230051179</v>
      </c>
      <c r="AB8" s="42" t="e">
        <v>#VALUE!</v>
      </c>
      <c r="AC8" s="42">
        <v>0.21597751405371643</v>
      </c>
      <c r="AE8" s="40">
        <v>6.08</v>
      </c>
      <c r="AF8" s="40">
        <v>-0.08</v>
      </c>
      <c r="AG8" s="44">
        <v>1.3179999999999999E-3</v>
      </c>
      <c r="AH8" s="44">
        <v>7.3939999999999998E-6</v>
      </c>
      <c r="AI8" s="44">
        <v>1.3669999999999999E-3</v>
      </c>
      <c r="AJ8" s="40">
        <v>0</v>
      </c>
    </row>
    <row r="9" spans="1:36" x14ac:dyDescent="0.45">
      <c r="A9" s="40" t="s">
        <v>109</v>
      </c>
      <c r="B9" s="41">
        <v>44183</v>
      </c>
      <c r="C9" s="40">
        <v>345</v>
      </c>
      <c r="D9" s="40">
        <v>9</v>
      </c>
      <c r="E9" s="40">
        <v>7.9</v>
      </c>
      <c r="F9" s="40">
        <v>1.4966666666666668</v>
      </c>
      <c r="G9" s="40">
        <v>285</v>
      </c>
      <c r="H9" s="46">
        <v>0.84853755349935944</v>
      </c>
      <c r="I9" s="46">
        <v>0.32031660963003533</v>
      </c>
      <c r="J9" s="46">
        <v>0.65530592834489787</v>
      </c>
      <c r="K9" s="46">
        <v>0.11593882855216357</v>
      </c>
      <c r="L9" s="44">
        <v>1.1941840739953433E-3</v>
      </c>
      <c r="M9" s="53">
        <v>0.11626732722601862</v>
      </c>
      <c r="N9" s="50">
        <v>2.3072386657083288E-3</v>
      </c>
      <c r="O9" s="50">
        <v>3.6135989172201535E-3</v>
      </c>
      <c r="P9" s="50">
        <v>7.0553921568479908E-5</v>
      </c>
      <c r="Q9" s="50">
        <v>2.1992193509908176E-5</v>
      </c>
      <c r="R9" s="50">
        <v>4.2121642925938689E-5</v>
      </c>
      <c r="S9" s="50">
        <v>7.7231851432056132E-5</v>
      </c>
      <c r="T9" s="50">
        <v>3.8653645586401655E-4</v>
      </c>
      <c r="U9" s="44">
        <v>3.813878845992019E-4</v>
      </c>
      <c r="V9" s="52">
        <f t="shared" si="0"/>
        <v>2.0644610928592981</v>
      </c>
      <c r="W9" s="42">
        <v>6.2110483707498989E-3</v>
      </c>
      <c r="X9" s="42">
        <v>0.57150593743829858</v>
      </c>
      <c r="Y9" s="42">
        <v>9.9118583647607363E-4</v>
      </c>
      <c r="Z9" s="42" t="e">
        <v>#VALUE!</v>
      </c>
      <c r="AA9" s="42">
        <v>0.33182538799352956</v>
      </c>
      <c r="AB9" s="42">
        <v>1.0740075433235689E-3</v>
      </c>
      <c r="AC9" s="42">
        <v>0.21731417863835101</v>
      </c>
      <c r="AE9" s="40">
        <v>4.6900000000000004</v>
      </c>
      <c r="AF9" s="40">
        <v>-0.24</v>
      </c>
      <c r="AG9" s="44">
        <v>1.467E-3</v>
      </c>
      <c r="AH9" s="44">
        <v>4.8110000000000002E-6</v>
      </c>
      <c r="AI9" s="44">
        <v>1.537E-3</v>
      </c>
      <c r="AJ9" s="40">
        <v>0</v>
      </c>
    </row>
    <row r="10" spans="1:36" x14ac:dyDescent="0.45">
      <c r="A10" s="40" t="s">
        <v>3</v>
      </c>
      <c r="B10" s="41">
        <v>44180</v>
      </c>
      <c r="C10" s="40">
        <v>328</v>
      </c>
      <c r="D10" s="40">
        <v>8.5</v>
      </c>
      <c r="E10" s="40">
        <v>8.01</v>
      </c>
      <c r="F10" s="40">
        <v>2.3250000000000002</v>
      </c>
      <c r="G10" s="40">
        <v>418</v>
      </c>
      <c r="H10" s="46">
        <v>1.2585860770957651</v>
      </c>
      <c r="I10" s="46">
        <v>0.48849782826677141</v>
      </c>
      <c r="J10" s="46">
        <v>1.0354035766871792</v>
      </c>
      <c r="K10" s="46">
        <v>0.13790262197164999</v>
      </c>
      <c r="L10" s="44">
        <v>2.2859428244093459E-3</v>
      </c>
      <c r="M10" s="53">
        <v>0.12974904669418225</v>
      </c>
      <c r="N10" s="44">
        <v>9.1094526472764109E-4</v>
      </c>
      <c r="O10" s="44">
        <v>2.1125844359165843E-3</v>
      </c>
      <c r="P10" s="44">
        <v>3.0213097879398022E-3</v>
      </c>
      <c r="Q10" s="44">
        <v>9.8042894523633599E-5</v>
      </c>
      <c r="R10" s="44">
        <v>2.6907071583080865E-5</v>
      </c>
      <c r="S10" s="44">
        <v>4.1570732588787969E-5</v>
      </c>
      <c r="T10" s="44">
        <v>5.5283327890773621E-5</v>
      </c>
      <c r="U10" s="44">
        <v>4.4745681473851374E-4</v>
      </c>
      <c r="V10" s="52">
        <f t="shared" si="0"/>
        <v>3.0591391938698651</v>
      </c>
      <c r="W10" s="42">
        <v>8.5059781077388447E-3</v>
      </c>
      <c r="X10" s="42">
        <v>0.85914309085267815</v>
      </c>
      <c r="Y10" s="42">
        <v>2.3214615643781726E-3</v>
      </c>
      <c r="Z10" s="42">
        <v>9.0608730476571893E-4</v>
      </c>
      <c r="AA10" s="42">
        <v>0.39024012618357579</v>
      </c>
      <c r="AB10" s="42">
        <v>1.9500607551325977E-3</v>
      </c>
      <c r="AC10" s="42">
        <v>0.42418488444722047</v>
      </c>
      <c r="AE10" s="40">
        <v>2.83</v>
      </c>
      <c r="AF10" s="40">
        <v>0.18</v>
      </c>
      <c r="AG10" s="44">
        <v>2.2439999999999999E-3</v>
      </c>
      <c r="AH10" s="44">
        <v>9.7909999999999999E-6</v>
      </c>
      <c r="AI10" s="44">
        <v>2.349E-3</v>
      </c>
      <c r="AJ10" s="44">
        <v>3.0049999999999999E-5</v>
      </c>
    </row>
    <row r="11" spans="1:36" x14ac:dyDescent="0.45">
      <c r="H11" s="43"/>
      <c r="N11" s="44"/>
      <c r="V11" s="52">
        <f t="shared" si="0"/>
        <v>0</v>
      </c>
    </row>
    <row r="12" spans="1:36" x14ac:dyDescent="0.45">
      <c r="A12" s="36" t="s">
        <v>110</v>
      </c>
      <c r="N12" s="44"/>
      <c r="V12" s="52">
        <f t="shared" si="0"/>
        <v>0</v>
      </c>
    </row>
    <row r="13" spans="1:36" x14ac:dyDescent="0.45">
      <c r="A13" s="40" t="s">
        <v>38</v>
      </c>
      <c r="B13" s="41">
        <v>44182</v>
      </c>
      <c r="C13" s="40">
        <v>69.69</v>
      </c>
      <c r="D13" s="40">
        <v>7.5</v>
      </c>
      <c r="E13" s="40">
        <v>7.25</v>
      </c>
      <c r="F13" s="40">
        <v>0.65333333333333332</v>
      </c>
      <c r="G13" s="40">
        <v>132</v>
      </c>
      <c r="H13" s="46">
        <v>0.27595569389861246</v>
      </c>
      <c r="I13" s="46">
        <v>0.14374295109594876</v>
      </c>
      <c r="J13" s="46">
        <v>0.32229011013277675</v>
      </c>
      <c r="K13" s="46">
        <v>5.4134298902744717E-2</v>
      </c>
      <c r="L13" s="46">
        <v>3.2700947995588256E-4</v>
      </c>
      <c r="M13" s="53">
        <v>6.2957546273177456E-2</v>
      </c>
      <c r="N13" s="44">
        <v>1.3583062505264504E-4</v>
      </c>
      <c r="O13" s="50">
        <v>3.1208737777474521E-3</v>
      </c>
      <c r="P13" s="50">
        <v>2.3291291622012282E-3</v>
      </c>
      <c r="Q13" s="50">
        <v>1.6884453392976414E-4</v>
      </c>
      <c r="R13" s="50">
        <v>1.464807606092706E-5</v>
      </c>
      <c r="S13" s="50">
        <v>2.4430845866360192E-5</v>
      </c>
      <c r="T13" s="50">
        <v>7.8931892242515176E-5</v>
      </c>
      <c r="U13" s="50">
        <v>1.0589469472607728E-4</v>
      </c>
      <c r="V13" s="52">
        <f t="shared" si="0"/>
        <v>0.86538619339104284</v>
      </c>
      <c r="W13" s="42">
        <v>2.0949129250495426E-3</v>
      </c>
      <c r="X13" s="42">
        <v>0.27689617239725833</v>
      </c>
      <c r="Y13" s="42">
        <v>6.0862288204671189E-4</v>
      </c>
      <c r="Z13" s="42">
        <v>2.6281537845414499E-4</v>
      </c>
      <c r="AA13" s="42">
        <v>0.10552391827097536</v>
      </c>
      <c r="AB13" s="42" t="e">
        <v>#VALUE!</v>
      </c>
      <c r="AC13" s="42">
        <v>6.4057880491359576E-2</v>
      </c>
      <c r="AE13" s="40">
        <v>2.62</v>
      </c>
      <c r="AF13" s="40">
        <v>-1.7</v>
      </c>
      <c r="AG13" s="44">
        <v>6.4260000000000001E-4</v>
      </c>
      <c r="AH13" s="44">
        <v>4.2389999999999998E-7</v>
      </c>
      <c r="AI13" s="44">
        <v>7.4370000000000003E-4</v>
      </c>
      <c r="AJ13" s="40">
        <v>0</v>
      </c>
    </row>
    <row r="14" spans="1:36" x14ac:dyDescent="0.45">
      <c r="A14" s="40" t="s">
        <v>35</v>
      </c>
      <c r="B14" s="41">
        <v>44183</v>
      </c>
      <c r="C14" s="40">
        <v>23.32</v>
      </c>
      <c r="D14" s="40">
        <v>9.3000000000000007</v>
      </c>
      <c r="E14" s="40">
        <v>7.85</v>
      </c>
      <c r="G14" s="40">
        <v>563</v>
      </c>
      <c r="H14" s="46">
        <v>2.0439184751088986</v>
      </c>
      <c r="I14" s="46">
        <v>0.63782864029855202</v>
      </c>
      <c r="J14" s="46">
        <v>1.0612805809714931</v>
      </c>
      <c r="K14" s="46">
        <v>0.23120195397724233</v>
      </c>
      <c r="L14" s="46">
        <v>1.6499511145919804E-3</v>
      </c>
      <c r="M14" s="53">
        <v>0.15226944143457827</v>
      </c>
      <c r="N14" s="44">
        <v>8.8855013329362039E-4</v>
      </c>
      <c r="O14" s="50">
        <v>1.9776224337234886E-3</v>
      </c>
      <c r="P14" s="50">
        <v>2.4436159049117563E-3</v>
      </c>
      <c r="Q14" s="50">
        <v>1.916132234604826E-4</v>
      </c>
      <c r="R14" s="50">
        <v>3.9248129120564373E-5</v>
      </c>
      <c r="S14" s="50">
        <v>6.7961427343241423E-5</v>
      </c>
      <c r="T14" s="50">
        <v>8.3248901341148135E-5</v>
      </c>
      <c r="U14" s="50">
        <v>1.0815283093001398E-3</v>
      </c>
      <c r="V14" s="52">
        <f t="shared" si="0"/>
        <v>4.1349224313678512</v>
      </c>
      <c r="W14" s="42">
        <v>7.4479944445856837E-3</v>
      </c>
      <c r="X14" s="42">
        <v>0.96548952133810961</v>
      </c>
      <c r="Y14" s="42">
        <v>7.6077860255838988E-3</v>
      </c>
      <c r="Z14" s="42">
        <v>5.7569082899479372E-4</v>
      </c>
      <c r="AA14" s="42">
        <v>0.75873035840715819</v>
      </c>
      <c r="AB14" s="42" t="e">
        <v>#VALUE!</v>
      </c>
      <c r="AC14" s="42">
        <v>0.56561524047470324</v>
      </c>
    </row>
    <row r="15" spans="1:36" x14ac:dyDescent="0.45">
      <c r="A15" s="40" t="s">
        <v>111</v>
      </c>
      <c r="B15" s="41">
        <v>44181</v>
      </c>
      <c r="C15" s="42">
        <v>92.56</v>
      </c>
      <c r="D15" s="40">
        <v>7.8</v>
      </c>
      <c r="E15" s="40">
        <v>8</v>
      </c>
      <c r="F15" s="40">
        <v>1.4933333333333334</v>
      </c>
      <c r="G15" s="40">
        <v>247</v>
      </c>
      <c r="H15" s="46">
        <v>0.81482400220991891</v>
      </c>
      <c r="I15" s="46">
        <v>0.24023951591455156</v>
      </c>
      <c r="J15" s="46">
        <v>0.43502454299976717</v>
      </c>
      <c r="K15" s="46">
        <v>8.4177159692671144E-2</v>
      </c>
      <c r="L15" s="46">
        <v>1.2653474318232393E-3</v>
      </c>
      <c r="M15" s="53">
        <v>0.11975366028121914</v>
      </c>
      <c r="N15" s="44">
        <v>1.7271842239808324E-4</v>
      </c>
      <c r="O15" s="50">
        <v>1.7609524193239799E-3</v>
      </c>
      <c r="P15" s="50">
        <v>3.0735162354800834E-3</v>
      </c>
      <c r="Q15" s="50">
        <v>3.4183474491287212E-5</v>
      </c>
      <c r="R15" s="50">
        <v>1.3715990598757019E-5</v>
      </c>
      <c r="S15" s="50">
        <v>2.8710022604295024E-5</v>
      </c>
      <c r="T15" s="50">
        <v>2.2303692975871378E-5</v>
      </c>
      <c r="U15" s="50">
        <v>4.8326720634271278E-4</v>
      </c>
      <c r="V15" s="52">
        <f t="shared" si="0"/>
        <v>1.7008735959941661</v>
      </c>
      <c r="W15" s="42">
        <v>4.2108802513558643E-3</v>
      </c>
      <c r="X15" s="42">
        <v>0.38324542351846103</v>
      </c>
      <c r="Y15" s="42">
        <v>1.2433296018954257E-3</v>
      </c>
      <c r="Z15" s="42" t="e">
        <v>#VALUE!</v>
      </c>
      <c r="AA15" s="42">
        <v>0.29440253915416364</v>
      </c>
      <c r="AB15" s="42" t="e">
        <v>#VALUE!</v>
      </c>
      <c r="AC15" s="42">
        <v>0.12236102435977514</v>
      </c>
      <c r="AE15" s="40">
        <v>4.49</v>
      </c>
      <c r="AF15" s="40">
        <v>-0.17</v>
      </c>
      <c r="AG15" s="44">
        <v>1.449E-3</v>
      </c>
      <c r="AH15" s="44">
        <v>5.7409999999999998E-6</v>
      </c>
      <c r="AI15" s="44">
        <v>1.5100000000000001E-3</v>
      </c>
      <c r="AJ15" s="40">
        <v>0</v>
      </c>
    </row>
    <row r="16" spans="1:36" x14ac:dyDescent="0.45">
      <c r="A16" s="40" t="s">
        <v>30</v>
      </c>
      <c r="B16" s="41">
        <v>44183</v>
      </c>
      <c r="C16" s="40">
        <v>35.9</v>
      </c>
      <c r="D16" s="40">
        <v>7.4</v>
      </c>
      <c r="E16" s="40">
        <v>8.15</v>
      </c>
      <c r="F16" s="40">
        <v>3.66</v>
      </c>
      <c r="G16" s="40">
        <v>626</v>
      </c>
      <c r="H16" s="46">
        <v>2.3346055430225743</v>
      </c>
      <c r="I16" s="46">
        <v>0.89158342155441839</v>
      </c>
      <c r="J16" s="46">
        <v>1.2253469713573215</v>
      </c>
      <c r="K16" s="46">
        <v>0.16672939826372868</v>
      </c>
      <c r="L16" s="46">
        <v>5.3739676124719901E-3</v>
      </c>
      <c r="M16" s="53">
        <v>0.19284623204054133</v>
      </c>
      <c r="N16" s="44">
        <v>2.0772017396053304E-3</v>
      </c>
      <c r="O16" s="50">
        <v>1.1655074399012073E-3</v>
      </c>
      <c r="P16" s="50">
        <v>1.3218084227954114E-3</v>
      </c>
      <c r="Q16" s="50">
        <v>5.86273967106397E-5</v>
      </c>
      <c r="R16" s="50">
        <v>3.8147613548405772E-5</v>
      </c>
      <c r="S16" s="50">
        <v>5.7745627144838045E-5</v>
      </c>
      <c r="T16" s="50">
        <v>5.8091230105190568E-5</v>
      </c>
      <c r="U16" s="50">
        <v>3.813878845992019E-4</v>
      </c>
      <c r="V16" s="52">
        <f t="shared" si="0"/>
        <v>4.8216440512054657</v>
      </c>
      <c r="W16" s="42">
        <v>1.3816950824761429E-2</v>
      </c>
      <c r="X16" s="42">
        <v>0.93886271965701062</v>
      </c>
      <c r="Y16" s="42">
        <v>2.0323656954059841E-3</v>
      </c>
      <c r="Z16" s="42">
        <v>1.1326091309571487E-3</v>
      </c>
      <c r="AA16" s="42">
        <v>0.57017267990110465</v>
      </c>
      <c r="AB16" s="42">
        <v>4.5276788591091625E-3</v>
      </c>
      <c r="AC16" s="42">
        <v>1.0037060170726628</v>
      </c>
      <c r="AE16" s="40">
        <v>4.75</v>
      </c>
      <c r="AF16" s="40">
        <v>0.7</v>
      </c>
      <c r="AG16" s="44">
        <v>3.4770000000000001E-3</v>
      </c>
      <c r="AH16" s="44">
        <v>2.1800000000000001E-5</v>
      </c>
      <c r="AI16" s="44">
        <v>3.6640000000000002E-3</v>
      </c>
      <c r="AJ16" s="44">
        <v>2.1550000000000001E-4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CB086-B079-4742-8FEC-55D8D219DD60}">
  <dimension ref="A1:AX38"/>
  <sheetViews>
    <sheetView topLeftCell="A15" zoomScale="75" zoomScaleNormal="75" workbookViewId="0">
      <selection activeCell="A31" sqref="A31"/>
    </sheetView>
  </sheetViews>
  <sheetFormatPr defaultColWidth="10.81640625" defaultRowHeight="14.5" x14ac:dyDescent="0.35"/>
  <cols>
    <col min="1" max="1" width="10.81640625" style="5"/>
    <col min="2" max="2" width="12.36328125" style="5" customWidth="1"/>
    <col min="3" max="3" width="10.453125" style="5" customWidth="1"/>
    <col min="4" max="4" width="10.81640625" style="5" customWidth="1"/>
    <col min="5" max="5" width="9.81640625" style="5" customWidth="1"/>
    <col min="6" max="7" width="13.1796875" style="5" customWidth="1"/>
    <col min="8" max="8" width="10.453125" style="5" customWidth="1"/>
    <col min="9" max="9" width="10.81640625" style="5" customWidth="1"/>
    <col min="10" max="10" width="13.54296875" style="5" customWidth="1"/>
    <col min="11" max="11" width="8.26953125" style="5" customWidth="1"/>
    <col min="12" max="12" width="10.1796875" style="5" customWidth="1"/>
    <col min="13" max="13" width="10.54296875" style="5" customWidth="1"/>
    <col min="14" max="14" width="10.453125" style="29" customWidth="1"/>
    <col min="15" max="15" width="10.81640625" style="5" customWidth="1"/>
    <col min="16" max="17" width="10.54296875" style="5" customWidth="1"/>
    <col min="18" max="18" width="9.453125" style="5" customWidth="1"/>
    <col min="19" max="20" width="10.81640625" style="5" customWidth="1"/>
    <col min="21" max="21" width="10.54296875" style="5" customWidth="1"/>
    <col min="22" max="22" width="10.7265625" style="5" customWidth="1"/>
    <col min="23" max="23" width="10.1796875" style="5" customWidth="1"/>
    <col min="24" max="24" width="10.1796875" style="29" customWidth="1"/>
    <col min="25" max="25" width="10.81640625" style="5" customWidth="1"/>
    <col min="26" max="16384" width="10.81640625" style="5"/>
  </cols>
  <sheetData>
    <row r="1" spans="1:50" ht="43.5" x14ac:dyDescent="0.35">
      <c r="A1" s="2" t="s">
        <v>55</v>
      </c>
      <c r="B1" s="6"/>
      <c r="C1" s="6"/>
      <c r="D1" s="6"/>
      <c r="E1" s="6"/>
      <c r="F1" s="6"/>
      <c r="G1" s="6"/>
      <c r="H1" s="6"/>
      <c r="I1" s="7" t="s">
        <v>50</v>
      </c>
      <c r="J1" s="8" t="s">
        <v>51</v>
      </c>
      <c r="K1" s="8"/>
      <c r="L1" s="8"/>
      <c r="M1" s="8"/>
      <c r="N1" s="31"/>
      <c r="O1" s="8" t="s">
        <v>52</v>
      </c>
      <c r="P1" s="6"/>
      <c r="Q1" s="6"/>
      <c r="R1" s="6"/>
      <c r="S1" s="6"/>
      <c r="T1" s="6"/>
      <c r="U1" s="6"/>
      <c r="V1" s="6"/>
      <c r="W1" s="6"/>
      <c r="X1" s="28"/>
      <c r="Y1" s="8" t="s">
        <v>53</v>
      </c>
      <c r="Z1" s="6"/>
      <c r="AA1" s="6"/>
      <c r="AB1" s="6"/>
      <c r="AC1" s="6"/>
      <c r="AD1" s="6"/>
      <c r="AE1" s="6"/>
      <c r="AF1" s="6"/>
      <c r="AG1" s="2" t="s">
        <v>54</v>
      </c>
      <c r="AH1" s="2"/>
      <c r="AI1" s="2"/>
      <c r="AJ1" s="8"/>
      <c r="AK1" s="2"/>
      <c r="AL1" s="2"/>
    </row>
    <row r="2" spans="1:50" s="76" customFormat="1" ht="43.5" x14ac:dyDescent="0.35">
      <c r="A2" s="71" t="s">
        <v>106</v>
      </c>
      <c r="B2" s="72" t="s">
        <v>56</v>
      </c>
      <c r="C2" s="73" t="s">
        <v>57</v>
      </c>
      <c r="D2" s="73" t="s">
        <v>107</v>
      </c>
      <c r="E2" s="73" t="s">
        <v>115</v>
      </c>
      <c r="F2" s="73" t="s">
        <v>116</v>
      </c>
      <c r="G2" s="73" t="s">
        <v>43</v>
      </c>
      <c r="H2" s="73" t="s">
        <v>60</v>
      </c>
      <c r="I2" s="74" t="s">
        <v>61</v>
      </c>
      <c r="J2" s="73" t="s">
        <v>62</v>
      </c>
      <c r="K2" s="73" t="s">
        <v>63</v>
      </c>
      <c r="L2" s="73" t="s">
        <v>64</v>
      </c>
      <c r="M2" s="73" t="s">
        <v>65</v>
      </c>
      <c r="N2" s="80" t="s">
        <v>66</v>
      </c>
      <c r="O2" s="73" t="s">
        <v>67</v>
      </c>
      <c r="P2" s="73" t="s">
        <v>68</v>
      </c>
      <c r="Q2" s="73" t="s">
        <v>69</v>
      </c>
      <c r="R2" s="73" t="s">
        <v>70</v>
      </c>
      <c r="S2" s="73" t="s">
        <v>71</v>
      </c>
      <c r="T2" s="73" t="s">
        <v>72</v>
      </c>
      <c r="U2" s="73" t="s">
        <v>73</v>
      </c>
      <c r="V2" s="73" t="s">
        <v>74</v>
      </c>
      <c r="W2" s="73" t="s">
        <v>108</v>
      </c>
      <c r="X2" s="79" t="s">
        <v>75</v>
      </c>
      <c r="Y2" s="73" t="s">
        <v>76</v>
      </c>
      <c r="Z2" s="73" t="s">
        <v>77</v>
      </c>
      <c r="AA2" s="73" t="s">
        <v>78</v>
      </c>
      <c r="AB2" s="73" t="s">
        <v>79</v>
      </c>
      <c r="AC2" s="73" t="s">
        <v>80</v>
      </c>
      <c r="AD2" s="73" t="s">
        <v>81</v>
      </c>
      <c r="AE2" s="73" t="s">
        <v>82</v>
      </c>
      <c r="AG2" s="78" t="s">
        <v>83</v>
      </c>
      <c r="AH2" s="78" t="s">
        <v>84</v>
      </c>
      <c r="AI2" s="78" t="s">
        <v>85</v>
      </c>
      <c r="AJ2" s="78" t="s">
        <v>86</v>
      </c>
      <c r="AK2" s="78" t="s">
        <v>87</v>
      </c>
      <c r="AL2" s="78" t="s">
        <v>88</v>
      </c>
    </row>
    <row r="3" spans="1:50" x14ac:dyDescent="0.35">
      <c r="A3" s="5" t="s">
        <v>26</v>
      </c>
      <c r="B3" s="9">
        <v>44286</v>
      </c>
      <c r="D3" s="5">
        <v>9.8000000000000007</v>
      </c>
      <c r="E3" s="5">
        <v>6.2</v>
      </c>
      <c r="F3" s="5">
        <v>6.1</v>
      </c>
      <c r="G3" s="5">
        <v>2.5000000000000001E-2</v>
      </c>
      <c r="H3" s="5">
        <v>62</v>
      </c>
      <c r="Y3" s="26">
        <v>6.684772399027434E-4</v>
      </c>
      <c r="Z3" s="26">
        <v>0.25475136095675965</v>
      </c>
      <c r="AA3" s="26">
        <v>1.26071882709676E-4</v>
      </c>
      <c r="AB3" s="26">
        <v>2.090008009611534E-4</v>
      </c>
      <c r="AC3" s="26">
        <v>6.4188475426942065E-3</v>
      </c>
      <c r="AD3" s="26" t="e">
        <v>#VALUE!</v>
      </c>
      <c r="AE3" s="26">
        <v>3.8845513220903599E-2</v>
      </c>
    </row>
    <row r="4" spans="1:50" x14ac:dyDescent="0.35">
      <c r="A4" s="5" t="s">
        <v>23</v>
      </c>
      <c r="B4" s="9">
        <v>44286</v>
      </c>
      <c r="C4" s="5">
        <v>2.4780000000000002</v>
      </c>
      <c r="D4" s="5">
        <v>10</v>
      </c>
      <c r="E4" s="5">
        <v>7.2</v>
      </c>
      <c r="F4" s="5">
        <v>7.2</v>
      </c>
      <c r="G4" s="5">
        <v>0.2</v>
      </c>
      <c r="H4" s="5">
        <v>81</v>
      </c>
      <c r="I4" s="11">
        <v>0.11263127698686877</v>
      </c>
      <c r="J4" s="11">
        <v>6.0466527101912186E-2</v>
      </c>
      <c r="K4" s="11">
        <v>0.23628713412799618</v>
      </c>
      <c r="L4" s="11">
        <v>1.9091965549563331E-2</v>
      </c>
      <c r="M4" s="13">
        <v>1.6944389307325852E-4</v>
      </c>
      <c r="N4" s="32">
        <v>4.858066291414815E-2</v>
      </c>
      <c r="O4" s="13">
        <v>1.5071350303166652E-4</v>
      </c>
      <c r="P4" s="13">
        <v>6.4310934417606395E-4</v>
      </c>
      <c r="Q4" s="13">
        <v>1.5909491831122297E-3</v>
      </c>
      <c r="R4" s="13">
        <v>1.4750055771072697E-4</v>
      </c>
      <c r="S4" s="13">
        <v>1.2973049437672854E-5</v>
      </c>
      <c r="T4" s="13">
        <v>1.8397697253196627E-5</v>
      </c>
      <c r="U4" s="13">
        <v>6.5836214191365705E-5</v>
      </c>
      <c r="V4" s="13">
        <v>2.7355344533898323E-5</v>
      </c>
      <c r="W4" s="13">
        <v>1.6267634809623314E-6</v>
      </c>
      <c r="X4" s="30">
        <f>SUM(I4:W4)</f>
        <v>0.47988547223048966</v>
      </c>
      <c r="Y4" s="26">
        <v>1.579080094258449E-3</v>
      </c>
      <c r="Z4" s="26">
        <v>0.22652525879333202</v>
      </c>
      <c r="AA4" s="26">
        <v>5.0428753083870401E-4</v>
      </c>
      <c r="AB4" s="26" t="e">
        <v>#VALUE!</v>
      </c>
      <c r="AC4" s="26">
        <v>4.175153899127327E-2</v>
      </c>
      <c r="AD4" s="26" t="e">
        <v>#VALUE!</v>
      </c>
      <c r="AE4" s="26">
        <v>5.8619612742036226E-2</v>
      </c>
      <c r="AG4" s="11">
        <v>1.53</v>
      </c>
      <c r="AH4" s="5">
        <v>-2.56</v>
      </c>
      <c r="AI4" s="13">
        <v>1.9340000000000001E-4</v>
      </c>
      <c r="AJ4" s="13">
        <v>1.222E-7</v>
      </c>
      <c r="AK4" s="13">
        <v>2.252E-4</v>
      </c>
      <c r="AL4" s="5">
        <v>0</v>
      </c>
      <c r="AW4" s="13"/>
      <c r="AX4" s="13"/>
    </row>
    <row r="5" spans="1:50" x14ac:dyDescent="0.35">
      <c r="A5" s="5" t="s">
        <v>124</v>
      </c>
      <c r="B5" s="9">
        <v>44286</v>
      </c>
      <c r="C5" s="5">
        <v>27.49</v>
      </c>
      <c r="D5" s="5">
        <v>10</v>
      </c>
      <c r="E5" s="5">
        <v>7.9</v>
      </c>
      <c r="F5" s="5">
        <v>8</v>
      </c>
      <c r="G5" s="5">
        <v>1.2450000000000001</v>
      </c>
      <c r="H5" s="5">
        <v>212</v>
      </c>
      <c r="I5" s="11">
        <v>0.58381683449644983</v>
      </c>
      <c r="J5" s="11">
        <v>0.19782691667277699</v>
      </c>
      <c r="K5" s="11">
        <v>0.4924812298429509</v>
      </c>
      <c r="L5" s="11">
        <v>5.3111753148663947E-2</v>
      </c>
      <c r="M5" s="13">
        <v>1.1001914606833002E-3</v>
      </c>
      <c r="N5" s="32">
        <v>7.1092938647435683E-2</v>
      </c>
      <c r="O5" s="13">
        <v>2.6809294089948814E-4</v>
      </c>
      <c r="P5" s="13">
        <v>7.343527883047526E-4</v>
      </c>
      <c r="Q5" s="13">
        <v>3.5045551768241425E-4</v>
      </c>
      <c r="R5" s="13">
        <v>8.2631900184255484E-6</v>
      </c>
      <c r="S5" s="13">
        <v>1.4027474475753942E-5</v>
      </c>
      <c r="T5" s="13">
        <v>2.7446668949909793E-5</v>
      </c>
      <c r="U5" s="13">
        <v>1.2433933786215772E-4</v>
      </c>
      <c r="V5" s="13">
        <v>1.9931464024038791E-4</v>
      </c>
      <c r="W5" s="13">
        <v>1.666747943107527E-6</v>
      </c>
      <c r="X5" s="30">
        <f t="shared" ref="X5:X37" si="0">SUM(I5:W5)</f>
        <v>1.4011578235753372</v>
      </c>
      <c r="Y5" s="26">
        <v>2.3791473420160629E-3</v>
      </c>
      <c r="Z5" s="26">
        <v>0.43797704002482157</v>
      </c>
      <c r="AA5" s="26">
        <v>1.5737248807207835E-3</v>
      </c>
      <c r="AB5" s="26" t="e">
        <v>#VALUE!</v>
      </c>
      <c r="AC5" s="26">
        <v>0.10173389522440968</v>
      </c>
      <c r="AD5" s="26" t="e">
        <v>#VALUE!</v>
      </c>
      <c r="AE5" s="26">
        <v>0.14466375182177804</v>
      </c>
      <c r="AG5" s="11">
        <v>0.83</v>
      </c>
      <c r="AH5" s="5">
        <v>-0.31</v>
      </c>
      <c r="AI5" s="13">
        <v>1.2160000000000001E-3</v>
      </c>
      <c r="AJ5" s="13">
        <v>5.2549999999999997E-6</v>
      </c>
      <c r="AK5" s="5">
        <v>1.264</v>
      </c>
      <c r="AL5" s="5">
        <v>0</v>
      </c>
      <c r="AW5" s="13"/>
      <c r="AX5" s="13"/>
    </row>
    <row r="6" spans="1:50" x14ac:dyDescent="0.35">
      <c r="A6" s="5" t="s">
        <v>15</v>
      </c>
      <c r="B6" s="9">
        <v>44287</v>
      </c>
      <c r="C6" s="5">
        <v>43.6</v>
      </c>
      <c r="D6" s="5">
        <v>11</v>
      </c>
      <c r="E6" s="5">
        <v>7.5</v>
      </c>
      <c r="F6" s="5">
        <v>7.55</v>
      </c>
      <c r="G6" s="5">
        <v>1.1100000000000001</v>
      </c>
      <c r="H6" s="5">
        <v>221</v>
      </c>
      <c r="I6" s="11">
        <v>0.57913686476641313</v>
      </c>
      <c r="J6" s="11">
        <v>0.20882372948583916</v>
      </c>
      <c r="K6" s="11">
        <v>0.58223824664635981</v>
      </c>
      <c r="L6" s="11">
        <v>4.9957470360827511E-2</v>
      </c>
      <c r="M6" s="13">
        <v>8.5085228956665682E-4</v>
      </c>
      <c r="N6" s="32">
        <v>6.7611365771973256E-2</v>
      </c>
      <c r="O6" s="13">
        <v>2.7707497173612569E-4</v>
      </c>
      <c r="P6" s="13">
        <v>2.0948830552956895E-3</v>
      </c>
      <c r="Q6" s="13">
        <v>8.4651325087660499E-4</v>
      </c>
      <c r="R6" s="13">
        <v>3.4539426696979719E-4</v>
      </c>
      <c r="S6" s="13">
        <v>1.1532202832506854E-5</v>
      </c>
      <c r="T6" s="13">
        <v>1.8742456436945427E-5</v>
      </c>
      <c r="U6" s="13">
        <v>8.2135798501021623E-5</v>
      </c>
      <c r="V6" s="13">
        <v>2.1149460636290645E-4</v>
      </c>
      <c r="W6" s="13">
        <v>2.5380891355030427E-6</v>
      </c>
      <c r="X6" s="30">
        <f t="shared" si="0"/>
        <v>1.4925088380191265</v>
      </c>
      <c r="Y6" s="26">
        <v>3.2844865960575736E-3</v>
      </c>
      <c r="Z6" s="26">
        <v>0.5512199249710884</v>
      </c>
      <c r="AA6" s="26">
        <v>1.365054178304768E-3</v>
      </c>
      <c r="AB6" s="26" t="e">
        <v>#VALUE!</v>
      </c>
      <c r="AC6" s="26">
        <v>0.13173152444403585</v>
      </c>
      <c r="AD6" s="26" t="e">
        <v>#VALUE!</v>
      </c>
      <c r="AE6" s="26">
        <v>0.14506766604205704</v>
      </c>
      <c r="AG6" s="11">
        <v>2.99</v>
      </c>
      <c r="AH6" s="5">
        <v>-0.81</v>
      </c>
      <c r="AI6" s="13">
        <v>1.0920000000000001E-3</v>
      </c>
      <c r="AJ6" s="13">
        <v>1.677E-6</v>
      </c>
      <c r="AK6" s="13">
        <v>1.1800000000000001E-3</v>
      </c>
      <c r="AL6" s="5">
        <v>0</v>
      </c>
      <c r="AW6" s="13"/>
      <c r="AX6" s="13"/>
    </row>
    <row r="7" spans="1:50" x14ac:dyDescent="0.35">
      <c r="A7" s="5" t="s">
        <v>13</v>
      </c>
      <c r="B7" s="9">
        <v>44287</v>
      </c>
      <c r="C7" s="5">
        <v>57.5</v>
      </c>
      <c r="D7" s="5">
        <v>12</v>
      </c>
      <c r="E7" s="5">
        <v>8</v>
      </c>
      <c r="F7" s="5">
        <v>8.0500000000000007</v>
      </c>
      <c r="G7" s="5">
        <v>1.53</v>
      </c>
      <c r="H7" s="5">
        <v>289</v>
      </c>
      <c r="I7" s="11">
        <v>0.84816123142778044</v>
      </c>
      <c r="J7" s="11">
        <v>0.25693497375618762</v>
      </c>
      <c r="K7" s="11">
        <v>0.73091770189733374</v>
      </c>
      <c r="L7" s="11">
        <v>6.7024116254688113E-2</v>
      </c>
      <c r="M7" s="13">
        <v>1.067967246326835E-3</v>
      </c>
      <c r="N7" s="32">
        <v>7.2485646038219442E-2</v>
      </c>
      <c r="O7" s="13">
        <v>4.5917968430409818E-4</v>
      </c>
      <c r="P7" s="13">
        <v>1.8796309369128038E-3</v>
      </c>
      <c r="Q7" s="13">
        <v>9.3462834725991718E-4</v>
      </c>
      <c r="R7" s="13">
        <v>2.932685943776915E-4</v>
      </c>
      <c r="S7" s="13">
        <v>1.4142033676169634E-5</v>
      </c>
      <c r="T7" s="13">
        <v>2.25751928881748E-5</v>
      </c>
      <c r="U7" s="13">
        <v>9.8716773604973261E-5</v>
      </c>
      <c r="V7" s="13">
        <v>3.7394986820719569E-4</v>
      </c>
      <c r="W7" s="13">
        <v>4.341774456518464E-6</v>
      </c>
      <c r="X7" s="30">
        <f t="shared" si="0"/>
        <v>1.9806720698262241</v>
      </c>
      <c r="Y7" s="26">
        <v>2.8844529721787668E-3</v>
      </c>
      <c r="Z7" s="26">
        <v>0.74821312723887956</v>
      </c>
      <c r="AA7" s="26">
        <v>2.4779645911901841E-3</v>
      </c>
      <c r="AB7" s="26" t="e">
        <v>#VALUE!</v>
      </c>
      <c r="AC7" s="26">
        <v>0.22227275586284309</v>
      </c>
      <c r="AD7" s="26" t="e">
        <v>#VALUE!</v>
      </c>
      <c r="AE7" s="26">
        <v>0.22732875286279408</v>
      </c>
      <c r="AG7" s="11">
        <v>0.93</v>
      </c>
      <c r="AH7" s="5">
        <v>-0.04</v>
      </c>
      <c r="AI7" s="13">
        <v>1.4829999999999999E-3</v>
      </c>
      <c r="AJ7" s="13">
        <v>7.418E-6</v>
      </c>
      <c r="AK7" s="13">
        <v>1.544E-3</v>
      </c>
      <c r="AL7" s="5">
        <v>0</v>
      </c>
      <c r="AW7" s="13"/>
      <c r="AX7" s="13"/>
    </row>
    <row r="8" spans="1:50" x14ac:dyDescent="0.35">
      <c r="A8" s="5" t="s">
        <v>10</v>
      </c>
      <c r="B8" s="9">
        <v>44284</v>
      </c>
      <c r="C8" s="5">
        <v>57.5</v>
      </c>
      <c r="D8" s="5">
        <v>12.5</v>
      </c>
      <c r="E8" s="5">
        <v>8.07</v>
      </c>
      <c r="F8" s="5">
        <v>8.15</v>
      </c>
      <c r="G8" s="5">
        <v>2.5099999999999998</v>
      </c>
      <c r="H8" s="5">
        <v>496</v>
      </c>
      <c r="I8" s="11">
        <v>1.3658408035894705</v>
      </c>
      <c r="J8" s="11">
        <v>0.43997503164984436</v>
      </c>
      <c r="K8" s="11">
        <v>1.5882301235780907</v>
      </c>
      <c r="L8" s="11">
        <v>0.10551462417279378</v>
      </c>
      <c r="M8" s="13">
        <v>2.0188273664394499E-3</v>
      </c>
      <c r="N8" s="32">
        <v>9.8215924604484917E-2</v>
      </c>
      <c r="O8" s="13">
        <v>8.9040998197394442E-4</v>
      </c>
      <c r="P8" s="13">
        <v>1.2133594736056072E-3</v>
      </c>
      <c r="Q8" s="13">
        <v>5.5099658959774107E-4</v>
      </c>
      <c r="R8" s="13">
        <v>3.4189032388755688E-4</v>
      </c>
      <c r="S8" s="13">
        <v>1.8797779645628767E-5</v>
      </c>
      <c r="T8" s="13">
        <v>2.7434308335440451E-5</v>
      </c>
      <c r="U8" s="13">
        <v>1.0469595978778133E-4</v>
      </c>
      <c r="V8" s="13">
        <v>5.2880356315800276E-4</v>
      </c>
      <c r="W8" s="13">
        <v>9.2501043874094673E-6</v>
      </c>
      <c r="X8" s="30">
        <f t="shared" si="0"/>
        <v>3.6034809730455017</v>
      </c>
      <c r="Y8" s="26">
        <v>6.0636675619524438E-3</v>
      </c>
      <c r="Z8" s="26">
        <v>1.5326206526951174</v>
      </c>
      <c r="AA8" s="26">
        <v>3.2083120496462381E-3</v>
      </c>
      <c r="AB8" s="26">
        <v>8.4601521826191428E-4</v>
      </c>
      <c r="AC8" s="26">
        <v>0.39044011037837334</v>
      </c>
      <c r="AD8" s="26" t="e">
        <v>#VALUE!</v>
      </c>
      <c r="AE8" s="26">
        <v>0.42454299396210698</v>
      </c>
      <c r="AG8" s="11">
        <v>0.22</v>
      </c>
      <c r="AH8" s="5">
        <v>0.43</v>
      </c>
      <c r="AI8" s="13">
        <v>2.4060000000000002E-3</v>
      </c>
      <c r="AJ8" s="13">
        <v>1.605E-5</v>
      </c>
      <c r="AK8" s="13">
        <v>2.5149999999999999E-3</v>
      </c>
      <c r="AL8" s="13">
        <v>7.5809999999999994E-5</v>
      </c>
      <c r="AW8" s="13"/>
      <c r="AX8" s="13"/>
    </row>
    <row r="9" spans="1:50" x14ac:dyDescent="0.35">
      <c r="A9" s="5" t="s">
        <v>117</v>
      </c>
      <c r="B9" s="9">
        <v>44284</v>
      </c>
      <c r="C9" s="5">
        <v>82.7</v>
      </c>
      <c r="D9" s="5">
        <v>13.1</v>
      </c>
      <c r="E9" s="5">
        <v>8.1999999999999993</v>
      </c>
      <c r="F9" s="5">
        <v>8.35</v>
      </c>
      <c r="G9" s="5">
        <v>2.67</v>
      </c>
      <c r="H9" s="5">
        <v>492</v>
      </c>
      <c r="I9" s="11">
        <v>1.4452999520085854</v>
      </c>
      <c r="J9" s="11">
        <v>0.47879588720138822</v>
      </c>
      <c r="K9" s="11">
        <v>1.3516522078842474</v>
      </c>
      <c r="L9" s="11">
        <v>9.8944680990768807E-2</v>
      </c>
      <c r="M9" s="13">
        <v>2.4975428895545899E-3</v>
      </c>
      <c r="N9" s="32">
        <v>0.10845910003255575</v>
      </c>
      <c r="O9" s="13">
        <v>1.0041703817830927E-3</v>
      </c>
      <c r="P9" s="13">
        <v>9.9467186780016824E-4</v>
      </c>
      <c r="Q9" s="13">
        <v>4.8579592682184385E-4</v>
      </c>
      <c r="R9" s="13">
        <v>3.5923674472924954E-4</v>
      </c>
      <c r="S9" s="13">
        <v>1.6373607478612078E-5</v>
      </c>
      <c r="T9" s="13">
        <v>2.3715822162050241E-5</v>
      </c>
      <c r="U9" s="13">
        <v>8.2574215280487839E-5</v>
      </c>
      <c r="V9" s="13">
        <v>6.4290364184409969E-4</v>
      </c>
      <c r="W9" s="13">
        <v>1.5325853108469968E-5</v>
      </c>
      <c r="X9" s="30">
        <f t="shared" si="0"/>
        <v>3.4892741390681081</v>
      </c>
      <c r="Y9" s="26">
        <v>5.7899603456143135E-3</v>
      </c>
      <c r="Z9" s="26">
        <v>1.3195385439878147</v>
      </c>
      <c r="AA9" s="26">
        <v>5.5471628392257449E-3</v>
      </c>
      <c r="AB9" s="26">
        <v>5.3564277132559066E-4</v>
      </c>
      <c r="AC9" s="26">
        <v>0.39127230267285329</v>
      </c>
      <c r="AD9" s="26">
        <v>1.1161254861990031E-3</v>
      </c>
      <c r="AE9" s="26">
        <v>0.45632729544034978</v>
      </c>
      <c r="AG9" s="11">
        <v>0.03</v>
      </c>
      <c r="AH9" s="5">
        <v>0.66</v>
      </c>
      <c r="AI9" s="13">
        <v>2.5200000000000001E-3</v>
      </c>
      <c r="AJ9" s="13">
        <v>2.639E-5</v>
      </c>
      <c r="AK9" s="13">
        <v>2.6389999999999999E-3</v>
      </c>
      <c r="AL9" s="13">
        <v>1.199E-4</v>
      </c>
      <c r="AW9" s="13"/>
      <c r="AX9" s="13"/>
    </row>
    <row r="10" spans="1:50" x14ac:dyDescent="0.35">
      <c r="A10" s="5" t="s">
        <v>3</v>
      </c>
      <c r="B10" s="9">
        <v>44284</v>
      </c>
      <c r="C10" s="5">
        <v>102</v>
      </c>
      <c r="D10" s="5">
        <v>12</v>
      </c>
      <c r="E10" s="5">
        <v>7.3</v>
      </c>
      <c r="F10" s="5">
        <v>7.2</v>
      </c>
      <c r="G10" s="5">
        <v>3.31</v>
      </c>
      <c r="H10" s="5">
        <v>574</v>
      </c>
      <c r="I10" s="11">
        <v>2.5888877180303065</v>
      </c>
      <c r="J10" s="11">
        <v>0.20128212807800736</v>
      </c>
      <c r="K10" s="11">
        <v>0.79700501894954079</v>
      </c>
      <c r="L10" s="11">
        <v>8.2992079854676729E-2</v>
      </c>
      <c r="M10" s="13">
        <v>3.3686061935595288E-3</v>
      </c>
      <c r="N10" s="32">
        <v>9.1380645524649071E-2</v>
      </c>
      <c r="O10" s="13">
        <v>6.2636312509404104E-4</v>
      </c>
      <c r="P10" s="13">
        <v>1.6886440912801409E-4</v>
      </c>
      <c r="Q10" s="13">
        <v>7.5709440734110004E-5</v>
      </c>
      <c r="R10" s="13">
        <v>3.6296178019366567E-6</v>
      </c>
      <c r="S10" s="13">
        <v>1.557385692509611E-5</v>
      </c>
      <c r="T10" s="13">
        <v>5.4897035992976733E-5</v>
      </c>
      <c r="U10" s="13">
        <v>6.5323671627948743E-5</v>
      </c>
      <c r="V10" s="13">
        <v>8.4846245718018273E-5</v>
      </c>
      <c r="W10" s="13">
        <v>1.1680595454031526E-5</v>
      </c>
      <c r="X10" s="30">
        <f t="shared" si="0"/>
        <v>3.7660230846292158</v>
      </c>
      <c r="Y10" s="26">
        <v>8.9481205341312119E-3</v>
      </c>
      <c r="Z10" s="26">
        <v>1.3424956985304486</v>
      </c>
      <c r="AA10" s="26">
        <v>1.8812968014693898E-2</v>
      </c>
      <c r="AB10" s="26">
        <v>1.3703944733680416E-3</v>
      </c>
      <c r="AC10" s="26">
        <v>0.39883138268104623</v>
      </c>
      <c r="AD10" s="26" t="e">
        <v>#VALUE!</v>
      </c>
      <c r="AE10" s="26">
        <v>0.74913595669373312</v>
      </c>
      <c r="AG10" s="11">
        <v>-0.9</v>
      </c>
      <c r="AH10" s="5">
        <v>-0.15</v>
      </c>
      <c r="AI10" s="13">
        <v>3.2269999999999998E-3</v>
      </c>
      <c r="AJ10" s="13">
        <v>2.4679999999999999E-6</v>
      </c>
      <c r="AK10" s="13">
        <v>3.7980000000000002E-3</v>
      </c>
      <c r="AL10" s="5">
        <v>0</v>
      </c>
      <c r="AW10" s="13"/>
      <c r="AX10" s="13"/>
    </row>
    <row r="11" spans="1:50" x14ac:dyDescent="0.35">
      <c r="B11" s="9"/>
      <c r="I11" s="11"/>
      <c r="J11" s="11"/>
      <c r="K11" s="11"/>
      <c r="L11" s="11"/>
      <c r="M11" s="11"/>
      <c r="N11" s="32"/>
      <c r="O11" s="13"/>
      <c r="P11" s="13"/>
      <c r="Q11" s="13"/>
      <c r="R11" s="13"/>
      <c r="S11" s="13"/>
      <c r="T11" s="13"/>
      <c r="U11" s="13"/>
      <c r="V11" s="13"/>
      <c r="W11" s="13"/>
      <c r="X11" s="30">
        <f t="shared" si="0"/>
        <v>0</v>
      </c>
      <c r="Y11" s="27"/>
      <c r="Z11" s="27"/>
      <c r="AA11" s="27"/>
      <c r="AB11" s="27"/>
      <c r="AC11" s="27"/>
      <c r="AD11" s="27"/>
      <c r="AE11" s="27"/>
      <c r="AG11" s="11"/>
      <c r="AW11" s="13"/>
      <c r="AX11" s="13"/>
    </row>
    <row r="12" spans="1:50" x14ac:dyDescent="0.35">
      <c r="A12" s="2" t="s">
        <v>110</v>
      </c>
      <c r="I12" s="11"/>
      <c r="J12" s="11"/>
      <c r="K12" s="11"/>
      <c r="L12" s="11"/>
      <c r="M12" s="11"/>
      <c r="N12" s="32"/>
      <c r="O12" s="13"/>
      <c r="P12" s="13"/>
      <c r="Q12" s="13"/>
      <c r="R12" s="13"/>
      <c r="S12" s="13"/>
      <c r="T12" s="13"/>
      <c r="U12" s="13"/>
      <c r="V12" s="13"/>
      <c r="W12" s="13"/>
      <c r="X12" s="30">
        <f t="shared" si="0"/>
        <v>0</v>
      </c>
      <c r="Y12" s="27"/>
      <c r="Z12" s="27"/>
      <c r="AA12" s="27"/>
      <c r="AB12" s="27"/>
      <c r="AC12" s="27"/>
      <c r="AD12" s="27"/>
      <c r="AE12" s="27"/>
      <c r="AG12" s="11"/>
      <c r="AW12" s="13"/>
      <c r="AX12" s="13"/>
    </row>
    <row r="13" spans="1:50" x14ac:dyDescent="0.35">
      <c r="A13" s="5" t="s">
        <v>19</v>
      </c>
      <c r="B13" s="9">
        <v>44286</v>
      </c>
      <c r="C13" s="5">
        <v>23.18</v>
      </c>
      <c r="D13" s="5">
        <v>10</v>
      </c>
      <c r="E13" s="5">
        <v>7.6</v>
      </c>
      <c r="F13" s="5">
        <v>7.65</v>
      </c>
      <c r="G13" s="5">
        <v>0.64</v>
      </c>
      <c r="H13" s="5">
        <v>129</v>
      </c>
      <c r="I13" s="11">
        <v>0.33980394576496414</v>
      </c>
      <c r="J13" s="11">
        <v>0.13610490972735007</v>
      </c>
      <c r="K13" s="11">
        <v>0.30016167623853729</v>
      </c>
      <c r="L13" s="11">
        <v>2.924262087176303E-2</v>
      </c>
      <c r="M13" s="11">
        <v>4.2322032822836623E-4</v>
      </c>
      <c r="N13" s="32">
        <v>5.3938168179915674E-2</v>
      </c>
      <c r="O13" s="13">
        <v>1.2995842199518403E-4</v>
      </c>
      <c r="P13" s="13">
        <v>1.0337874044386867E-3</v>
      </c>
      <c r="Q13" s="13">
        <v>6.1490996202995566E-4</v>
      </c>
      <c r="R13" s="13">
        <v>1.0205785920513747E-5</v>
      </c>
      <c r="S13" s="13">
        <v>8.9066248687178812E-6</v>
      </c>
      <c r="T13" s="13">
        <v>3.0680772176847512E-5</v>
      </c>
      <c r="U13" s="13">
        <v>6.1973921716229041E-5</v>
      </c>
      <c r="V13" s="13">
        <v>1.1665625977905222E-4</v>
      </c>
      <c r="W13" s="13">
        <v>2.0403939153429099E-6</v>
      </c>
      <c r="X13" s="30">
        <f t="shared" si="0"/>
        <v>0.86168366065759916</v>
      </c>
      <c r="Y13" s="26">
        <v>2.2422937338469977E-3</v>
      </c>
      <c r="Z13" s="26">
        <v>0.26895326206526948</v>
      </c>
      <c r="AA13" s="26">
        <v>3.173533599243569E-4</v>
      </c>
      <c r="AB13" s="26">
        <v>2.1025230276331598E-4</v>
      </c>
      <c r="AC13" s="26">
        <v>7.3532898206432079E-2</v>
      </c>
      <c r="AD13" s="26" t="e">
        <v>#VALUE!</v>
      </c>
      <c r="AE13" s="26">
        <v>6.7301686445971259E-2</v>
      </c>
      <c r="AG13" s="11">
        <v>6.96</v>
      </c>
      <c r="AH13" s="5">
        <v>-1.1499999999999999</v>
      </c>
      <c r="AI13" s="13">
        <v>6.311E-4</v>
      </c>
      <c r="AJ13" s="13">
        <v>1.158E-6</v>
      </c>
      <c r="AK13" s="13">
        <v>6.7170000000000001E-4</v>
      </c>
      <c r="AL13" s="5">
        <v>0</v>
      </c>
      <c r="AW13" s="13"/>
      <c r="AX13" s="13"/>
    </row>
    <row r="14" spans="1:50" x14ac:dyDescent="0.35">
      <c r="A14" s="5" t="s">
        <v>112</v>
      </c>
      <c r="B14" s="9">
        <v>44287</v>
      </c>
      <c r="C14" s="5">
        <v>5.8959999999999999</v>
      </c>
      <c r="D14" s="5">
        <v>11</v>
      </c>
      <c r="E14" s="5">
        <v>8.3000000000000007</v>
      </c>
      <c r="F14" s="5">
        <v>8.1</v>
      </c>
      <c r="G14" s="5">
        <v>3.76</v>
      </c>
      <c r="H14" s="5">
        <v>653</v>
      </c>
      <c r="I14" s="11">
        <v>2.3444725305537726</v>
      </c>
      <c r="J14" s="11">
        <v>0.56952791070906583</v>
      </c>
      <c r="K14" s="11">
        <v>1.3858172091291725</v>
      </c>
      <c r="L14" s="11">
        <v>0.15003616579773443</v>
      </c>
      <c r="M14" s="11">
        <v>2.0093947015286861E-3</v>
      </c>
      <c r="N14" s="32">
        <v>0.1110782123526471</v>
      </c>
      <c r="O14" s="13">
        <v>1.3327963738441722E-3</v>
      </c>
      <c r="P14" s="13">
        <v>8.3266331883117097E-4</v>
      </c>
      <c r="Q14" s="13">
        <v>4.1107101802856063E-4</v>
      </c>
      <c r="R14" s="13">
        <v>6.7262084056485597E-4</v>
      </c>
      <c r="S14" s="13">
        <v>2.6904109699526669E-5</v>
      </c>
      <c r="T14" s="13">
        <v>3.4297933112961316E-5</v>
      </c>
      <c r="U14" s="13">
        <v>5.8607442535095642E-5</v>
      </c>
      <c r="V14" s="13">
        <v>1.3987573558407599E-3</v>
      </c>
      <c r="W14" s="13">
        <v>1.4281138751206799E-5</v>
      </c>
      <c r="X14" s="30">
        <f t="shared" si="0"/>
        <v>4.5677234227751304</v>
      </c>
      <c r="Y14" s="26">
        <v>5.7689059443575335E-3</v>
      </c>
      <c r="Z14" s="26">
        <v>1.4841508476010492</v>
      </c>
      <c r="AA14" s="26">
        <v>6.3905402614904735E-3</v>
      </c>
      <c r="AB14" s="26">
        <v>8.1097316780136166E-4</v>
      </c>
      <c r="AC14" s="26">
        <v>0.79495652762926805</v>
      </c>
      <c r="AD14" s="26" t="e">
        <v>#VALUE!</v>
      </c>
      <c r="AE14" s="26">
        <v>0.63791796793670619</v>
      </c>
      <c r="AG14" s="11">
        <v>0.34</v>
      </c>
      <c r="AH14" s="5">
        <v>0.74</v>
      </c>
      <c r="AI14" s="13">
        <v>3.5750000000000001E-3</v>
      </c>
      <c r="AJ14" s="13">
        <v>2.198E-5</v>
      </c>
      <c r="AK14" s="13">
        <v>3.7759999999999998E-3</v>
      </c>
      <c r="AL14" s="13">
        <v>2.4630000000000002E-4</v>
      </c>
      <c r="AW14" s="13"/>
      <c r="AX14" s="13"/>
    </row>
    <row r="15" spans="1:50" ht="15.5" x14ac:dyDescent="0.35">
      <c r="A15" s="5" t="s">
        <v>113</v>
      </c>
      <c r="B15" s="9">
        <v>44284</v>
      </c>
      <c r="C15" s="84">
        <v>22.63</v>
      </c>
      <c r="D15" s="5">
        <v>12.7</v>
      </c>
      <c r="E15" s="5">
        <v>8.1199999999999992</v>
      </c>
      <c r="F15" s="5">
        <v>8.3000000000000007</v>
      </c>
      <c r="G15" s="5">
        <v>3.0249999999999999</v>
      </c>
      <c r="H15" s="5">
        <v>398</v>
      </c>
      <c r="I15" s="11">
        <v>1.4805774378558094</v>
      </c>
      <c r="J15" s="11">
        <v>0.37408011550561138</v>
      </c>
      <c r="K15" s="11">
        <v>0.64254922853320073</v>
      </c>
      <c r="L15" s="11">
        <v>5.7547111432767598E-2</v>
      </c>
      <c r="M15" s="11">
        <v>2.780991154218931E-3</v>
      </c>
      <c r="N15" s="32">
        <v>0.10250038795554078</v>
      </c>
      <c r="O15" s="13">
        <v>4.151015175412403E-4</v>
      </c>
      <c r="P15" s="13">
        <v>4.4140642431503377E-4</v>
      </c>
      <c r="Q15" s="13">
        <v>2.954093715809295E-4</v>
      </c>
      <c r="R15" s="13">
        <v>2.2745627489890527E-4</v>
      </c>
      <c r="S15" s="13">
        <v>6.7474780161009478E-6</v>
      </c>
      <c r="T15" s="13">
        <v>1.324825135006886E-5</v>
      </c>
      <c r="U15" s="13">
        <v>4.3651699984360635E-5</v>
      </c>
      <c r="V15" s="13">
        <v>9.0016617745355347E-4</v>
      </c>
      <c r="W15" s="13">
        <v>1.0605624350431741E-5</v>
      </c>
      <c r="X15" s="30">
        <f t="shared" si="0"/>
        <v>2.6623890652566398</v>
      </c>
      <c r="Y15" s="26">
        <v>4.8635666903160228E-3</v>
      </c>
      <c r="Z15" s="26">
        <v>0.60283755958593055</v>
      </c>
      <c r="AA15" s="26">
        <v>3.6865157426829403E-3</v>
      </c>
      <c r="AB15" s="26">
        <v>6.3075690828994792E-4</v>
      </c>
      <c r="AC15" s="26">
        <v>0.2841130297766789</v>
      </c>
      <c r="AD15" s="26" t="e">
        <v>#VALUE!</v>
      </c>
      <c r="AE15" s="26">
        <v>0.21941286695815113</v>
      </c>
      <c r="AG15" s="11">
        <v>0.75</v>
      </c>
      <c r="AH15" s="5">
        <v>0.7</v>
      </c>
      <c r="AI15" s="13">
        <v>2.8660000000000001E-3</v>
      </c>
      <c r="AJ15" s="13">
        <v>2.6650000000000001E-5</v>
      </c>
      <c r="AK15" s="13">
        <v>3.0000000000000001E-3</v>
      </c>
      <c r="AL15" s="13">
        <v>1.528E-4</v>
      </c>
      <c r="AW15" s="13"/>
      <c r="AX15" s="13"/>
    </row>
    <row r="16" spans="1:50" x14ac:dyDescent="0.35">
      <c r="A16" s="5" t="s">
        <v>114</v>
      </c>
      <c r="B16" s="9">
        <v>44284</v>
      </c>
      <c r="C16" s="5">
        <v>12.2</v>
      </c>
      <c r="D16" s="5">
        <v>12</v>
      </c>
      <c r="E16" s="5">
        <v>8.6</v>
      </c>
      <c r="F16" s="5">
        <v>8.6999999999999993</v>
      </c>
      <c r="G16" s="5">
        <v>4.29</v>
      </c>
      <c r="H16" s="5">
        <v>851</v>
      </c>
      <c r="I16" s="11">
        <v>3.0266844864971212</v>
      </c>
      <c r="J16" s="11">
        <v>1.1121807152671892</v>
      </c>
      <c r="K16" s="11">
        <v>1.7349822620217743</v>
      </c>
      <c r="L16" s="11">
        <v>0.17971604497567972</v>
      </c>
      <c r="M16" s="11">
        <v>1.082693422102733E-2</v>
      </c>
      <c r="N16" s="32">
        <v>0.13775782247620774</v>
      </c>
      <c r="O16" s="13">
        <v>3.6349223153451689E-3</v>
      </c>
      <c r="P16" s="13">
        <v>3.0957453802299179E-4</v>
      </c>
      <c r="Q16" s="13">
        <v>2.2943287769258561E-4</v>
      </c>
      <c r="R16" s="13">
        <v>6.2701566993362791E-5</v>
      </c>
      <c r="S16" s="13">
        <v>3.3969384883934388E-5</v>
      </c>
      <c r="T16" s="13">
        <v>3.0491861898903692E-5</v>
      </c>
      <c r="U16" s="13">
        <v>7.3521485427154883E-5</v>
      </c>
      <c r="V16" s="13">
        <v>4.3731601312606928E-4</v>
      </c>
      <c r="W16" s="13">
        <v>5.6691694443785181E-5</v>
      </c>
      <c r="X16" s="30">
        <f t="shared" si="0"/>
        <v>6.2070168871968328</v>
      </c>
      <c r="Y16" s="26">
        <v>1.6790885002281507E-2</v>
      </c>
      <c r="Z16" s="26">
        <v>1.5131582658731277</v>
      </c>
      <c r="AA16" s="26">
        <v>8.8250317896773206E-3</v>
      </c>
      <c r="AB16" s="26" t="e">
        <v>#VALUE!</v>
      </c>
      <c r="AC16" s="26">
        <v>0.62240242303430859</v>
      </c>
      <c r="AD16" s="26" t="e">
        <v>#VALUE!</v>
      </c>
      <c r="AE16" s="26">
        <v>1.8991047262127836</v>
      </c>
      <c r="AG16" s="11">
        <v>-7.0000000000000007E-2</v>
      </c>
      <c r="AH16" s="5">
        <v>1.38</v>
      </c>
      <c r="AI16" s="13">
        <v>3.7339999999999999E-3</v>
      </c>
      <c r="AJ16" s="13">
        <v>9.2899999999999995E-5</v>
      </c>
      <c r="AK16" s="13">
        <v>4.0759999999999998E-3</v>
      </c>
      <c r="AL16" s="13">
        <v>4.8809999999999999E-4</v>
      </c>
      <c r="AW16" s="13"/>
      <c r="AX16" s="13"/>
    </row>
    <row r="17" spans="1:50" x14ac:dyDescent="0.35">
      <c r="I17" s="11"/>
      <c r="J17" s="11"/>
      <c r="K17" s="11"/>
      <c r="L17" s="11"/>
      <c r="M17" s="11"/>
      <c r="N17" s="32"/>
      <c r="O17" s="13"/>
      <c r="P17" s="13"/>
      <c r="Q17" s="13"/>
      <c r="R17" s="13"/>
      <c r="S17" s="13"/>
      <c r="T17" s="13"/>
      <c r="U17" s="13"/>
      <c r="V17" s="13"/>
      <c r="W17" s="13"/>
      <c r="X17" s="30">
        <f t="shared" si="0"/>
        <v>0</v>
      </c>
      <c r="Y17" s="27"/>
      <c r="Z17" s="27"/>
      <c r="AA17" s="27"/>
      <c r="AB17" s="27"/>
      <c r="AC17" s="27"/>
      <c r="AD17" s="27"/>
      <c r="AE17" s="27"/>
      <c r="AG17" s="11"/>
      <c r="AW17" s="13"/>
      <c r="AX17" s="13"/>
    </row>
    <row r="18" spans="1:50" x14ac:dyDescent="0.35">
      <c r="A18" s="2" t="s">
        <v>118</v>
      </c>
      <c r="I18" s="11"/>
      <c r="J18" s="11"/>
      <c r="K18" s="11"/>
      <c r="L18" s="11"/>
      <c r="M18" s="11"/>
      <c r="N18" s="32"/>
      <c r="O18" s="13"/>
      <c r="P18" s="13"/>
      <c r="Q18" s="13"/>
      <c r="R18" s="13"/>
      <c r="S18" s="13"/>
      <c r="T18" s="13"/>
      <c r="U18" s="13"/>
      <c r="V18" s="13"/>
      <c r="W18" s="13"/>
      <c r="X18" s="30">
        <f t="shared" si="0"/>
        <v>0</v>
      </c>
      <c r="Y18" s="27"/>
      <c r="Z18" s="27"/>
      <c r="AA18" s="27"/>
      <c r="AB18" s="27"/>
      <c r="AC18" s="27"/>
      <c r="AD18" s="27"/>
      <c r="AE18" s="27"/>
      <c r="AG18" s="11"/>
      <c r="AW18" s="13"/>
      <c r="AX18" s="13"/>
    </row>
    <row r="19" spans="1:50" x14ac:dyDescent="0.35">
      <c r="A19" s="5" t="s">
        <v>29</v>
      </c>
      <c r="B19" s="9">
        <v>44285</v>
      </c>
      <c r="C19" s="5">
        <v>0.42399999999999999</v>
      </c>
      <c r="D19" s="5">
        <v>11</v>
      </c>
      <c r="E19" s="5">
        <v>8.1999999999999993</v>
      </c>
      <c r="F19" s="5">
        <v>8.15</v>
      </c>
      <c r="G19" s="5">
        <v>4.2949999999999999</v>
      </c>
      <c r="H19" s="5">
        <v>514</v>
      </c>
      <c r="I19" s="11">
        <v>2.5196800068699261</v>
      </c>
      <c r="J19" s="11">
        <v>0.16498297455202965</v>
      </c>
      <c r="K19" s="11">
        <v>0.52136021538257982</v>
      </c>
      <c r="L19" s="11">
        <v>5.3651179323210917E-2</v>
      </c>
      <c r="M19" s="11">
        <v>2.5149017600849741E-3</v>
      </c>
      <c r="N19" s="32">
        <v>4.8119787733540101E-2</v>
      </c>
      <c r="O19" s="13">
        <v>3.2500347317268851E-4</v>
      </c>
      <c r="P19" s="13">
        <v>5.3299920463585024E-5</v>
      </c>
      <c r="Q19" s="13">
        <v>4.0500737671842659E-5</v>
      </c>
      <c r="R19" s="13">
        <v>2.4597275171275061E-6</v>
      </c>
      <c r="S19" s="13">
        <v>1.0301872871908708E-5</v>
      </c>
      <c r="T19" s="13">
        <v>8.1125739756228269E-6</v>
      </c>
      <c r="U19" s="13">
        <v>3.6435018382491817E-5</v>
      </c>
      <c r="V19" s="13">
        <v>8.0658491191072936E-5</v>
      </c>
      <c r="W19" s="13">
        <v>2.5472066852312874E-6</v>
      </c>
      <c r="X19" s="30">
        <f t="shared" si="0"/>
        <v>3.3108683846433027</v>
      </c>
      <c r="Y19" s="11">
        <v>6.0847219632092229E-3</v>
      </c>
      <c r="Z19" s="11">
        <v>0.50508560629565902</v>
      </c>
      <c r="AA19" s="11">
        <v>6.8687439545271774E-4</v>
      </c>
      <c r="AB19" s="11" t="e">
        <v>#VALUE!</v>
      </c>
      <c r="AC19" s="11">
        <v>0.35477841267383708</v>
      </c>
      <c r="AD19" s="11" t="e">
        <v>#VALUE!</v>
      </c>
      <c r="AE19" s="11">
        <v>0.30115344576306474</v>
      </c>
      <c r="AG19" s="11">
        <v>1.66</v>
      </c>
      <c r="AH19" s="5">
        <v>0.88</v>
      </c>
      <c r="AI19" s="13">
        <v>4.0829999999999998E-3</v>
      </c>
      <c r="AJ19" s="13">
        <v>2.6610000000000001E-5</v>
      </c>
      <c r="AK19" s="13">
        <v>4.3039999999999997E-3</v>
      </c>
      <c r="AL19" s="13">
        <v>3.4670000000000002E-4</v>
      </c>
      <c r="AW19" s="13"/>
      <c r="AX19" s="13"/>
    </row>
    <row r="20" spans="1:50" x14ac:dyDescent="0.35">
      <c r="A20" s="5" t="s">
        <v>28</v>
      </c>
      <c r="B20" s="9">
        <v>44285</v>
      </c>
      <c r="D20" s="5">
        <v>11.1</v>
      </c>
      <c r="E20" s="5">
        <v>8</v>
      </c>
      <c r="F20" s="5">
        <v>7.95</v>
      </c>
      <c r="G20" s="5">
        <v>4.6100000000000003</v>
      </c>
      <c r="H20" s="5">
        <v>576</v>
      </c>
      <c r="I20" s="11"/>
      <c r="J20" s="11"/>
      <c r="K20" s="11"/>
      <c r="L20" s="11"/>
      <c r="M20" s="11"/>
      <c r="N20" s="32"/>
      <c r="O20" s="13"/>
      <c r="P20" s="13"/>
      <c r="Q20" s="13"/>
      <c r="R20" s="13"/>
      <c r="S20" s="13"/>
      <c r="T20" s="13"/>
      <c r="U20" s="13"/>
      <c r="V20" s="13"/>
      <c r="W20" s="13"/>
      <c r="X20" s="30">
        <f t="shared" si="0"/>
        <v>0</v>
      </c>
      <c r="Y20" s="11">
        <v>7.4216764430147094E-3</v>
      </c>
      <c r="Z20" s="11">
        <v>0.71610300961836792</v>
      </c>
      <c r="AA20" s="11">
        <v>3.8691026072969537E-3</v>
      </c>
      <c r="AB20" s="11" t="e">
        <v>#VALUE!</v>
      </c>
      <c r="AC20" s="11">
        <v>0.38098601884689753</v>
      </c>
      <c r="AD20" s="11" t="e">
        <v>#VALUE!</v>
      </c>
      <c r="AE20" s="11">
        <v>0.42477618155319591</v>
      </c>
      <c r="AG20" s="11"/>
      <c r="AW20" s="13"/>
      <c r="AX20" s="13"/>
    </row>
    <row r="21" spans="1:50" x14ac:dyDescent="0.35">
      <c r="A21" s="5" t="s">
        <v>25</v>
      </c>
      <c r="B21" s="9">
        <v>44281</v>
      </c>
      <c r="C21" s="5">
        <v>16.399999999999999</v>
      </c>
      <c r="D21" s="5">
        <v>10.9</v>
      </c>
      <c r="E21" s="5">
        <v>8.4</v>
      </c>
      <c r="F21" s="5">
        <v>8.35</v>
      </c>
      <c r="G21" s="5">
        <v>4.4850000000000003</v>
      </c>
      <c r="H21" s="5">
        <v>560</v>
      </c>
      <c r="I21" s="11">
        <v>2.6235169085569812</v>
      </c>
      <c r="J21" s="11">
        <v>0.19915924867247897</v>
      </c>
      <c r="K21" s="11">
        <v>0.70915705013592079</v>
      </c>
      <c r="L21" s="11">
        <v>7.0456729257618936E-2</v>
      </c>
      <c r="M21" s="11">
        <v>3.0447742308527506E-3</v>
      </c>
      <c r="N21" s="32">
        <v>7.6517739312499236E-2</v>
      </c>
      <c r="O21" s="13">
        <v>5.6028477003489281E-4</v>
      </c>
      <c r="P21" s="13">
        <v>2.2571023750622831E-4</v>
      </c>
      <c r="Q21" s="13">
        <v>7.8429732114064878E-5</v>
      </c>
      <c r="R21" s="13">
        <v>1.1017031830903611E-4</v>
      </c>
      <c r="S21" s="13">
        <v>1.1728405348385771E-5</v>
      </c>
      <c r="T21" s="13">
        <v>1.3269923679074255E-5</v>
      </c>
      <c r="U21" s="13">
        <v>6.2902478927252025E-5</v>
      </c>
      <c r="V21" s="13">
        <v>7.444894001189893E-5</v>
      </c>
      <c r="W21" s="13">
        <v>1.1592302352099016E-5</v>
      </c>
      <c r="X21" s="30">
        <f t="shared" si="0"/>
        <v>3.6830009872746343</v>
      </c>
      <c r="Y21" s="11">
        <v>7.290086435159839E-3</v>
      </c>
      <c r="Z21" s="11">
        <v>0.65245536343891908</v>
      </c>
      <c r="AA21" s="11">
        <v>9.0206605731923365E-4</v>
      </c>
      <c r="AB21" s="11">
        <v>5.944633560272327E-4</v>
      </c>
      <c r="AC21" s="11">
        <v>0.44792427695230541</v>
      </c>
      <c r="AD21" s="11" t="e">
        <v>#VALUE!</v>
      </c>
      <c r="AE21" s="11">
        <v>0.42617634811576094</v>
      </c>
      <c r="AG21" s="11">
        <v>-0.09</v>
      </c>
      <c r="AH21" s="5">
        <v>1.0900000000000001</v>
      </c>
      <c r="AI21" s="13">
        <v>4.1840000000000002E-3</v>
      </c>
      <c r="AJ21" s="13">
        <v>4.3649999999999997E-5</v>
      </c>
      <c r="AK21" s="13">
        <v>4.424E-3</v>
      </c>
      <c r="AL21" s="13">
        <v>4.1879999999999999E-4</v>
      </c>
      <c r="AW21" s="13"/>
      <c r="AX21" s="13"/>
    </row>
    <row r="22" spans="1:50" x14ac:dyDescent="0.35">
      <c r="A22" s="5" t="s">
        <v>21</v>
      </c>
      <c r="B22" s="9">
        <v>44281</v>
      </c>
      <c r="C22" s="5">
        <v>33.048000000000002</v>
      </c>
      <c r="D22" s="5">
        <v>10.9</v>
      </c>
      <c r="E22" s="5">
        <v>8.4</v>
      </c>
      <c r="F22" s="5">
        <v>8.4</v>
      </c>
      <c r="G22" s="5">
        <v>4.7350000000000003</v>
      </c>
      <c r="H22" s="5">
        <v>615</v>
      </c>
      <c r="I22" s="11">
        <v>2.8983375247623595</v>
      </c>
      <c r="J22" s="11">
        <v>0.20743283706750601</v>
      </c>
      <c r="K22" s="11">
        <v>0.97120238233369971</v>
      </c>
      <c r="L22" s="11">
        <v>0.10344557286539345</v>
      </c>
      <c r="M22" s="11">
        <v>3.7769807203549273E-3</v>
      </c>
      <c r="N22" s="32">
        <v>0.10582420480178896</v>
      </c>
      <c r="O22" s="13">
        <v>9.5270759784864538E-4</v>
      </c>
      <c r="P22" s="13">
        <v>2.4460403707500641E-4</v>
      </c>
      <c r="Q22" s="13">
        <v>1.0363710096754891E-4</v>
      </c>
      <c r="R22" s="13">
        <v>1.0248966347966159E-4</v>
      </c>
      <c r="S22" s="13">
        <v>1.921096980316747E-5</v>
      </c>
      <c r="T22" s="13">
        <v>1.7310129801927289E-5</v>
      </c>
      <c r="U22" s="13">
        <v>4.6286772292874803E-5</v>
      </c>
      <c r="V22" s="13">
        <v>9.1505242429822811E-5</v>
      </c>
      <c r="W22" s="13">
        <v>1.4958855642819379E-5</v>
      </c>
      <c r="X22" s="30">
        <f t="shared" si="0"/>
        <v>4.2916122129204437</v>
      </c>
      <c r="Y22" s="11">
        <v>8.5007145074246504E-3</v>
      </c>
      <c r="Z22" s="11">
        <v>0.86050545793021738</v>
      </c>
      <c r="AA22" s="11">
        <v>2.6409885774526958E-3</v>
      </c>
      <c r="AB22" s="11" t="e">
        <v>#VALUE!</v>
      </c>
      <c r="AC22" s="11">
        <v>0.56444732593714364</v>
      </c>
      <c r="AD22" s="11">
        <v>1.2214203433875881E-3</v>
      </c>
      <c r="AE22" s="11">
        <v>0.5391942535915053</v>
      </c>
      <c r="AG22" s="11">
        <v>0.31</v>
      </c>
      <c r="AH22" s="5">
        <v>1.19</v>
      </c>
      <c r="AI22" s="13">
        <v>4.4099999999999999E-3</v>
      </c>
      <c r="AJ22" s="13">
        <v>4.6629999999999999E-5</v>
      </c>
      <c r="AK22" s="13">
        <v>4.6730000000000001E-3</v>
      </c>
      <c r="AL22" s="13">
        <v>4.8990000000000004E-4</v>
      </c>
      <c r="AW22" s="13"/>
      <c r="AX22" s="13"/>
    </row>
    <row r="23" spans="1:50" x14ac:dyDescent="0.35">
      <c r="A23" s="5" t="s">
        <v>17</v>
      </c>
      <c r="B23" s="9">
        <v>44283</v>
      </c>
      <c r="C23" s="5">
        <v>40.6</v>
      </c>
      <c r="D23" s="5">
        <v>10.6</v>
      </c>
      <c r="E23" s="5">
        <v>8.2100000000000009</v>
      </c>
      <c r="F23" s="5">
        <v>8.35</v>
      </c>
      <c r="G23" s="5">
        <v>4.74</v>
      </c>
      <c r="H23" s="5">
        <v>626</v>
      </c>
      <c r="I23" s="11">
        <v>2.8691099140400054</v>
      </c>
      <c r="J23" s="11">
        <v>0.19897038356303942</v>
      </c>
      <c r="K23" s="11">
        <v>0.96722719611956687</v>
      </c>
      <c r="L23" s="11">
        <v>9.9753675627327537E-2</v>
      </c>
      <c r="M23" s="11">
        <v>3.9572474324146272E-3</v>
      </c>
      <c r="N23" s="32">
        <v>0.12468727798269799</v>
      </c>
      <c r="O23" s="13">
        <v>9.776883055482037E-4</v>
      </c>
      <c r="P23" s="13">
        <v>2.5318651637192056E-4</v>
      </c>
      <c r="Q23" s="13">
        <v>1.1215545869235375E-4</v>
      </c>
      <c r="R23" s="13">
        <v>7.9038402584607657E-5</v>
      </c>
      <c r="S23" s="13">
        <v>2.0366461626506028E-5</v>
      </c>
      <c r="T23" s="13">
        <v>1.7870742663928493E-5</v>
      </c>
      <c r="U23" s="13">
        <v>3.2792133487853076E-5</v>
      </c>
      <c r="V23" s="13">
        <v>1.0107637309638986E-4</v>
      </c>
      <c r="W23" s="13">
        <v>1.4637412946113284E-5</v>
      </c>
      <c r="X23" s="30">
        <f t="shared" si="0"/>
        <v>4.2653145065720697</v>
      </c>
      <c r="Y23" s="11">
        <v>8.1059444838600374E-3</v>
      </c>
      <c r="Z23" s="11">
        <v>0.8727047076411022</v>
      </c>
      <c r="AA23" s="11">
        <v>6.7709295627696687E-3</v>
      </c>
      <c r="AB23" s="11">
        <v>7.1335602723267928E-4</v>
      </c>
      <c r="AC23" s="11">
        <v>0.53323205101532289</v>
      </c>
      <c r="AD23" s="11" t="e">
        <v>#VALUE!</v>
      </c>
      <c r="AE23" s="11">
        <v>0.51779096398084534</v>
      </c>
      <c r="AG23" s="11">
        <v>0.1</v>
      </c>
      <c r="AH23" s="5">
        <v>1.1399999999999999</v>
      </c>
      <c r="AI23" s="13">
        <v>2.5270000000000002E-3</v>
      </c>
      <c r="AJ23" s="13">
        <v>1.306E-4</v>
      </c>
      <c r="AK23" s="13">
        <v>3.6110000000000001E-3</v>
      </c>
      <c r="AL23" s="13">
        <v>4.7659999999999998E-4</v>
      </c>
      <c r="AW23" s="13"/>
      <c r="AX23" s="13"/>
    </row>
    <row r="24" spans="1:50" x14ac:dyDescent="0.35">
      <c r="A24" s="5" t="s">
        <v>14</v>
      </c>
      <c r="B24" s="9">
        <v>44282</v>
      </c>
      <c r="C24" s="5">
        <v>63.4</v>
      </c>
      <c r="D24" s="5">
        <v>10.8</v>
      </c>
      <c r="E24" s="5">
        <v>8.3000000000000007</v>
      </c>
      <c r="F24" s="5">
        <v>8.3000000000000007</v>
      </c>
      <c r="G24" s="5">
        <v>4.67</v>
      </c>
      <c r="H24" s="5">
        <v>602</v>
      </c>
      <c r="I24" s="11">
        <v>2.7934899782332945</v>
      </c>
      <c r="J24" s="11">
        <v>0.17356455244155214</v>
      </c>
      <c r="K24" s="11">
        <v>0.96839132689624818</v>
      </c>
      <c r="L24" s="11">
        <v>9.6962770446754207E-2</v>
      </c>
      <c r="M24" s="11">
        <v>3.8480124184858068E-3</v>
      </c>
      <c r="N24" s="32">
        <v>0.16124641792094171</v>
      </c>
      <c r="O24" s="13">
        <v>7.6474685751061261E-4</v>
      </c>
      <c r="P24" s="13">
        <v>3.2713466291351052E-4</v>
      </c>
      <c r="Q24" s="13">
        <v>1.0223773076986483E-4</v>
      </c>
      <c r="R24" s="13">
        <v>9.4604896834184842E-5</v>
      </c>
      <c r="S24" s="13">
        <v>2.1186976256006652E-5</v>
      </c>
      <c r="T24" s="13">
        <v>2.3470345936984269E-5</v>
      </c>
      <c r="U24" s="13">
        <v>4.4515112270535475E-5</v>
      </c>
      <c r="V24" s="13">
        <v>1.235451192503031E-4</v>
      </c>
      <c r="W24" s="13">
        <v>1.4166453167216734E-5</v>
      </c>
      <c r="X24" s="30">
        <f t="shared" si="0"/>
        <v>4.1990186665121847</v>
      </c>
      <c r="Y24" s="11">
        <v>7.1848144288759437E-3</v>
      </c>
      <c r="Z24" s="11">
        <v>0.90683440047386665</v>
      </c>
      <c r="AA24" s="11">
        <v>2.5649107171968567E-3</v>
      </c>
      <c r="AB24" s="11">
        <v>5.3814577492991588E-4</v>
      </c>
      <c r="AC24" s="11">
        <v>0.51948313762299425</v>
      </c>
      <c r="AD24" s="11" t="e">
        <v>#VALUE!</v>
      </c>
      <c r="AE24" s="11">
        <v>0.41730689152612949</v>
      </c>
      <c r="AG24" s="11">
        <v>-0.16</v>
      </c>
      <c r="AH24" s="5">
        <v>1.1000000000000001</v>
      </c>
      <c r="AI24" s="13">
        <v>4.3579999999999999E-3</v>
      </c>
      <c r="AJ24" s="13">
        <v>4.214E-5</v>
      </c>
      <c r="AK24" s="13">
        <v>4.6169999999999996E-3</v>
      </c>
      <c r="AL24" s="13">
        <v>4.6099999999999998E-4</v>
      </c>
      <c r="AW24" s="13"/>
      <c r="AX24" s="13"/>
    </row>
    <row r="25" spans="1:50" x14ac:dyDescent="0.35">
      <c r="A25" s="5" t="s">
        <v>12</v>
      </c>
      <c r="B25" s="9">
        <v>44282</v>
      </c>
      <c r="D25" s="5">
        <v>11</v>
      </c>
      <c r="E25" s="5">
        <v>8.1999999999999993</v>
      </c>
      <c r="F25" s="5">
        <v>8.3000000000000007</v>
      </c>
      <c r="G25" s="5">
        <v>4.8099999999999996</v>
      </c>
      <c r="H25" s="5">
        <v>613</v>
      </c>
      <c r="I25" s="11">
        <v>2.8001099016931494</v>
      </c>
      <c r="J25" s="11">
        <v>0.17775053171971139</v>
      </c>
      <c r="K25" s="11">
        <v>1.0205562036631088</v>
      </c>
      <c r="L25" s="11">
        <v>9.9489193201662843E-2</v>
      </c>
      <c r="M25" s="11">
        <v>3.9664967639852586E-3</v>
      </c>
      <c r="N25" s="32">
        <v>0.16577418560485765</v>
      </c>
      <c r="O25" s="13">
        <v>8.0014229979986765E-4</v>
      </c>
      <c r="P25" s="13">
        <v>3.2163739342081833E-4</v>
      </c>
      <c r="Q25" s="13">
        <v>1.0860224756259887E-4</v>
      </c>
      <c r="R25" s="13">
        <v>8.9920797345882807E-5</v>
      </c>
      <c r="S25" s="13">
        <v>2.2696619054117996E-5</v>
      </c>
      <c r="T25" s="13">
        <v>2.3477994008672396E-5</v>
      </c>
      <c r="U25" s="13">
        <v>5.8008507228372169E-5</v>
      </c>
      <c r="V25" s="13">
        <v>1.2660028528365452E-4</v>
      </c>
      <c r="W25" s="13">
        <v>1.4596784959718469E-5</v>
      </c>
      <c r="X25" s="30">
        <f t="shared" si="0"/>
        <v>4.2692121955751405</v>
      </c>
      <c r="Y25" s="11">
        <v>7.6322204555825043E-3</v>
      </c>
      <c r="Z25" s="11">
        <v>0.95096324711589986</v>
      </c>
      <c r="AA25" s="11">
        <v>5.0863483713903777E-3</v>
      </c>
      <c r="AB25" s="11">
        <v>5.6317581097316781E-4</v>
      </c>
      <c r="AC25" s="11">
        <v>0.51860417483134391</v>
      </c>
      <c r="AD25" s="11" t="e">
        <v>#VALUE!</v>
      </c>
      <c r="AE25" s="11">
        <v>0.42848219862585879</v>
      </c>
      <c r="AG25" s="11">
        <v>-0.48</v>
      </c>
      <c r="AH25" s="5">
        <v>1.1100000000000001</v>
      </c>
      <c r="AI25" s="13">
        <v>4.4889999999999999E-3</v>
      </c>
      <c r="AJ25" s="13">
        <v>4.3519999999999997E-5</v>
      </c>
      <c r="AK25" s="13">
        <v>4.7549999999999997E-3</v>
      </c>
      <c r="AL25" s="13">
        <v>4.8069999999999997E-4</v>
      </c>
      <c r="AW25" s="13"/>
      <c r="AX25" s="13"/>
    </row>
    <row r="26" spans="1:50" x14ac:dyDescent="0.35">
      <c r="A26" s="5" t="s">
        <v>9</v>
      </c>
      <c r="B26" s="9">
        <v>44282</v>
      </c>
      <c r="C26" s="5">
        <v>58.51</v>
      </c>
      <c r="D26" s="5">
        <v>10.9</v>
      </c>
      <c r="E26" s="5">
        <v>8.3000000000000007</v>
      </c>
      <c r="F26" s="5">
        <v>8.4</v>
      </c>
      <c r="G26" s="5">
        <v>4.415</v>
      </c>
      <c r="H26" s="5">
        <v>597</v>
      </c>
      <c r="I26" s="11">
        <v>2.6630028152222383</v>
      </c>
      <c r="J26" s="11">
        <v>0.181381298146605</v>
      </c>
      <c r="K26" s="11">
        <v>1.1480637986389268</v>
      </c>
      <c r="L26" s="11">
        <v>0.11718971747088482</v>
      </c>
      <c r="M26" s="11">
        <v>3.6870312452645525E-3</v>
      </c>
      <c r="N26" s="32">
        <v>0.16358891550602478</v>
      </c>
      <c r="O26" s="13">
        <v>7.8693450258583838E-4</v>
      </c>
      <c r="P26" s="13">
        <v>5.4571885708698455E-4</v>
      </c>
      <c r="Q26" s="13">
        <v>2.1283518802353772E-4</v>
      </c>
      <c r="R26" s="13">
        <v>1.8829790659347355E-4</v>
      </c>
      <c r="S26" s="13">
        <v>2.8626558109355307E-5</v>
      </c>
      <c r="T26" s="13">
        <v>3.0870667306734827E-5</v>
      </c>
      <c r="U26" s="13">
        <v>7.6744432416249884E-5</v>
      </c>
      <c r="V26" s="13">
        <v>1.4429759565612527E-4</v>
      </c>
      <c r="W26" s="13">
        <v>1.616986253074345E-5</v>
      </c>
      <c r="X26" s="30">
        <f t="shared" si="0"/>
        <v>4.2789440718002538</v>
      </c>
      <c r="Y26" s="11">
        <v>6.6584543974564604E-3</v>
      </c>
      <c r="Z26" s="11">
        <v>1.0353284630355681</v>
      </c>
      <c r="AA26" s="11">
        <v>3.1083240047385646E-3</v>
      </c>
      <c r="AB26" s="11">
        <v>7.1335602723267928E-4</v>
      </c>
      <c r="AC26" s="11">
        <v>0.51262884062388614</v>
      </c>
      <c r="AD26" s="11">
        <v>9.2133000040012052E-4</v>
      </c>
      <c r="AE26" s="11">
        <v>0.42666042057047676</v>
      </c>
      <c r="AG26" s="11">
        <v>1.04</v>
      </c>
      <c r="AH26" s="5">
        <v>1.1499999999999999</v>
      </c>
      <c r="AI26" s="13">
        <v>4.0800000000000003E-3</v>
      </c>
      <c r="AJ26" s="13">
        <v>4.9580000000000003E-5</v>
      </c>
      <c r="AK26" s="13">
        <v>4.3309999999999998E-3</v>
      </c>
      <c r="AL26" s="13">
        <v>4.328E-4</v>
      </c>
      <c r="AW26" s="13"/>
      <c r="AX26" s="13"/>
    </row>
    <row r="27" spans="1:50" x14ac:dyDescent="0.35">
      <c r="A27" s="5" t="s">
        <v>119</v>
      </c>
      <c r="B27" s="9">
        <v>44282</v>
      </c>
      <c r="C27" s="5">
        <v>76.2</v>
      </c>
      <c r="D27" s="5">
        <v>11</v>
      </c>
      <c r="E27" s="5">
        <v>8.1999999999999993</v>
      </c>
      <c r="F27" s="5">
        <v>8.3000000000000007</v>
      </c>
      <c r="G27" s="5">
        <v>4.4050000000000002</v>
      </c>
      <c r="H27" s="5">
        <v>600</v>
      </c>
      <c r="I27" s="11">
        <v>2.6363101804836391</v>
      </c>
      <c r="J27" s="11">
        <v>0.18102888328809133</v>
      </c>
      <c r="K27" s="11">
        <v>1.1799837273446323</v>
      </c>
      <c r="L27" s="11">
        <v>0.11810070365427731</v>
      </c>
      <c r="M27" s="11">
        <v>3.6082375464869345E-3</v>
      </c>
      <c r="N27" s="32">
        <v>0.15944736913454538</v>
      </c>
      <c r="O27" s="13">
        <v>7.7480766386812104E-4</v>
      </c>
      <c r="P27" s="13">
        <v>5.7774387313137539E-4</v>
      </c>
      <c r="Q27" s="13">
        <v>1.7978497416081278E-4</v>
      </c>
      <c r="R27" s="13">
        <v>1.8810633568006356E-4</v>
      </c>
      <c r="S27" s="13">
        <v>2.902665184354225E-5</v>
      </c>
      <c r="T27" s="13">
        <v>2.7689941351323757E-5</v>
      </c>
      <c r="U27" s="13">
        <v>4.9915851730923562E-5</v>
      </c>
      <c r="V27" s="13">
        <v>1.4405537022404267E-4</v>
      </c>
      <c r="W27" s="13">
        <v>1.6272919942178085E-5</v>
      </c>
      <c r="X27" s="30">
        <f t="shared" si="0"/>
        <v>4.2804665050336057</v>
      </c>
      <c r="Y27" s="11">
        <v>7.3427224383017884E-3</v>
      </c>
      <c r="Z27" s="11">
        <v>1.1103573745522239</v>
      </c>
      <c r="AA27" s="11">
        <v>3.260479725250242E-3</v>
      </c>
      <c r="AB27" s="11">
        <v>8.3850620744893882E-4</v>
      </c>
      <c r="AC27" s="11">
        <v>0.52785344384072874</v>
      </c>
      <c r="AD27" s="11" t="e">
        <v>#VALUE!</v>
      </c>
      <c r="AE27" s="11">
        <v>0.45483031438684157</v>
      </c>
      <c r="AG27" s="11">
        <v>-0.18</v>
      </c>
      <c r="AH27" s="5">
        <v>1.05</v>
      </c>
      <c r="AI27" s="13">
        <v>4.117E-3</v>
      </c>
      <c r="AJ27" s="13">
        <v>3.9780000000000002E-5</v>
      </c>
      <c r="AK27" s="13">
        <v>4.3550000000000004E-3</v>
      </c>
      <c r="AL27" s="13">
        <v>4.0479999999999997E-4</v>
      </c>
      <c r="AW27" s="13"/>
      <c r="AX27" s="13"/>
    </row>
    <row r="28" spans="1:50" x14ac:dyDescent="0.35">
      <c r="I28" s="11"/>
      <c r="J28" s="11"/>
      <c r="K28" s="11"/>
      <c r="L28" s="11"/>
      <c r="M28" s="11"/>
      <c r="N28" s="32"/>
      <c r="O28" s="13"/>
      <c r="P28" s="13"/>
      <c r="Q28" s="13"/>
      <c r="R28" s="13"/>
      <c r="S28" s="13"/>
      <c r="T28" s="13"/>
      <c r="U28" s="13"/>
      <c r="V28" s="13"/>
      <c r="W28" s="13"/>
      <c r="X28" s="30">
        <f t="shared" si="0"/>
        <v>0</v>
      </c>
      <c r="Y28" s="11"/>
      <c r="Z28" s="11"/>
      <c r="AA28" s="11"/>
      <c r="AB28" s="11"/>
      <c r="AC28" s="11"/>
      <c r="AD28" s="11"/>
      <c r="AE28" s="11"/>
      <c r="AG28" s="11"/>
      <c r="AW28" s="13"/>
      <c r="AX28" s="13"/>
    </row>
    <row r="29" spans="1:50" x14ac:dyDescent="0.35">
      <c r="A29" s="2" t="s">
        <v>120</v>
      </c>
      <c r="I29" s="11"/>
      <c r="J29" s="11"/>
      <c r="K29" s="11"/>
      <c r="L29" s="11"/>
      <c r="M29" s="11"/>
      <c r="N29" s="32"/>
      <c r="O29" s="13"/>
      <c r="P29" s="13"/>
      <c r="Q29" s="13"/>
      <c r="R29" s="13"/>
      <c r="S29" s="13"/>
      <c r="T29" s="13"/>
      <c r="U29" s="13"/>
      <c r="V29" s="13"/>
      <c r="W29" s="13"/>
      <c r="X29" s="30">
        <f t="shared" si="0"/>
        <v>0</v>
      </c>
      <c r="Y29" s="11"/>
      <c r="Z29" s="11"/>
      <c r="AA29" s="11"/>
      <c r="AB29" s="11"/>
      <c r="AC29" s="11"/>
      <c r="AD29" s="11"/>
      <c r="AE29" s="11"/>
      <c r="AG29" s="11"/>
      <c r="AW29" s="13"/>
      <c r="AX29" s="13"/>
    </row>
    <row r="30" spans="1:50" x14ac:dyDescent="0.35">
      <c r="A30" s="5" t="s">
        <v>33</v>
      </c>
      <c r="B30" s="9">
        <v>44281</v>
      </c>
      <c r="D30" s="5">
        <v>10.7</v>
      </c>
      <c r="E30" s="5">
        <v>8.3000000000000007</v>
      </c>
      <c r="F30" s="5">
        <v>8.2333333333333325</v>
      </c>
      <c r="G30" s="5">
        <v>5.4366666666666665</v>
      </c>
      <c r="H30" s="5">
        <v>550.6</v>
      </c>
      <c r="I30" s="11">
        <v>3.4196010559849137</v>
      </c>
      <c r="J30" s="11">
        <v>0.30640585615779398</v>
      </c>
      <c r="K30" s="11">
        <v>2.5785334509772868</v>
      </c>
      <c r="L30" s="11">
        <v>0.2648558429013218</v>
      </c>
      <c r="M30" s="11">
        <v>5.4269415975205125E-3</v>
      </c>
      <c r="N30" s="32">
        <v>0.10847406955938603</v>
      </c>
      <c r="O30" s="13">
        <v>1.8467688266059245E-3</v>
      </c>
      <c r="P30" s="13">
        <v>8.8916095011120906E-4</v>
      </c>
      <c r="Q30" s="13">
        <v>1.9198659172749372E-4</v>
      </c>
      <c r="R30" s="13">
        <v>8.466026055420951E-4</v>
      </c>
      <c r="S30" s="13">
        <v>5.5522294586403842E-5</v>
      </c>
      <c r="T30" s="13">
        <v>3.1880568171613802E-5</v>
      </c>
      <c r="U30" s="13">
        <v>1.5646244565228274E-4</v>
      </c>
      <c r="V30" s="13">
        <v>1.7070024134443608E-4</v>
      </c>
      <c r="W30" s="13">
        <v>2.7116348234518705E-5</v>
      </c>
      <c r="X30" s="30">
        <f t="shared" si="0"/>
        <v>6.6875134180501989</v>
      </c>
      <c r="Y30" s="11"/>
      <c r="Z30" s="11"/>
      <c r="AA30" s="11"/>
      <c r="AB30" s="11"/>
      <c r="AC30" s="11"/>
      <c r="AD30" s="11"/>
      <c r="AE30" s="11"/>
      <c r="AG30" s="11"/>
      <c r="AW30" s="13"/>
      <c r="AX30" s="13"/>
    </row>
    <row r="31" spans="1:50" x14ac:dyDescent="0.35">
      <c r="A31" s="5" t="s">
        <v>37</v>
      </c>
      <c r="B31" s="9">
        <v>44281</v>
      </c>
      <c r="C31" s="5">
        <v>4.0209999999999999</v>
      </c>
      <c r="D31" s="5">
        <v>10.9</v>
      </c>
      <c r="E31" s="5">
        <v>8.3000000000000007</v>
      </c>
      <c r="F31" s="5">
        <v>8.4</v>
      </c>
      <c r="G31" s="5">
        <v>4.63</v>
      </c>
      <c r="H31" s="5">
        <v>413.75</v>
      </c>
      <c r="I31" s="11">
        <v>2.8407612445879571</v>
      </c>
      <c r="J31" s="11">
        <v>0.25128339307719966</v>
      </c>
      <c r="K31" s="11">
        <v>1.1891055915180917</v>
      </c>
      <c r="L31" s="11">
        <v>0.1156316193965322</v>
      </c>
      <c r="M31" s="11">
        <v>3.321667393707148E-3</v>
      </c>
      <c r="N31" s="32">
        <v>8.8445280129753043E-2</v>
      </c>
      <c r="O31" s="13">
        <v>1.4311955493422118E-3</v>
      </c>
      <c r="P31" s="13">
        <v>3.6161886922310687E-4</v>
      </c>
      <c r="Q31" s="13">
        <v>1.0695079919251169E-4</v>
      </c>
      <c r="R31" s="13">
        <v>1.9180859503967296E-4</v>
      </c>
      <c r="S31" s="13">
        <v>1.7980182650526784E-5</v>
      </c>
      <c r="T31" s="13">
        <v>1.6541576461020869E-5</v>
      </c>
      <c r="U31" s="13">
        <v>3.8639864940494858E-5</v>
      </c>
      <c r="V31" s="13">
        <v>9.3646624497754091E-5</v>
      </c>
      <c r="W31" s="13">
        <v>1.3606383033331865E-5</v>
      </c>
      <c r="X31" s="30">
        <f t="shared" si="0"/>
        <v>4.4908207845476218</v>
      </c>
      <c r="Y31" s="11">
        <v>1.379E-2</v>
      </c>
      <c r="Z31" s="11">
        <v>1.1399999999999999</v>
      </c>
      <c r="AA31" s="11">
        <v>0</v>
      </c>
      <c r="AB31" s="11">
        <v>0</v>
      </c>
      <c r="AC31" s="11">
        <v>0.65100000000000002</v>
      </c>
      <c r="AD31" s="11">
        <v>3.3062585157215747E-3</v>
      </c>
      <c r="AE31" s="11">
        <v>0.75800000000000001</v>
      </c>
      <c r="AG31" s="11">
        <v>-3.17</v>
      </c>
      <c r="AH31" s="5">
        <v>1.21</v>
      </c>
      <c r="AI31" s="13">
        <v>4.254E-3</v>
      </c>
      <c r="AJ31" s="13">
        <v>5.6100000000000002E-5</v>
      </c>
      <c r="AK31" s="13">
        <v>4.5300000000000002E-3</v>
      </c>
      <c r="AL31" s="13">
        <v>4.8809999999999999E-4</v>
      </c>
      <c r="AW31" s="13"/>
      <c r="AX31" s="13"/>
    </row>
    <row r="32" spans="1:50" x14ac:dyDescent="0.35">
      <c r="A32" s="5" t="s">
        <v>39</v>
      </c>
      <c r="B32" s="9">
        <v>44283</v>
      </c>
      <c r="C32" s="5">
        <v>3.54</v>
      </c>
      <c r="D32" s="5">
        <v>11</v>
      </c>
      <c r="E32" s="5">
        <v>8.1</v>
      </c>
      <c r="F32" s="5">
        <v>8.1999999999999993</v>
      </c>
      <c r="G32" s="5">
        <v>5.15</v>
      </c>
      <c r="H32" s="5">
        <v>448.75</v>
      </c>
      <c r="I32" s="11">
        <v>3.1238788171458922</v>
      </c>
      <c r="J32" s="11">
        <v>0.22097973290217671</v>
      </c>
      <c r="K32" s="11">
        <v>1.5227062650549059</v>
      </c>
      <c r="L32" s="11">
        <v>0.16880759121026528</v>
      </c>
      <c r="M32" s="11">
        <v>7.0431459394125918E-3</v>
      </c>
      <c r="N32" s="32">
        <v>0.19646501228967098</v>
      </c>
      <c r="O32" s="13">
        <v>1.5063220312181503E-3</v>
      </c>
      <c r="P32" s="13">
        <v>3.7863119967906662E-4</v>
      </c>
      <c r="Q32" s="13">
        <v>9.4900657319790045E-5</v>
      </c>
      <c r="R32" s="13">
        <v>1.485322645246576E-4</v>
      </c>
      <c r="S32" s="13">
        <v>4.2161148452063723E-5</v>
      </c>
      <c r="T32" s="13">
        <v>3.933201245585393E-5</v>
      </c>
      <c r="U32" s="13">
        <v>7.4413796907748701E-5</v>
      </c>
      <c r="V32" s="13">
        <v>1.7798853236489771E-4</v>
      </c>
      <c r="W32" s="13">
        <v>2.6479742344511059E-5</v>
      </c>
      <c r="X32" s="30">
        <f t="shared" si="0"/>
        <v>5.2423693259275916</v>
      </c>
      <c r="Y32" s="11">
        <v>1.0790380644099403E-2</v>
      </c>
      <c r="Z32" s="11">
        <v>1.0576678983442869</v>
      </c>
      <c r="AA32" s="11">
        <v>5.4232646096662356E-3</v>
      </c>
      <c r="AB32" s="11">
        <v>5.8820584701641974E-4</v>
      </c>
      <c r="AC32" s="11">
        <v>0.60874221230902725</v>
      </c>
      <c r="AD32" s="11">
        <v>8.5815308608696921E-4</v>
      </c>
      <c r="AE32" s="11">
        <v>0.71816052467208003</v>
      </c>
      <c r="AG32" s="11">
        <v>0.82</v>
      </c>
      <c r="AH32" s="5">
        <v>1.1000000000000001</v>
      </c>
      <c r="AI32" s="13">
        <v>4.81E-3</v>
      </c>
      <c r="AJ32" s="13">
        <v>3.9929999999999999E-5</v>
      </c>
      <c r="AK32" s="13">
        <v>5.1149999999999998E-3</v>
      </c>
      <c r="AL32" s="13">
        <v>5.5099999999999995E-4</v>
      </c>
      <c r="AW32" s="13"/>
      <c r="AX32" s="13"/>
    </row>
    <row r="33" spans="1:50" x14ac:dyDescent="0.35">
      <c r="A33" s="5" t="s">
        <v>41</v>
      </c>
      <c r="B33" s="9">
        <v>44283</v>
      </c>
      <c r="C33" s="5">
        <v>1.85</v>
      </c>
      <c r="D33" s="5">
        <v>10.9</v>
      </c>
      <c r="E33" s="5">
        <v>8.3000000000000007</v>
      </c>
      <c r="F33" s="5">
        <v>8.3000000000000007</v>
      </c>
      <c r="G33" s="5">
        <v>5.2050000000000001</v>
      </c>
      <c r="H33" s="5">
        <v>409.4</v>
      </c>
      <c r="I33" s="11">
        <v>3.2080430831023006</v>
      </c>
      <c r="J33" s="11">
        <v>0.1707265370195061</v>
      </c>
      <c r="K33" s="11">
        <v>0.884544211182965</v>
      </c>
      <c r="L33" s="11">
        <v>0.11289567718757501</v>
      </c>
      <c r="M33" s="11">
        <v>5.8763314094861466E-3</v>
      </c>
      <c r="N33" s="32">
        <v>0.26505942448238323</v>
      </c>
      <c r="O33" s="13">
        <v>1.1361605309907323E-3</v>
      </c>
      <c r="P33" s="13">
        <v>3.4303759337886398E-4</v>
      </c>
      <c r="Q33" s="13">
        <v>6.582323231409641E-5</v>
      </c>
      <c r="R33" s="13">
        <v>1.4793783684157873E-4</v>
      </c>
      <c r="S33" s="13">
        <v>2.6437543266887898E-5</v>
      </c>
      <c r="T33" s="13">
        <v>2.0676624064984751E-5</v>
      </c>
      <c r="U33" s="13">
        <v>3.2686468307718713E-5</v>
      </c>
      <c r="V33" s="13">
        <v>6.5014678078865069E-5</v>
      </c>
      <c r="W33" s="13">
        <v>2.1495904223162925E-5</v>
      </c>
      <c r="X33" s="30">
        <f t="shared" si="0"/>
        <v>4.6490045347956839</v>
      </c>
      <c r="Y33" s="11">
        <v>1.192205471165129E-2</v>
      </c>
      <c r="Z33" s="11">
        <v>1.2996220348066452</v>
      </c>
      <c r="AA33" s="11">
        <v>3.2278749279977394E-3</v>
      </c>
      <c r="AB33" s="11">
        <v>1.0762915498598318E-3</v>
      </c>
      <c r="AC33" s="11">
        <v>0.65245649940569217</v>
      </c>
      <c r="AD33" s="11">
        <v>6.4177215456442671E-3</v>
      </c>
      <c r="AE33" s="11">
        <v>0.61501145117634815</v>
      </c>
      <c r="AG33" s="11">
        <v>-4.24</v>
      </c>
      <c r="AH33" s="5">
        <v>1.22</v>
      </c>
      <c r="AI33" s="13">
        <v>4.8009999999999997E-3</v>
      </c>
      <c r="AJ33" s="13">
        <v>5.0000000000000002E-5</v>
      </c>
      <c r="AK33" s="13">
        <v>5.1200000000000004E-3</v>
      </c>
      <c r="AL33" s="13">
        <v>6.0099999999999997E-4</v>
      </c>
      <c r="AW33" s="13"/>
      <c r="AX33" s="13"/>
    </row>
    <row r="34" spans="1:50" x14ac:dyDescent="0.35">
      <c r="A34" s="5" t="s">
        <v>44</v>
      </c>
      <c r="B34" s="9">
        <v>44281</v>
      </c>
      <c r="C34" s="5">
        <v>1.1499999999999999</v>
      </c>
      <c r="D34" s="5">
        <v>10.8</v>
      </c>
      <c r="E34" s="5">
        <v>8.3000000000000007</v>
      </c>
      <c r="F34" s="5">
        <v>8.25</v>
      </c>
      <c r="G34" s="5">
        <v>5.0250000000000004</v>
      </c>
      <c r="H34" s="5">
        <v>353.75</v>
      </c>
      <c r="I34" s="11">
        <v>2.8456390960519911</v>
      </c>
      <c r="J34" s="11">
        <v>0.11588797931831755</v>
      </c>
      <c r="K34" s="11">
        <v>0.55812155218863235</v>
      </c>
      <c r="L34" s="11">
        <v>5.5155999967394675E-2</v>
      </c>
      <c r="M34" s="11">
        <v>3.6730861087866584E-3</v>
      </c>
      <c r="N34" s="32">
        <v>0.24911884404491322</v>
      </c>
      <c r="O34" s="13">
        <v>3.3219988713628011E-4</v>
      </c>
      <c r="P34" s="13">
        <v>2.0506263753182653E-4</v>
      </c>
      <c r="Q34" s="13">
        <v>1.0345245640660027E-4</v>
      </c>
      <c r="R34" s="13">
        <v>6.0964093829921122E-5</v>
      </c>
      <c r="S34" s="13">
        <v>1.2129814228202242E-5</v>
      </c>
      <c r="T34" s="13">
        <v>8.0148811517663726E-6</v>
      </c>
      <c r="U34" s="13">
        <v>2.3756733591401117E-5</v>
      </c>
      <c r="V34" s="13">
        <v>2.2170977412822192E-4</v>
      </c>
      <c r="W34" s="13">
        <v>8.0035533163846076E-6</v>
      </c>
      <c r="X34" s="30">
        <f t="shared" si="0"/>
        <v>3.8285718515113567</v>
      </c>
      <c r="Y34" s="11">
        <v>6.1850000000000004E-3</v>
      </c>
      <c r="Z34" s="11">
        <v>0.72515700000000005</v>
      </c>
      <c r="AA34" s="11">
        <v>0</v>
      </c>
      <c r="AB34" s="11">
        <v>0</v>
      </c>
      <c r="AC34" s="11">
        <v>0.56821299999999997</v>
      </c>
      <c r="AD34" s="11">
        <v>0</v>
      </c>
      <c r="AE34" s="11">
        <v>0.20355000000000001</v>
      </c>
      <c r="AG34" s="11">
        <v>-1.47</v>
      </c>
      <c r="AH34" s="5">
        <v>1.1299999999999999</v>
      </c>
      <c r="AI34" s="13">
        <v>4.6849999999999999E-3</v>
      </c>
      <c r="AJ34" s="13">
        <v>4.2410000000000002E-5</v>
      </c>
      <c r="AK34" s="13">
        <v>4.9750000000000003E-3</v>
      </c>
      <c r="AL34" s="13">
        <v>5.3629999999999997E-4</v>
      </c>
      <c r="AW34" s="13"/>
      <c r="AX34" s="13"/>
    </row>
    <row r="35" spans="1:50" x14ac:dyDescent="0.35">
      <c r="A35" s="5" t="s">
        <v>46</v>
      </c>
      <c r="B35" s="9">
        <v>44283</v>
      </c>
      <c r="C35" s="5">
        <v>13.43</v>
      </c>
      <c r="D35" s="5">
        <v>11</v>
      </c>
      <c r="E35" s="5">
        <v>8.4</v>
      </c>
      <c r="F35" s="5">
        <v>8.3000000000000007</v>
      </c>
      <c r="G35" s="5">
        <v>4.585</v>
      </c>
      <c r="H35" s="5">
        <v>331.25</v>
      </c>
      <c r="I35" s="11">
        <v>2.6134460668453321</v>
      </c>
      <c r="J35" s="11">
        <v>9.9564506136091413E-2</v>
      </c>
      <c r="K35" s="11">
        <v>0.55661711541770031</v>
      </c>
      <c r="L35" s="11">
        <v>5.2588127438588976E-2</v>
      </c>
      <c r="M35" s="11">
        <v>3.4550259082263514E-3</v>
      </c>
      <c r="N35" s="32">
        <v>0.21611192100014676</v>
      </c>
      <c r="O35" s="13">
        <v>3.1019614267015965E-4</v>
      </c>
      <c r="P35" s="13">
        <v>4.2235627588292786E-4</v>
      </c>
      <c r="Q35" s="13">
        <v>1.4518596268848523E-4</v>
      </c>
      <c r="R35" s="13">
        <v>1.4202815065343297E-4</v>
      </c>
      <c r="S35" s="13">
        <v>1.6068623537154045E-5</v>
      </c>
      <c r="T35" s="13">
        <v>1.0458174221095569E-5</v>
      </c>
      <c r="U35" s="13">
        <v>3.15127500754855E-5</v>
      </c>
      <c r="V35" s="13">
        <v>1.4307280080683063E-4</v>
      </c>
      <c r="W35" s="13">
        <v>9.7317360017983226E-6</v>
      </c>
      <c r="X35" s="30">
        <f t="shared" si="0"/>
        <v>3.5430133733626241</v>
      </c>
      <c r="Y35" s="11">
        <v>6.0794583628950285E-3</v>
      </c>
      <c r="Z35" s="11">
        <v>0.64626406792090929</v>
      </c>
      <c r="AA35" s="11">
        <v>1.086826575083414E-3</v>
      </c>
      <c r="AB35" s="11">
        <v>0</v>
      </c>
      <c r="AC35" s="11">
        <v>0.55636731935701855</v>
      </c>
      <c r="AD35" s="11" t="e">
        <v>#VALUE!</v>
      </c>
      <c r="AE35" s="11">
        <v>0.17434936498022069</v>
      </c>
      <c r="AG35" s="11">
        <v>-0.88</v>
      </c>
      <c r="AH35" s="5">
        <v>1.1200000000000001</v>
      </c>
      <c r="AI35" s="13">
        <v>4.2640000000000004E-3</v>
      </c>
      <c r="AJ35" s="13">
        <v>4.2840000000000003E-5</v>
      </c>
      <c r="AK35" s="13">
        <v>4.522E-3</v>
      </c>
      <c r="AL35" s="13">
        <v>4.5800000000000002E-4</v>
      </c>
      <c r="AW35" s="13"/>
      <c r="AX35" s="13"/>
    </row>
    <row r="36" spans="1:50" x14ac:dyDescent="0.35">
      <c r="A36" s="5" t="s">
        <v>47</v>
      </c>
      <c r="B36" s="9">
        <v>44283</v>
      </c>
      <c r="C36" s="5">
        <v>2.61</v>
      </c>
      <c r="D36" s="5">
        <v>10.5</v>
      </c>
      <c r="E36" s="5">
        <v>8.1999999999999993</v>
      </c>
      <c r="F36" s="5">
        <v>8.3000000000000007</v>
      </c>
      <c r="G36" s="5">
        <v>3.5649999999999999</v>
      </c>
      <c r="H36" s="5">
        <v>369.4</v>
      </c>
      <c r="I36" s="11">
        <v>2.2406168786984448</v>
      </c>
      <c r="J36" s="11">
        <v>0.21532228719659527</v>
      </c>
      <c r="K36" s="11">
        <v>1.5539716181958063</v>
      </c>
      <c r="L36" s="11">
        <v>0.13860324087012862</v>
      </c>
      <c r="M36" s="11">
        <v>3.3713653822825328E-3</v>
      </c>
      <c r="N36" s="32">
        <v>0.16928444062480022</v>
      </c>
      <c r="O36" s="13">
        <v>9.9579357605211641E-4</v>
      </c>
      <c r="P36" s="13">
        <v>1.4617547468847541E-3</v>
      </c>
      <c r="Q36" s="13">
        <v>2.1654197969452323E-4</v>
      </c>
      <c r="R36" s="13">
        <v>2.6727197252315459E-4</v>
      </c>
      <c r="S36" s="13">
        <v>4.6780297771165638E-5</v>
      </c>
      <c r="T36" s="13">
        <v>3.4954441424695995E-5</v>
      </c>
      <c r="U36" s="13">
        <v>6.9023477958511087E-5</v>
      </c>
      <c r="V36" s="13">
        <v>1.3860132023866533E-4</v>
      </c>
      <c r="W36" s="13">
        <v>1.1541552533310663E-5</v>
      </c>
      <c r="X36" s="30">
        <f t="shared" si="0"/>
        <v>4.3244120943331392</v>
      </c>
      <c r="Y36" s="11">
        <v>5.5267803299045718E-3</v>
      </c>
      <c r="Z36" s="11">
        <v>1.4405409979409358</v>
      </c>
      <c r="AA36" s="11">
        <v>3.0974557389877302E-3</v>
      </c>
      <c r="AB36" s="11">
        <v>8.823087705246295E-4</v>
      </c>
      <c r="AC36" s="11">
        <v>0.56994689129407516</v>
      </c>
      <c r="AD36" s="11" t="e">
        <v>#VALUE!</v>
      </c>
      <c r="AE36" s="11">
        <v>0.4379918800749531</v>
      </c>
      <c r="AG36" s="11">
        <v>1.23</v>
      </c>
      <c r="AH36" s="5">
        <v>0.94</v>
      </c>
      <c r="AI36" s="13">
        <v>3.333E-3</v>
      </c>
      <c r="AJ36" s="13">
        <v>3.3680000000000003E-5</v>
      </c>
      <c r="AK36" s="13">
        <v>3.522E-3</v>
      </c>
      <c r="AL36" s="13">
        <v>2.7359999999999998E-4</v>
      </c>
      <c r="AW36" s="13"/>
      <c r="AX36" s="13"/>
    </row>
    <row r="37" spans="1:50" x14ac:dyDescent="0.35">
      <c r="A37" s="5" t="s">
        <v>49</v>
      </c>
      <c r="B37" s="9">
        <v>44282</v>
      </c>
      <c r="D37" s="5">
        <v>10.4</v>
      </c>
      <c r="E37" s="5">
        <v>8.1999999999999993</v>
      </c>
      <c r="F37" s="5">
        <v>8.1499999999999986</v>
      </c>
      <c r="G37" s="5">
        <v>2.4450000000000003</v>
      </c>
      <c r="H37" s="5">
        <v>466.25</v>
      </c>
      <c r="I37" s="11">
        <v>1.945766375082393</v>
      </c>
      <c r="J37" s="11">
        <v>0.43722276743647903</v>
      </c>
      <c r="K37" s="11">
        <v>3.0827724242142671</v>
      </c>
      <c r="L37" s="11">
        <v>0.24743977116282845</v>
      </c>
      <c r="M37" s="11">
        <v>3.8432109456984793E-3</v>
      </c>
      <c r="N37" s="32">
        <v>0.18298005848814713</v>
      </c>
      <c r="O37" s="13">
        <v>1.5968593262887891E-3</v>
      </c>
      <c r="P37" s="13">
        <v>1.4584994708452584E-3</v>
      </c>
      <c r="Q37" s="13">
        <v>3.5466458030038785E-4</v>
      </c>
      <c r="R37" s="13">
        <v>7.0525082377424525E-4</v>
      </c>
      <c r="S37" s="13">
        <v>7.5751467624437992E-5</v>
      </c>
      <c r="T37" s="13">
        <v>3.9252648834335478E-5</v>
      </c>
      <c r="U37" s="13">
        <v>1.451180863421078E-4</v>
      </c>
      <c r="V37" s="13">
        <v>1.5223844270448647E-4</v>
      </c>
      <c r="W37" s="13">
        <v>2.1198254739486154E-5</v>
      </c>
      <c r="X37" s="30">
        <f t="shared" si="0"/>
        <v>5.9045734404312675</v>
      </c>
      <c r="Y37" s="11">
        <v>5.9583955556685476E-3</v>
      </c>
      <c r="Z37" s="11">
        <v>2.2400500000000001</v>
      </c>
      <c r="AA37" s="11">
        <v>0</v>
      </c>
      <c r="AB37" s="11">
        <v>7.5100000000000004E-4</v>
      </c>
      <c r="AC37" s="11">
        <v>0.56525400000000003</v>
      </c>
      <c r="AD37" s="11">
        <v>0</v>
      </c>
      <c r="AE37" s="11">
        <v>0.78976199999999996</v>
      </c>
      <c r="AG37" s="11">
        <v>8.9</v>
      </c>
      <c r="AH37" s="5">
        <v>0.55000000000000004</v>
      </c>
      <c r="AI37" s="13">
        <v>2.3189999999999999E-3</v>
      </c>
      <c r="AJ37" s="13">
        <v>1.6840000000000001E-5</v>
      </c>
      <c r="AK37" s="13">
        <v>2.4420000000000002E-3</v>
      </c>
      <c r="AL37" s="13">
        <v>1.059E-4</v>
      </c>
      <c r="AW37" s="13"/>
      <c r="AX37" s="13"/>
    </row>
    <row r="38" spans="1:50" x14ac:dyDescent="0.35">
      <c r="B38" s="9"/>
      <c r="AW38" s="13"/>
      <c r="AX38" s="1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4D1D1-8086-495A-A86F-4DC9666F59AF}">
  <dimension ref="A1:AW37"/>
  <sheetViews>
    <sheetView topLeftCell="V5" zoomScale="75" zoomScaleNormal="75" workbookViewId="0">
      <selection activeCell="A20" sqref="A20:XFD20"/>
    </sheetView>
  </sheetViews>
  <sheetFormatPr defaultColWidth="8.7265625" defaultRowHeight="14.5" x14ac:dyDescent="0.35"/>
  <cols>
    <col min="1" max="1" width="24.26953125" style="5" bestFit="1" customWidth="1"/>
    <col min="2" max="2" width="13" style="9" customWidth="1"/>
    <col min="3" max="3" width="6.54296875" style="5" bestFit="1" customWidth="1"/>
    <col min="4" max="4" width="7.81640625" style="5" bestFit="1" customWidth="1"/>
    <col min="5" max="5" width="8.26953125" style="5" customWidth="1"/>
    <col min="6" max="6" width="8.1796875" style="5" bestFit="1" customWidth="1"/>
    <col min="7" max="7" width="10.453125" style="5" customWidth="1"/>
    <col min="8" max="8" width="8.453125" style="5" bestFit="1" customWidth="1"/>
    <col min="9" max="9" width="8" style="14" bestFit="1" customWidth="1"/>
    <col min="10" max="10" width="11.1796875" style="5" customWidth="1"/>
    <col min="11" max="14" width="8" style="5" bestFit="1" customWidth="1"/>
    <col min="15" max="15" width="10.7265625" style="14" customWidth="1"/>
    <col min="16" max="16" width="10.453125" style="5" customWidth="1"/>
    <col min="17" max="17" width="9.81640625" style="5" customWidth="1"/>
    <col min="18" max="18" width="10" style="5" customWidth="1"/>
    <col min="19" max="19" width="10.54296875" style="5" customWidth="1"/>
    <col min="20" max="20" width="11.26953125" style="5" customWidth="1"/>
    <col min="21" max="21" width="10.7265625" style="5" customWidth="1"/>
    <col min="22" max="22" width="10.453125" style="5" customWidth="1"/>
    <col min="23" max="24" width="10.7265625" style="5" customWidth="1"/>
    <col min="25" max="25" width="8.7265625" style="14"/>
    <col min="26" max="46" width="8.7265625" style="5"/>
    <col min="47" max="48" width="11" style="5" customWidth="1"/>
    <col min="50" max="16384" width="8.7265625" style="5"/>
  </cols>
  <sheetData>
    <row r="1" spans="1:49" ht="61" customHeight="1" x14ac:dyDescent="0.35">
      <c r="A1" s="2" t="s">
        <v>55</v>
      </c>
      <c r="B1" s="17"/>
      <c r="C1" s="6"/>
      <c r="D1" s="6"/>
      <c r="E1" s="6"/>
      <c r="F1" s="6"/>
      <c r="G1" s="6"/>
      <c r="H1" s="6"/>
      <c r="I1" s="7" t="s">
        <v>50</v>
      </c>
      <c r="J1" s="8" t="s">
        <v>51</v>
      </c>
      <c r="K1" s="8"/>
      <c r="L1" s="8"/>
      <c r="M1" s="8"/>
      <c r="N1" s="8"/>
      <c r="O1" s="7" t="s">
        <v>52</v>
      </c>
      <c r="P1" s="6"/>
      <c r="Q1" s="6"/>
      <c r="R1" s="6"/>
      <c r="S1" s="6"/>
      <c r="T1" s="6"/>
      <c r="U1" s="6"/>
      <c r="V1" s="6"/>
      <c r="W1" s="6"/>
      <c r="X1" s="6"/>
      <c r="Y1" s="7" t="s">
        <v>53</v>
      </c>
      <c r="Z1" s="6"/>
      <c r="AA1" s="6"/>
      <c r="AB1" s="6"/>
      <c r="AC1" s="6"/>
      <c r="AD1" s="6"/>
      <c r="AE1" s="6"/>
      <c r="AF1" s="6"/>
      <c r="AG1" s="2" t="s">
        <v>54</v>
      </c>
      <c r="AH1" s="2"/>
      <c r="AI1" s="2"/>
      <c r="AJ1" s="8"/>
      <c r="AK1" s="2"/>
      <c r="AL1" s="2"/>
    </row>
    <row r="2" spans="1:49" s="76" customFormat="1" ht="50.5" customHeight="1" x14ac:dyDescent="0.35">
      <c r="A2" s="71" t="s">
        <v>106</v>
      </c>
      <c r="B2" s="72" t="s">
        <v>56</v>
      </c>
      <c r="C2" s="73" t="s">
        <v>57</v>
      </c>
      <c r="D2" s="73" t="s">
        <v>107</v>
      </c>
      <c r="E2" s="73" t="s">
        <v>115</v>
      </c>
      <c r="F2" s="73" t="s">
        <v>116</v>
      </c>
      <c r="G2" s="73" t="s">
        <v>43</v>
      </c>
      <c r="H2" s="73" t="s">
        <v>60</v>
      </c>
      <c r="I2" s="74" t="s">
        <v>61</v>
      </c>
      <c r="J2" s="73" t="s">
        <v>62</v>
      </c>
      <c r="K2" s="73" t="s">
        <v>63</v>
      </c>
      <c r="L2" s="73" t="s">
        <v>64</v>
      </c>
      <c r="M2" s="73" t="s">
        <v>65</v>
      </c>
      <c r="N2" s="73" t="s">
        <v>66</v>
      </c>
      <c r="O2" s="74" t="s">
        <v>67</v>
      </c>
      <c r="P2" s="73" t="s">
        <v>68</v>
      </c>
      <c r="Q2" s="73" t="s">
        <v>69</v>
      </c>
      <c r="R2" s="73" t="s">
        <v>70</v>
      </c>
      <c r="S2" s="73" t="s">
        <v>71</v>
      </c>
      <c r="T2" s="73" t="s">
        <v>72</v>
      </c>
      <c r="U2" s="73" t="s">
        <v>73</v>
      </c>
      <c r="V2" s="73" t="s">
        <v>74</v>
      </c>
      <c r="W2" s="73" t="s">
        <v>108</v>
      </c>
      <c r="X2" s="79" t="s">
        <v>75</v>
      </c>
      <c r="Y2" s="74" t="s">
        <v>76</v>
      </c>
      <c r="Z2" s="73" t="s">
        <v>77</v>
      </c>
      <c r="AA2" s="73" t="s">
        <v>78</v>
      </c>
      <c r="AB2" s="73" t="s">
        <v>79</v>
      </c>
      <c r="AC2" s="73" t="s">
        <v>80</v>
      </c>
      <c r="AD2" s="73" t="s">
        <v>81</v>
      </c>
      <c r="AE2" s="73" t="s">
        <v>82</v>
      </c>
      <c r="AG2" s="78" t="s">
        <v>83</v>
      </c>
      <c r="AH2" s="78" t="s">
        <v>84</v>
      </c>
      <c r="AI2" s="78" t="s">
        <v>85</v>
      </c>
      <c r="AJ2" s="78" t="s">
        <v>86</v>
      </c>
      <c r="AK2" s="78" t="s">
        <v>87</v>
      </c>
      <c r="AL2" s="78" t="s">
        <v>88</v>
      </c>
    </row>
    <row r="3" spans="1:49" x14ac:dyDescent="0.35">
      <c r="A3" s="5" t="s">
        <v>26</v>
      </c>
      <c r="B3" s="9">
        <v>44373</v>
      </c>
      <c r="D3" s="5">
        <v>14</v>
      </c>
      <c r="E3" s="5">
        <v>6.5</v>
      </c>
      <c r="F3" s="5">
        <v>6.7</v>
      </c>
      <c r="G3" s="5">
        <v>0.08</v>
      </c>
      <c r="H3" s="5">
        <v>75</v>
      </c>
      <c r="I3" s="22">
        <v>5.3775877159955174E-2</v>
      </c>
      <c r="J3" s="15">
        <v>4.0158562397386216E-2</v>
      </c>
      <c r="K3" s="15">
        <v>0.18836627729773756</v>
      </c>
      <c r="L3" s="15">
        <v>5.6240875429113173E-3</v>
      </c>
      <c r="M3" s="15">
        <v>8.5805059290885253E-5</v>
      </c>
      <c r="N3" s="15">
        <v>5.0646887470541094E-2</v>
      </c>
      <c r="O3" s="12">
        <v>2.9818681726730535E-4</v>
      </c>
      <c r="P3" s="13">
        <v>2.3973989222746124E-3</v>
      </c>
      <c r="Q3" s="13">
        <v>1.8541684270485651E-3</v>
      </c>
      <c r="R3" s="13">
        <v>2.6386836555491327E-4</v>
      </c>
      <c r="S3" s="13">
        <v>1.5227529500756111E-5</v>
      </c>
      <c r="T3" s="13">
        <v>1.2421395095092326E-5</v>
      </c>
      <c r="U3" s="13">
        <v>8.8448129015203608E-5</v>
      </c>
      <c r="V3" s="13">
        <v>1.2396197812989843E-5</v>
      </c>
      <c r="W3" s="13">
        <v>1.3168428699783267E-6</v>
      </c>
      <c r="X3" s="13">
        <f t="shared" ref="X3:X37" si="0">SUM(I3:W3)</f>
        <v>0.34360092955426169</v>
      </c>
      <c r="Y3" s="22">
        <v>1.421E-3</v>
      </c>
      <c r="Z3" s="15">
        <v>0.26436700000000002</v>
      </c>
      <c r="AA3" s="15">
        <v>0</v>
      </c>
      <c r="AB3" s="15">
        <v>1.16E-4</v>
      </c>
      <c r="AC3" s="15">
        <v>1.1180000000000001E-3</v>
      </c>
      <c r="AD3" s="15">
        <v>0</v>
      </c>
      <c r="AE3" s="15">
        <v>4.4844000000000002E-2</v>
      </c>
      <c r="AG3" s="5">
        <v>3.86</v>
      </c>
      <c r="AH3" s="5">
        <v>-5.15</v>
      </c>
      <c r="AI3" s="13">
        <v>2.9359999999999999E-6</v>
      </c>
      <c r="AJ3" s="13">
        <v>6.071E-10</v>
      </c>
      <c r="AK3" s="13">
        <v>4.4009999999999999E-6</v>
      </c>
      <c r="AL3" s="5">
        <v>0</v>
      </c>
      <c r="AU3" s="13"/>
      <c r="AV3" s="13"/>
      <c r="AW3" s="13"/>
    </row>
    <row r="4" spans="1:49" x14ac:dyDescent="0.35">
      <c r="A4" s="5" t="s">
        <v>23</v>
      </c>
      <c r="B4" s="9">
        <v>44373</v>
      </c>
      <c r="C4" s="5">
        <v>2.157</v>
      </c>
      <c r="D4" s="5">
        <v>15</v>
      </c>
      <c r="E4" s="5">
        <v>7.569</v>
      </c>
      <c r="F4" s="5">
        <v>7.2</v>
      </c>
      <c r="G4" s="5">
        <v>0.37</v>
      </c>
      <c r="H4" s="5">
        <v>94</v>
      </c>
      <c r="I4" s="22">
        <v>0.15553022155029578</v>
      </c>
      <c r="J4" s="15">
        <v>8.0545683319025285E-2</v>
      </c>
      <c r="K4" s="15">
        <v>0.28058555156134357</v>
      </c>
      <c r="L4" s="15">
        <v>2.8225267814754901E-2</v>
      </c>
      <c r="M4" s="15">
        <v>2.2675179145474625E-4</v>
      </c>
      <c r="N4" s="15">
        <v>5.4445930290193054E-2</v>
      </c>
      <c r="O4" s="12">
        <v>2.3045622471077896E-4</v>
      </c>
      <c r="P4" s="13">
        <v>9.8574883788686216E-4</v>
      </c>
      <c r="Q4" s="13">
        <v>8.5737505652195612E-4</v>
      </c>
      <c r="R4" s="13">
        <v>1.9007191077726292E-4</v>
      </c>
      <c r="S4" s="13">
        <v>1.3158236215145932E-5</v>
      </c>
      <c r="T4" s="13">
        <v>2.2567741513337402E-5</v>
      </c>
      <c r="U4" s="13">
        <v>8.340582011442985E-5</v>
      </c>
      <c r="V4" s="13">
        <v>2.8652141777073889E-5</v>
      </c>
      <c r="W4" s="13">
        <v>1.5014726623630117E-6</v>
      </c>
      <c r="X4" s="13">
        <f t="shared" si="0"/>
        <v>0.60197234376924635</v>
      </c>
      <c r="Y4" s="22">
        <v>1.947532116252087E-3</v>
      </c>
      <c r="Z4" s="15">
        <v>0.23605900770033564</v>
      </c>
      <c r="AA4" s="15">
        <v>3.7821564812902804E-4</v>
      </c>
      <c r="AB4" s="15" t="e">
        <v>#VALUE!</v>
      </c>
      <c r="AC4" s="15">
        <v>2.5043182071094381E-2</v>
      </c>
      <c r="AD4" s="15" t="e">
        <v>#VALUE!</v>
      </c>
      <c r="AE4" s="15">
        <v>6.4694982302727466E-2</v>
      </c>
      <c r="AG4" s="5">
        <v>1.44</v>
      </c>
      <c r="AH4" s="5">
        <v>-1.75</v>
      </c>
      <c r="AI4" s="13">
        <v>3.6329999999999999E-4</v>
      </c>
      <c r="AJ4" s="13">
        <v>5.7390000000000002E-7</v>
      </c>
      <c r="AK4" s="13">
        <v>3.8919999999999997E-4</v>
      </c>
      <c r="AL4" s="5">
        <v>0</v>
      </c>
      <c r="AU4" s="13"/>
      <c r="AV4" s="13"/>
      <c r="AW4" s="13"/>
    </row>
    <row r="5" spans="1:49" x14ac:dyDescent="0.35">
      <c r="A5" s="5" t="s">
        <v>124</v>
      </c>
      <c r="B5" s="9">
        <v>44373</v>
      </c>
      <c r="C5" s="5">
        <v>13.08</v>
      </c>
      <c r="D5" s="5">
        <v>15.3</v>
      </c>
      <c r="E5" s="5">
        <v>7.8</v>
      </c>
      <c r="F5" s="5">
        <v>7.95</v>
      </c>
      <c r="G5" s="5">
        <v>1.5649999999999999</v>
      </c>
      <c r="H5" s="5">
        <v>272</v>
      </c>
      <c r="I5" s="22">
        <v>0.74794475413695749</v>
      </c>
      <c r="J5" s="15">
        <v>0.25707384282802115</v>
      </c>
      <c r="K5" s="15">
        <v>0.57228780128278955</v>
      </c>
      <c r="L5" s="15">
        <v>0.12945826665108123</v>
      </c>
      <c r="M5" s="15">
        <v>1.3100367912405742E-3</v>
      </c>
      <c r="N5" s="15">
        <v>6.7616541395564611E-2</v>
      </c>
      <c r="O5" s="12">
        <v>4.5478089744529755E-4</v>
      </c>
      <c r="P5" s="13">
        <v>3.2048467718805481E-3</v>
      </c>
      <c r="Q5" s="13">
        <v>2.1064836870194259E-3</v>
      </c>
      <c r="R5" s="13">
        <v>1.2104758564408587E-3</v>
      </c>
      <c r="S5" s="13">
        <v>2.4864843370080706E-5</v>
      </c>
      <c r="T5" s="13">
        <v>5.0039352170119984E-5</v>
      </c>
      <c r="U5" s="13">
        <v>6.9800274760798832E-5</v>
      </c>
      <c r="V5" s="13">
        <v>2.8757867918605519E-4</v>
      </c>
      <c r="W5" s="13">
        <v>1.0346404184897288E-5</v>
      </c>
      <c r="X5" s="13">
        <f t="shared" si="0"/>
        <v>1.783110459852113</v>
      </c>
      <c r="Y5" s="22">
        <v>4.5477506714643335E-3</v>
      </c>
      <c r="Z5" s="15">
        <v>0.53264885905283044</v>
      </c>
      <c r="AA5" s="15">
        <v>1.338970340502766E-3</v>
      </c>
      <c r="AB5" s="15" t="e">
        <v>#VALUE!</v>
      </c>
      <c r="AC5" s="15">
        <v>0.19308151452546493</v>
      </c>
      <c r="AD5" s="15" t="e">
        <v>#VALUE!</v>
      </c>
      <c r="AE5" s="15">
        <v>0.17855506974807411</v>
      </c>
      <c r="AG5" s="5">
        <v>1.39</v>
      </c>
      <c r="AH5" s="5">
        <v>-0.12</v>
      </c>
      <c r="AI5" s="13">
        <v>1.5169999999999999E-3</v>
      </c>
      <c r="AJ5" s="13">
        <v>6.4590000000000003E-6</v>
      </c>
      <c r="AK5" s="13">
        <v>1.583E-3</v>
      </c>
      <c r="AL5" s="5">
        <v>0</v>
      </c>
      <c r="AU5" s="13"/>
      <c r="AV5" s="13"/>
      <c r="AW5" s="13"/>
    </row>
    <row r="6" spans="1:49" x14ac:dyDescent="0.35">
      <c r="A6" s="5" t="s">
        <v>15</v>
      </c>
      <c r="B6" s="9">
        <v>44374</v>
      </c>
      <c r="C6" s="5">
        <v>21</v>
      </c>
      <c r="D6" s="5">
        <v>16.2</v>
      </c>
      <c r="E6" s="5">
        <v>8.3330000000000002</v>
      </c>
      <c r="F6" s="5">
        <v>8.0500000000000007</v>
      </c>
      <c r="G6" s="5">
        <v>2.0249999999999999</v>
      </c>
      <c r="H6" s="5">
        <v>339</v>
      </c>
      <c r="I6" s="22">
        <v>0.93890458617277639</v>
      </c>
      <c r="J6" s="15">
        <v>0.33760043644598875</v>
      </c>
      <c r="K6" s="15">
        <v>0.89314669906608501</v>
      </c>
      <c r="L6" s="15">
        <v>8.4834355594107305E-2</v>
      </c>
      <c r="M6" s="15">
        <v>1.3177465305036964E-3</v>
      </c>
      <c r="N6" s="15">
        <v>4.756720584653739E-2</v>
      </c>
      <c r="O6" s="12">
        <v>5.9037856290748789E-4</v>
      </c>
      <c r="P6" s="13">
        <v>1.3312086770763565E-3</v>
      </c>
      <c r="Q6" s="13">
        <v>3.6042451553325316E-4</v>
      </c>
      <c r="R6" s="13">
        <v>2.3567848966291258E-4</v>
      </c>
      <c r="S6" s="13">
        <v>1.3183798296059777E-5</v>
      </c>
      <c r="T6" s="13">
        <v>2.333460042874334E-5</v>
      </c>
      <c r="U6" s="13">
        <v>6.649820328464278E-5</v>
      </c>
      <c r="V6" s="13">
        <v>3.4481741580623837E-4</v>
      </c>
      <c r="W6" s="13">
        <v>5.1122812825962653E-6</v>
      </c>
      <c r="X6" s="13">
        <f t="shared" si="0"/>
        <v>2.3063416662002778</v>
      </c>
      <c r="Y6" s="22">
        <v>4.1056082450719672E-3</v>
      </c>
      <c r="Z6" s="15">
        <v>0.84778156996587029</v>
      </c>
      <c r="AA6" s="15">
        <v>1.5824194933214508E-3</v>
      </c>
      <c r="AB6" s="15" t="e">
        <v>#VALUE!</v>
      </c>
      <c r="AC6" s="15">
        <v>0.18614657873813198</v>
      </c>
      <c r="AD6" s="15">
        <v>1.714200275030167E-3</v>
      </c>
      <c r="AE6" s="15">
        <v>0.21372059129710599</v>
      </c>
      <c r="AG6" s="5">
        <v>0.65</v>
      </c>
      <c r="AH6" s="5">
        <v>0.44</v>
      </c>
      <c r="AI6" s="13">
        <v>1.9220000000000001E-3</v>
      </c>
      <c r="AJ6" s="13">
        <v>2.0259999999999999E-5</v>
      </c>
      <c r="AK6" s="13">
        <v>2.003E-3</v>
      </c>
      <c r="AL6" s="13">
        <v>5.5170000000000002E-5</v>
      </c>
      <c r="AU6" s="13"/>
      <c r="AV6" s="13"/>
      <c r="AW6" s="13"/>
    </row>
    <row r="7" spans="1:49" x14ac:dyDescent="0.35">
      <c r="A7" s="5" t="s">
        <v>13</v>
      </c>
      <c r="B7" s="9">
        <v>44374</v>
      </c>
      <c r="C7" s="5">
        <v>12.6</v>
      </c>
      <c r="D7" s="5">
        <v>16</v>
      </c>
      <c r="E7" s="5">
        <v>8.35</v>
      </c>
      <c r="F7" s="5">
        <v>8.1</v>
      </c>
      <c r="G7" s="5">
        <v>2.82</v>
      </c>
      <c r="H7" s="5">
        <v>513</v>
      </c>
      <c r="I7" s="22">
        <v>1.4820776223479948</v>
      </c>
      <c r="J7" s="15">
        <v>0.45969764308429684</v>
      </c>
      <c r="K7" s="15">
        <v>1.4260815538125879</v>
      </c>
      <c r="L7" s="15">
        <v>0.12903313468543476</v>
      </c>
      <c r="M7" s="15">
        <v>1.8959707756688565E-3</v>
      </c>
      <c r="N7" s="15">
        <v>7.9272216128294895E-2</v>
      </c>
      <c r="O7" s="12">
        <v>1.2040076634686552E-3</v>
      </c>
      <c r="P7" s="13">
        <v>5.4636982000003478E-4</v>
      </c>
      <c r="Q7" s="13">
        <v>5.9121064946574008E-4</v>
      </c>
      <c r="R7" s="13">
        <v>1.3121363232760472E-4</v>
      </c>
      <c r="S7" s="13">
        <v>2.1739346985156295E-5</v>
      </c>
      <c r="T7" s="13">
        <v>2.716906163160016E-5</v>
      </c>
      <c r="U7" s="13">
        <v>1.0700568637379706E-4</v>
      </c>
      <c r="V7" s="13">
        <v>6.7416741138923381E-4</v>
      </c>
      <c r="W7" s="13">
        <v>9.8850676688167825E-6</v>
      </c>
      <c r="X7" s="13">
        <f t="shared" si="0"/>
        <v>3.581370909173589</v>
      </c>
      <c r="Y7" s="22">
        <v>5.2214915116812711E-3</v>
      </c>
      <c r="Z7" s="15">
        <v>1.4828195075169941</v>
      </c>
      <c r="AA7" s="15">
        <v>2.4084076903848452E-3</v>
      </c>
      <c r="AB7" s="15">
        <v>1.1513816579895874E-3</v>
      </c>
      <c r="AC7" s="15">
        <v>0.38055056939048365</v>
      </c>
      <c r="AD7" s="15">
        <v>3.9548748360032594E-3</v>
      </c>
      <c r="AE7" s="15">
        <v>0.38786175307099729</v>
      </c>
      <c r="AG7" s="5">
        <v>-0.23</v>
      </c>
      <c r="AH7" s="5">
        <v>0.74</v>
      </c>
      <c r="AI7" s="13">
        <v>2.64E-3</v>
      </c>
      <c r="AJ7" s="13">
        <v>3.021E-5</v>
      </c>
      <c r="AK7" s="13">
        <v>2.7759999999999998E-3</v>
      </c>
      <c r="AL7" s="13">
        <v>1.4799999999999999E-4</v>
      </c>
      <c r="AU7" s="13"/>
      <c r="AV7" s="13"/>
      <c r="AW7" s="13"/>
    </row>
    <row r="8" spans="1:49" x14ac:dyDescent="0.35">
      <c r="A8" s="5" t="s">
        <v>10</v>
      </c>
      <c r="B8" s="9">
        <v>44371</v>
      </c>
      <c r="C8" s="5">
        <v>12.6</v>
      </c>
      <c r="D8" s="5">
        <v>16</v>
      </c>
      <c r="E8" s="5">
        <v>8.5229999999999997</v>
      </c>
      <c r="F8" s="5">
        <v>8.9</v>
      </c>
      <c r="G8" s="5">
        <v>3.1850000000000001</v>
      </c>
      <c r="H8" s="5">
        <v>683</v>
      </c>
      <c r="I8" s="22">
        <v>1.7611888045185349</v>
      </c>
      <c r="J8" s="15">
        <v>0.57825179104056257</v>
      </c>
      <c r="K8" s="15">
        <v>2.6019666511246693</v>
      </c>
      <c r="L8" s="15">
        <v>0.16071960334046656</v>
      </c>
      <c r="M8" s="15">
        <v>2.8891612412062797E-3</v>
      </c>
      <c r="N8" s="15">
        <v>5.6594185763062986E-2</v>
      </c>
      <c r="O8" s="12">
        <v>1.8288708877672046E-3</v>
      </c>
      <c r="P8" s="13">
        <v>4.76681737673748E-4</v>
      </c>
      <c r="Q8" s="13">
        <v>2.4341581024398868E-4</v>
      </c>
      <c r="R8" s="13">
        <v>1.071960231379369E-4</v>
      </c>
      <c r="S8" s="13">
        <v>2.8857755533268813E-5</v>
      </c>
      <c r="T8" s="13">
        <v>3.4675581939568056E-5</v>
      </c>
      <c r="U8" s="13">
        <v>7.4470425253645621E-5</v>
      </c>
      <c r="V8" s="13">
        <v>7.057427989705775E-4</v>
      </c>
      <c r="W8" s="13">
        <v>1.8958708244914468E-5</v>
      </c>
      <c r="X8" s="13">
        <f t="shared" si="0"/>
        <v>5.1651290667572676</v>
      </c>
      <c r="Y8" s="22">
        <v>8.2375344917149096E-3</v>
      </c>
      <c r="Z8" s="15">
        <v>2.5177417990014948</v>
      </c>
      <c r="AA8" s="15">
        <v>2.488832856941018E-3</v>
      </c>
      <c r="AB8" s="15">
        <v>1.1451241489787746E-3</v>
      </c>
      <c r="AC8" s="15">
        <v>0.46272149459155648</v>
      </c>
      <c r="AD8" s="15">
        <v>2.5376060582449032E-3</v>
      </c>
      <c r="AE8" s="15">
        <v>0.59760566312721208</v>
      </c>
      <c r="AG8" s="5">
        <v>0.55000000000000004</v>
      </c>
      <c r="AH8" s="5">
        <v>1</v>
      </c>
      <c r="AI8" s="13">
        <v>2.8999999999999998E-3</v>
      </c>
      <c r="AJ8" s="13">
        <v>5.1180000000000001E-5</v>
      </c>
      <c r="AK8" s="13">
        <v>3.088E-3</v>
      </c>
      <c r="AL8" s="13">
        <v>2.3220000000000001E-4</v>
      </c>
      <c r="AU8" s="13"/>
      <c r="AV8" s="13"/>
      <c r="AW8" s="13"/>
    </row>
    <row r="9" spans="1:49" x14ac:dyDescent="0.35">
      <c r="A9" s="5" t="s">
        <v>109</v>
      </c>
      <c r="B9" s="9">
        <v>44371</v>
      </c>
      <c r="C9" s="5">
        <v>33.200000000000003</v>
      </c>
      <c r="D9" s="5">
        <v>16.899999999999999</v>
      </c>
      <c r="E9" s="5">
        <v>8.7799999999999994</v>
      </c>
      <c r="F9" s="5">
        <v>8.4</v>
      </c>
      <c r="G9" s="5">
        <v>3.1949999999999998</v>
      </c>
      <c r="H9" s="5">
        <v>642</v>
      </c>
      <c r="I9" s="22">
        <v>1.7946615738504352</v>
      </c>
      <c r="J9" s="15">
        <v>0.59049472381448742</v>
      </c>
      <c r="K9" s="15">
        <v>2.2066464280691545</v>
      </c>
      <c r="L9" s="15">
        <v>0.14519599870694994</v>
      </c>
      <c r="M9" s="15">
        <v>3.3455481775984922E-3</v>
      </c>
      <c r="N9" s="15">
        <v>5.8133634094464981E-2</v>
      </c>
      <c r="O9" s="12">
        <v>1.9989991770577339E-3</v>
      </c>
      <c r="P9" s="13">
        <v>3.3427706454501919E-4</v>
      </c>
      <c r="Q9" s="13">
        <v>2.4187498533264942E-4</v>
      </c>
      <c r="R9" s="13">
        <v>1.2971010657761672E-4</v>
      </c>
      <c r="S9" s="13">
        <v>2.2196797844208271E-5</v>
      </c>
      <c r="T9" s="13">
        <v>3.3073092667559234E-5</v>
      </c>
      <c r="U9" s="13">
        <v>7.1982563116141664E-5</v>
      </c>
      <c r="V9" s="13">
        <v>7.8452217242833079E-4</v>
      </c>
      <c r="W9" s="13">
        <v>2.2805252425046563E-5</v>
      </c>
      <c r="X9" s="13">
        <f t="shared" si="0"/>
        <v>4.8021173479250852</v>
      </c>
      <c r="Y9" s="22">
        <v>8.1322624854310126E-3</v>
      </c>
      <c r="Z9" s="15">
        <v>2.1506219501875719</v>
      </c>
      <c r="AA9" s="15">
        <v>4.5755398811011729E-3</v>
      </c>
      <c r="AB9" s="15">
        <v>1.0637765318382061E-3</v>
      </c>
      <c r="AC9" s="15">
        <v>0.4016456763900918</v>
      </c>
      <c r="AD9" s="15">
        <v>3.8274680588050716E-3</v>
      </c>
      <c r="AE9" s="15">
        <v>0.58237039350405995</v>
      </c>
      <c r="AG9" s="5">
        <v>1.55</v>
      </c>
      <c r="AH9" s="5">
        <v>1.25</v>
      </c>
      <c r="AI9" s="13">
        <v>2.7439999999999999E-3</v>
      </c>
      <c r="AJ9" s="13">
        <v>8.8679999999999998E-5</v>
      </c>
      <c r="AK9" s="13">
        <v>3.0040000000000002E-3</v>
      </c>
      <c r="AL9" s="13">
        <v>3.1030000000000001E-4</v>
      </c>
      <c r="AU9" s="13"/>
      <c r="AV9" s="13"/>
      <c r="AW9" s="13"/>
    </row>
    <row r="10" spans="1:49" x14ac:dyDescent="0.35">
      <c r="A10" s="5" t="s">
        <v>3</v>
      </c>
      <c r="C10" s="5">
        <v>40.700000000000003</v>
      </c>
      <c r="I10" s="22"/>
      <c r="J10" s="15"/>
      <c r="K10" s="15"/>
      <c r="L10" s="15"/>
      <c r="M10" s="15"/>
      <c r="N10" s="15"/>
      <c r="O10" s="12"/>
      <c r="P10" s="13"/>
      <c r="Q10" s="13"/>
      <c r="R10" s="13"/>
      <c r="S10" s="13"/>
      <c r="T10" s="13"/>
      <c r="U10" s="13"/>
      <c r="V10" s="13"/>
      <c r="W10" s="13"/>
      <c r="X10" s="13">
        <f t="shared" si="0"/>
        <v>0</v>
      </c>
      <c r="Y10" s="22"/>
      <c r="Z10" s="15"/>
      <c r="AA10" s="15"/>
      <c r="AB10" s="15"/>
      <c r="AC10" s="15"/>
      <c r="AD10" s="15"/>
      <c r="AE10" s="15"/>
      <c r="AU10" s="13"/>
      <c r="AV10" s="13"/>
      <c r="AW10" s="13"/>
    </row>
    <row r="11" spans="1:49" x14ac:dyDescent="0.35">
      <c r="I11" s="22"/>
      <c r="J11" s="15"/>
      <c r="K11" s="15"/>
      <c r="L11" s="15"/>
      <c r="M11" s="15"/>
      <c r="N11" s="15"/>
      <c r="O11" s="12"/>
      <c r="P11" s="13"/>
      <c r="Q11" s="13"/>
      <c r="R11" s="13"/>
      <c r="S11" s="13"/>
      <c r="T11" s="13"/>
      <c r="U11" s="13"/>
      <c r="V11" s="13"/>
      <c r="W11" s="13"/>
      <c r="X11" s="13">
        <f t="shared" si="0"/>
        <v>0</v>
      </c>
      <c r="Y11" s="22"/>
      <c r="Z11" s="15"/>
      <c r="AA11" s="15"/>
      <c r="AB11" s="15"/>
      <c r="AC11" s="15"/>
      <c r="AD11" s="15"/>
      <c r="AE11" s="15"/>
      <c r="AU11" s="13"/>
      <c r="AV11" s="13"/>
      <c r="AW11" s="13"/>
    </row>
    <row r="12" spans="1:49" x14ac:dyDescent="0.35">
      <c r="A12" s="2" t="s">
        <v>110</v>
      </c>
      <c r="I12" s="22"/>
      <c r="J12" s="15"/>
      <c r="K12" s="15"/>
      <c r="L12" s="15"/>
      <c r="M12" s="15"/>
      <c r="N12" s="15"/>
      <c r="O12" s="12"/>
      <c r="P12" s="13"/>
      <c r="Q12" s="13"/>
      <c r="R12" s="13"/>
      <c r="S12" s="13"/>
      <c r="T12" s="13"/>
      <c r="U12" s="13"/>
      <c r="V12" s="13"/>
      <c r="W12" s="13"/>
      <c r="X12" s="13">
        <f t="shared" si="0"/>
        <v>0</v>
      </c>
      <c r="Y12" s="22"/>
      <c r="Z12" s="15"/>
      <c r="AA12" s="15"/>
      <c r="AB12" s="15"/>
      <c r="AC12" s="15"/>
      <c r="AD12" s="15"/>
      <c r="AE12" s="15"/>
      <c r="AU12" s="13"/>
      <c r="AV12" s="13"/>
      <c r="AW12" s="13"/>
    </row>
    <row r="13" spans="1:49" x14ac:dyDescent="0.35">
      <c r="A13" s="5" t="s">
        <v>19</v>
      </c>
      <c r="B13" s="9">
        <v>44373</v>
      </c>
      <c r="C13" s="5">
        <v>9.173</v>
      </c>
      <c r="D13" s="5">
        <v>15</v>
      </c>
      <c r="E13" s="5">
        <v>7.8</v>
      </c>
      <c r="F13" s="5">
        <v>7.9</v>
      </c>
      <c r="G13" s="5">
        <v>1.2649999999999999</v>
      </c>
      <c r="H13" s="5">
        <v>211</v>
      </c>
      <c r="I13" s="22">
        <v>0.53844209692564382</v>
      </c>
      <c r="J13" s="15">
        <v>0.23444635992134644</v>
      </c>
      <c r="K13" s="15">
        <v>0.42365691881286088</v>
      </c>
      <c r="L13" s="15">
        <v>5.8870198725747551E-2</v>
      </c>
      <c r="M13" s="15">
        <v>6.5876192876108042E-4</v>
      </c>
      <c r="N13" s="15">
        <v>4.813999100832915E-2</v>
      </c>
      <c r="O13" s="12">
        <v>3.1177273893788217E-4</v>
      </c>
      <c r="P13" s="13">
        <v>2.1638059222665938E-3</v>
      </c>
      <c r="Q13" s="13">
        <v>5.2740790322010356E-4</v>
      </c>
      <c r="R13" s="13">
        <v>6.1960640642269691E-4</v>
      </c>
      <c r="S13" s="13">
        <v>1.1180881037850236E-5</v>
      </c>
      <c r="T13" s="13">
        <v>2.4373045701610118E-5</v>
      </c>
      <c r="U13" s="13">
        <v>7.3903877664509496E-5</v>
      </c>
      <c r="V13" s="13">
        <v>2.2673390710106699E-4</v>
      </c>
      <c r="W13" s="13">
        <v>3.7025224984194882E-6</v>
      </c>
      <c r="X13" s="13">
        <f t="shared" si="0"/>
        <v>1.3081768145275399</v>
      </c>
      <c r="Y13" s="22">
        <v>4.0210000000000003E-3</v>
      </c>
      <c r="Z13" s="15">
        <v>0.44390000000000002</v>
      </c>
      <c r="AA13" s="15">
        <v>0</v>
      </c>
      <c r="AB13" s="15">
        <v>0</v>
      </c>
      <c r="AC13" s="15">
        <v>1.1180000000000001E-3</v>
      </c>
      <c r="AD13" s="15">
        <v>0</v>
      </c>
      <c r="AE13" s="15">
        <v>0.13553599999999999</v>
      </c>
      <c r="AG13" s="5">
        <v>7</v>
      </c>
      <c r="AH13" s="5">
        <v>-0.12</v>
      </c>
      <c r="AI13" s="13">
        <v>1.5169999999999999E-3</v>
      </c>
      <c r="AJ13" s="13">
        <v>6.4359999999999999E-6</v>
      </c>
      <c r="AK13" s="13">
        <v>1.5839999999999999E-3</v>
      </c>
      <c r="AL13" s="5">
        <v>0</v>
      </c>
      <c r="AU13" s="13"/>
      <c r="AV13" s="13"/>
      <c r="AW13" s="13"/>
    </row>
    <row r="14" spans="1:49" x14ac:dyDescent="0.35">
      <c r="A14" s="5" t="s">
        <v>112</v>
      </c>
      <c r="B14" s="9">
        <v>44374</v>
      </c>
      <c r="C14" s="5">
        <v>5.4379999999999997</v>
      </c>
      <c r="D14" s="5">
        <v>16</v>
      </c>
      <c r="E14" s="5">
        <v>8.1539999999999999</v>
      </c>
      <c r="F14" s="5">
        <v>8.1999999999999993</v>
      </c>
      <c r="G14" s="5">
        <v>3.33</v>
      </c>
      <c r="H14" s="5">
        <v>575</v>
      </c>
      <c r="I14" s="22">
        <v>2.0180025364691594</v>
      </c>
      <c r="J14" s="15">
        <v>0.45977239539713483</v>
      </c>
      <c r="K14" s="15">
        <v>1.1968885951600519</v>
      </c>
      <c r="L14" s="15">
        <v>0.16186789546802738</v>
      </c>
      <c r="M14" s="15">
        <v>1.5617918971490541E-3</v>
      </c>
      <c r="N14" s="15">
        <v>0.13539940145914389</v>
      </c>
      <c r="O14" s="12">
        <v>1.2730746315706629E-3</v>
      </c>
      <c r="P14" s="13">
        <v>1.456368251682084E-3</v>
      </c>
      <c r="Q14" s="13">
        <v>8.9786115317663079E-4</v>
      </c>
      <c r="R14" s="13">
        <v>3.5869931258657888E-4</v>
      </c>
      <c r="S14" s="13">
        <v>2.7609010806248904E-5</v>
      </c>
      <c r="T14" s="13">
        <v>4.5281388213396958E-5</v>
      </c>
      <c r="U14" s="13">
        <v>5.1746997904720509E-5</v>
      </c>
      <c r="V14" s="13">
        <v>1.1871064895075736E-3</v>
      </c>
      <c r="W14" s="13">
        <v>2.1909727322405492E-5</v>
      </c>
      <c r="X14" s="13">
        <f t="shared" si="0"/>
        <v>3.9788122728134359</v>
      </c>
      <c r="Y14" s="22">
        <v>6.79E-3</v>
      </c>
      <c r="Z14" s="15">
        <v>1.3823510000000001</v>
      </c>
      <c r="AA14" s="15">
        <v>5.836E-3</v>
      </c>
      <c r="AB14" s="15">
        <v>6.1300000000000005E-4</v>
      </c>
      <c r="AC14" s="15">
        <v>0.579704</v>
      </c>
      <c r="AD14" s="15" t="e">
        <v>#VALUE!</v>
      </c>
      <c r="AE14" s="15">
        <v>0.56227400000000005</v>
      </c>
      <c r="AG14" s="5">
        <v>-0.86</v>
      </c>
      <c r="AH14" s="5">
        <v>0.78</v>
      </c>
      <c r="AI14" s="13">
        <v>3.14E-3</v>
      </c>
      <c r="AJ14" s="13">
        <v>2.567E-5</v>
      </c>
      <c r="AK14" s="13">
        <v>3.3119999999999998E-3</v>
      </c>
      <c r="AL14" s="13">
        <v>2.1049999999999999E-4</v>
      </c>
      <c r="AU14" s="13"/>
      <c r="AV14" s="13"/>
      <c r="AW14" s="13"/>
    </row>
    <row r="15" spans="1:49" x14ac:dyDescent="0.35">
      <c r="A15" s="5" t="s">
        <v>113</v>
      </c>
      <c r="B15" s="9">
        <v>44371</v>
      </c>
      <c r="C15">
        <v>7.8449999999999998</v>
      </c>
      <c r="D15" s="5">
        <v>15.4</v>
      </c>
      <c r="E15" s="5">
        <v>8.9350000000000005</v>
      </c>
      <c r="F15" s="5">
        <v>8.1999999999999993</v>
      </c>
      <c r="G15" s="5">
        <v>3.6150000000000002</v>
      </c>
      <c r="H15" s="5">
        <v>457</v>
      </c>
      <c r="I15" s="22">
        <v>1.7019777009271311</v>
      </c>
      <c r="J15" s="15">
        <v>0.46658570867309107</v>
      </c>
      <c r="K15" s="15">
        <v>0.71855891485494205</v>
      </c>
      <c r="L15" s="15">
        <v>6.9409740840350356E-2</v>
      </c>
      <c r="M15" s="15">
        <v>3.4181699019163758E-3</v>
      </c>
      <c r="N15" s="15">
        <v>8.5275226996734135E-2</v>
      </c>
      <c r="O15" s="12">
        <v>8.1134941707350892E-4</v>
      </c>
      <c r="P15" s="13">
        <v>4.9064180082664653E-4</v>
      </c>
      <c r="Q15" s="13">
        <v>1.8964547833923704E-4</v>
      </c>
      <c r="R15" s="13">
        <v>2.4445819322040579E-4</v>
      </c>
      <c r="S15" s="13">
        <v>6.7040119177454199E-6</v>
      </c>
      <c r="T15" s="13">
        <v>1.386288116208037E-5</v>
      </c>
      <c r="U15" s="13">
        <v>2.1923116610367202E-5</v>
      </c>
      <c r="V15" s="13">
        <v>1.064888820992384E-3</v>
      </c>
      <c r="W15" s="13">
        <v>1.6894356696655771E-5</v>
      </c>
      <c r="X15" s="13">
        <f t="shared" si="0"/>
        <v>3.0480858302710043</v>
      </c>
      <c r="Y15" s="22">
        <v>4.4845874676939955E-3</v>
      </c>
      <c r="Z15" s="15">
        <v>1.0358615631963444</v>
      </c>
      <c r="AA15" s="15">
        <v>3.1996174370455708E-3</v>
      </c>
      <c r="AB15" s="15">
        <v>5.4565478574289145E-4</v>
      </c>
      <c r="AC15" s="15">
        <v>0.44290693154895822</v>
      </c>
      <c r="AD15" s="15">
        <v>9.6028909755989703E-4</v>
      </c>
      <c r="AE15" s="15">
        <v>0.41682281907141366</v>
      </c>
      <c r="AG15" s="5">
        <v>-7.59</v>
      </c>
      <c r="AH15" s="5">
        <v>0.75</v>
      </c>
      <c r="AI15" s="13">
        <v>3.4290000000000002E-3</v>
      </c>
      <c r="AJ15" s="13">
        <v>2.7540000000000001E-5</v>
      </c>
      <c r="AK15" s="13">
        <v>3.6029999999999999E-3</v>
      </c>
      <c r="AL15" s="13">
        <v>2.128E-4</v>
      </c>
      <c r="AU15" s="13"/>
      <c r="AV15" s="13"/>
      <c r="AW15" s="13"/>
    </row>
    <row r="16" spans="1:49" x14ac:dyDescent="0.35">
      <c r="A16" s="5" t="s">
        <v>114</v>
      </c>
      <c r="B16" s="9">
        <v>44371</v>
      </c>
      <c r="C16" s="5">
        <v>8.16</v>
      </c>
      <c r="D16" s="5">
        <v>8.2070000000000007</v>
      </c>
      <c r="E16" s="5">
        <v>15.9</v>
      </c>
      <c r="F16" s="5">
        <v>8.1</v>
      </c>
      <c r="G16" s="5">
        <v>3.6549999999999998</v>
      </c>
      <c r="H16" s="5">
        <v>873</v>
      </c>
      <c r="I16" s="22">
        <v>2.8732443082631445</v>
      </c>
      <c r="J16" s="15">
        <v>1.1101862202465453</v>
      </c>
      <c r="K16" s="15">
        <v>2.0668519248276223</v>
      </c>
      <c r="L16" s="15">
        <v>0.22577639343134531</v>
      </c>
      <c r="M16" s="15">
        <v>1.120402404702951E-2</v>
      </c>
      <c r="N16" s="15">
        <v>0.21036375086408088</v>
      </c>
      <c r="O16" s="12">
        <v>4.4883378686577484E-3</v>
      </c>
      <c r="P16" s="13">
        <v>2.4832903712922557E-4</v>
      </c>
      <c r="Q16" s="13">
        <v>3.5974793600296589E-4</v>
      </c>
      <c r="R16" s="13">
        <v>2.4548139109815021E-4</v>
      </c>
      <c r="S16" s="13">
        <v>6.0048135277791673E-5</v>
      </c>
      <c r="T16" s="13">
        <v>3.9064768029834992E-5</v>
      </c>
      <c r="U16" s="13">
        <v>9.8999984070350467E-5</v>
      </c>
      <c r="V16" s="13">
        <v>4.5769668644763203E-4</v>
      </c>
      <c r="W16" s="13">
        <v>7.2087991671111672E-5</v>
      </c>
      <c r="X16" s="13">
        <f t="shared" si="0"/>
        <v>6.5036964154781529</v>
      </c>
      <c r="Y16" s="22">
        <v>2.266E-2</v>
      </c>
      <c r="Z16" s="15">
        <v>1.889</v>
      </c>
      <c r="AA16" s="15">
        <v>2.1900000000000001E-3</v>
      </c>
      <c r="AB16" s="15">
        <v>1.3450000000000001E-3</v>
      </c>
      <c r="AC16" s="15">
        <v>0.74760000000000004</v>
      </c>
      <c r="AD16" s="15">
        <v>3.3479999999999998E-3</v>
      </c>
      <c r="AE16" s="15">
        <v>1.879</v>
      </c>
      <c r="AG16" s="5">
        <v>1.1499999999999999</v>
      </c>
      <c r="AH16" s="5">
        <v>0.9</v>
      </c>
      <c r="AI16" s="13">
        <v>3.3930000000000002E-3</v>
      </c>
      <c r="AJ16" s="13">
        <v>3.046E-5</v>
      </c>
      <c r="AK16" s="13">
        <v>3.617E-3</v>
      </c>
      <c r="AL16" s="13">
        <v>2.9179999999999999E-4</v>
      </c>
      <c r="AU16" s="13"/>
      <c r="AV16" s="13"/>
      <c r="AW16" s="13"/>
    </row>
    <row r="17" spans="1:49" x14ac:dyDescent="0.35">
      <c r="I17" s="22"/>
      <c r="J17" s="15"/>
      <c r="K17" s="15"/>
      <c r="L17" s="15"/>
      <c r="M17" s="15"/>
      <c r="N17" s="15"/>
      <c r="O17" s="12"/>
      <c r="P17" s="13"/>
      <c r="Q17" s="13"/>
      <c r="R17" s="13"/>
      <c r="S17" s="13"/>
      <c r="T17" s="13"/>
      <c r="U17" s="13"/>
      <c r="V17" s="13"/>
      <c r="W17" s="13"/>
      <c r="X17" s="13">
        <f t="shared" si="0"/>
        <v>0</v>
      </c>
      <c r="Y17" s="22"/>
      <c r="Z17" s="15"/>
      <c r="AA17" s="15"/>
      <c r="AB17" s="15"/>
      <c r="AC17" s="15"/>
      <c r="AD17" s="15"/>
      <c r="AE17" s="15"/>
      <c r="AU17" s="13"/>
      <c r="AV17" s="13"/>
      <c r="AW17" s="13"/>
    </row>
    <row r="18" spans="1:49" x14ac:dyDescent="0.35">
      <c r="A18" s="2" t="s">
        <v>121</v>
      </c>
      <c r="I18" s="22"/>
      <c r="J18" s="15"/>
      <c r="K18" s="15"/>
      <c r="L18" s="15"/>
      <c r="M18" s="15"/>
      <c r="N18" s="15"/>
      <c r="O18" s="12"/>
      <c r="P18" s="13"/>
      <c r="Q18" s="13"/>
      <c r="R18" s="13"/>
      <c r="S18" s="13"/>
      <c r="T18" s="13"/>
      <c r="U18" s="13"/>
      <c r="V18" s="13"/>
      <c r="W18" s="13"/>
      <c r="X18" s="13">
        <f t="shared" si="0"/>
        <v>0</v>
      </c>
      <c r="Y18" s="22"/>
      <c r="Z18" s="15"/>
      <c r="AA18" s="15"/>
      <c r="AB18" s="15"/>
      <c r="AC18" s="15"/>
      <c r="AD18" s="15"/>
      <c r="AE18" s="15"/>
      <c r="AU18" s="13"/>
      <c r="AV18" s="13"/>
      <c r="AW18" s="13"/>
    </row>
    <row r="19" spans="1:49" x14ac:dyDescent="0.35">
      <c r="A19" s="5" t="s">
        <v>29</v>
      </c>
      <c r="B19" s="9">
        <v>44368</v>
      </c>
      <c r="C19" s="5">
        <v>1.01</v>
      </c>
      <c r="D19" s="5">
        <v>16</v>
      </c>
      <c r="E19" s="5">
        <v>8.23</v>
      </c>
      <c r="F19" s="5">
        <v>8.3000000000000007</v>
      </c>
      <c r="G19" s="5">
        <v>4.0599999999999996</v>
      </c>
      <c r="H19" s="5">
        <v>494</v>
      </c>
      <c r="I19" s="22">
        <v>2.2865943312749715</v>
      </c>
      <c r="J19" s="15">
        <v>0.17737920305013377</v>
      </c>
      <c r="K19" s="15">
        <v>0.5977592452379894</v>
      </c>
      <c r="L19" s="15">
        <v>5.6179452146997773E-2</v>
      </c>
      <c r="M19" s="15">
        <v>2.4221397260386088E-3</v>
      </c>
      <c r="N19" s="15">
        <v>0.11043114706137827</v>
      </c>
      <c r="O19" s="12">
        <v>5.4210744710589593E-4</v>
      </c>
      <c r="P19" s="13">
        <v>8.7885134939826113E-4</v>
      </c>
      <c r="Q19" s="13">
        <v>1.0231877895343423E-4</v>
      </c>
      <c r="R19" s="13">
        <v>1.9081172876636582E-4</v>
      </c>
      <c r="S19" s="13">
        <v>9.0346956265112666E-6</v>
      </c>
      <c r="T19" s="13">
        <v>1.2215310982121299E-5</v>
      </c>
      <c r="U19" s="13">
        <v>2.5589622170265925E-5</v>
      </c>
      <c r="V19" s="13">
        <v>7.4146938593393441E-5</v>
      </c>
      <c r="W19" s="13">
        <v>1.1927466828436294E-5</v>
      </c>
      <c r="X19" s="13">
        <f t="shared" si="0"/>
        <v>3.2326125218359336</v>
      </c>
      <c r="Y19" s="22">
        <v>5.6425795368168583E-3</v>
      </c>
      <c r="Z19" s="15">
        <v>0.6336727498378133</v>
      </c>
      <c r="AA19" s="15">
        <v>3.2170066622469054E-3</v>
      </c>
      <c r="AB19" s="15" t="e">
        <v>#VALUE!</v>
      </c>
      <c r="AC19" s="15">
        <v>0.35671374359123231</v>
      </c>
      <c r="AD19" s="15">
        <v>9.4765371469726666E-4</v>
      </c>
      <c r="AE19" s="15">
        <v>0.302877368311472</v>
      </c>
      <c r="AG19" s="5">
        <v>-0.73</v>
      </c>
      <c r="AH19" s="5">
        <v>1.04</v>
      </c>
      <c r="AI19" s="13">
        <v>3.777E-3</v>
      </c>
      <c r="AJ19" s="13">
        <v>3.9740000000000002E-5</v>
      </c>
      <c r="AK19" s="13">
        <v>4.0029999999999996E-3</v>
      </c>
      <c r="AL19" s="13">
        <v>3.6170000000000001E-4</v>
      </c>
      <c r="AV19" s="13"/>
      <c r="AW19" s="13"/>
    </row>
    <row r="20" spans="1:49" x14ac:dyDescent="0.35">
      <c r="A20" s="5" t="s">
        <v>28</v>
      </c>
      <c r="B20" s="9">
        <v>44368</v>
      </c>
      <c r="D20" s="5">
        <v>17</v>
      </c>
      <c r="E20" s="5">
        <v>8.1549999999999994</v>
      </c>
      <c r="F20" s="5">
        <v>8.17</v>
      </c>
      <c r="G20" s="5">
        <v>4.22</v>
      </c>
      <c r="I20" s="22">
        <v>2.4952595979086101</v>
      </c>
      <c r="J20" s="15">
        <v>0.20694439918302959</v>
      </c>
      <c r="K20" s="15">
        <v>0.85696289054437402</v>
      </c>
      <c r="L20" s="15">
        <v>9.7573713001865028E-2</v>
      </c>
      <c r="M20" s="15">
        <v>3.2866905409238913E-3</v>
      </c>
      <c r="N20" s="15">
        <v>0.14237059455744705</v>
      </c>
      <c r="O20" s="12">
        <v>8.4170586057893905E-4</v>
      </c>
      <c r="P20" s="13">
        <v>5.6078258838182288E-4</v>
      </c>
      <c r="Q20" s="13">
        <v>1.0693205973352817E-4</v>
      </c>
      <c r="R20" s="13">
        <v>1.3678558857904526E-4</v>
      </c>
      <c r="S20" s="13">
        <v>2.0915911853824099E-5</v>
      </c>
      <c r="T20" s="13">
        <v>1.887369106238106E-5</v>
      </c>
      <c r="U20" s="13">
        <v>5.9734074990394178E-5</v>
      </c>
      <c r="V20" s="13">
        <v>8.1708627688448877E-5</v>
      </c>
      <c r="W20" s="13">
        <v>2.1339934677751056E-5</v>
      </c>
      <c r="X20" s="13">
        <f t="shared" si="0"/>
        <v>3.8042466640737951</v>
      </c>
      <c r="Y20" s="22"/>
      <c r="Z20" s="15"/>
      <c r="AA20" s="15"/>
      <c r="AB20" s="15"/>
      <c r="AC20" s="15"/>
      <c r="AD20" s="15"/>
      <c r="AE20" s="15"/>
      <c r="AV20" s="13"/>
      <c r="AW20" s="13"/>
    </row>
    <row r="21" spans="1:49" x14ac:dyDescent="0.35">
      <c r="A21" s="5" t="s">
        <v>25</v>
      </c>
      <c r="B21" s="9">
        <v>44368</v>
      </c>
      <c r="C21" s="5">
        <v>9.17</v>
      </c>
      <c r="D21" s="5">
        <v>17</v>
      </c>
      <c r="E21" s="5">
        <v>8.1199999999999992</v>
      </c>
      <c r="F21" s="5">
        <v>8.3000000000000007</v>
      </c>
      <c r="G21" s="5">
        <v>4.2</v>
      </c>
      <c r="H21" s="5">
        <v>573</v>
      </c>
      <c r="I21" s="22">
        <v>2.5168995881707641</v>
      </c>
      <c r="J21" s="15">
        <v>0.19869644952803869</v>
      </c>
      <c r="K21" s="15">
        <v>0.92043782870197466</v>
      </c>
      <c r="L21" s="15">
        <v>0.10946429267947978</v>
      </c>
      <c r="M21" s="15">
        <v>3.1145003766313321E-3</v>
      </c>
      <c r="N21" s="15">
        <v>0.14005385636674211</v>
      </c>
      <c r="O21" s="12">
        <v>8.1099425415957435E-4</v>
      </c>
      <c r="P21" s="13">
        <v>4.1864327195726032E-4</v>
      </c>
      <c r="Q21" s="13">
        <v>9.4171184150360722E-5</v>
      </c>
      <c r="R21" s="13">
        <v>1.105260157509944E-4</v>
      </c>
      <c r="S21" s="13">
        <v>2.3339521325353913E-5</v>
      </c>
      <c r="T21" s="13">
        <v>1.952575798836292E-5</v>
      </c>
      <c r="U21" s="13">
        <v>4.9250000911156754E-5</v>
      </c>
      <c r="V21" s="13">
        <v>8.0363085874821295E-5</v>
      </c>
      <c r="W21" s="13">
        <v>2.2687218699934307E-5</v>
      </c>
      <c r="X21" s="13">
        <f t="shared" si="0"/>
        <v>3.8902960161344482</v>
      </c>
      <c r="Y21" s="22">
        <v>7.7901284650083499E-3</v>
      </c>
      <c r="Z21" s="15">
        <v>0.83833526076777698</v>
      </c>
      <c r="AA21" s="15">
        <v>4.434252426340329E-3</v>
      </c>
      <c r="AB21" s="15">
        <v>7.82188626351622E-4</v>
      </c>
      <c r="AC21" s="15">
        <v>0.45670584098998623</v>
      </c>
      <c r="AD21" s="15" t="e">
        <v>#VALUE!</v>
      </c>
      <c r="AE21" s="15">
        <v>0.47387049760566308</v>
      </c>
      <c r="AG21" s="5">
        <v>0.08</v>
      </c>
      <c r="AH21" s="5">
        <v>1.08</v>
      </c>
      <c r="AI21" s="13">
        <v>3.8899999999999998E-3</v>
      </c>
      <c r="AJ21" s="13">
        <v>4.1610000000000003E-5</v>
      </c>
      <c r="AK21" s="13">
        <v>4.1339999999999997E-3</v>
      </c>
      <c r="AL21" s="13">
        <v>3.9829999999999998E-4</v>
      </c>
      <c r="AV21" s="13"/>
      <c r="AW21" s="13"/>
    </row>
    <row r="22" spans="1:49" x14ac:dyDescent="0.35">
      <c r="A22" s="5" t="s">
        <v>21</v>
      </c>
      <c r="B22" s="9">
        <v>44368</v>
      </c>
      <c r="C22" s="5">
        <v>32.700000000000003</v>
      </c>
      <c r="D22" s="5">
        <v>17.100000000000001</v>
      </c>
      <c r="E22" s="5">
        <v>8.16</v>
      </c>
      <c r="F22" s="5">
        <v>8.27</v>
      </c>
      <c r="G22" s="5">
        <v>4.24</v>
      </c>
      <c r="H22" s="5">
        <v>605</v>
      </c>
      <c r="I22" s="22">
        <v>2.5843952205955989</v>
      </c>
      <c r="J22" s="15">
        <v>0.20023732438757977</v>
      </c>
      <c r="K22" s="15">
        <v>1.0692398161192602</v>
      </c>
      <c r="L22" s="15">
        <v>0.13221170484593661</v>
      </c>
      <c r="M22" s="15">
        <v>3.6291325745257562E-3</v>
      </c>
      <c r="N22" s="15">
        <v>0.16942290788998321</v>
      </c>
      <c r="O22" s="12">
        <v>1.4809242268319896E-3</v>
      </c>
      <c r="P22" s="13">
        <v>3.7733367392891331E-4</v>
      </c>
      <c r="Q22" s="13">
        <v>1.3624890267824018E-4</v>
      </c>
      <c r="R22" s="13">
        <v>9.008623049748822E-5</v>
      </c>
      <c r="S22" s="13">
        <v>2.9699429758232962E-5</v>
      </c>
      <c r="T22" s="13">
        <v>3.1036239529938201E-5</v>
      </c>
      <c r="U22" s="13">
        <v>5.9237817050952783E-5</v>
      </c>
      <c r="V22" s="13">
        <v>1.0076793468634517E-4</v>
      </c>
      <c r="W22" s="13">
        <v>2.6962068413450656E-5</v>
      </c>
      <c r="X22" s="13">
        <f t="shared" si="0"/>
        <v>4.1614684029362605</v>
      </c>
      <c r="Y22" s="22">
        <v>8.8165305262763415E-3</v>
      </c>
      <c r="Z22" s="15">
        <v>1.0448763151214284</v>
      </c>
      <c r="AA22" s="15">
        <v>4.8907195878753621E-3</v>
      </c>
      <c r="AB22" s="15">
        <v>7.4464357228674416E-4</v>
      </c>
      <c r="AC22" s="15">
        <v>0.48059911394099503</v>
      </c>
      <c r="AD22" s="15">
        <v>3.864321258821077E-3</v>
      </c>
      <c r="AE22" s="15">
        <v>0.54703310430980634</v>
      </c>
      <c r="AG22" s="5">
        <v>-0.76</v>
      </c>
      <c r="AH22" s="5">
        <v>1.06</v>
      </c>
      <c r="AI22" s="13">
        <v>3.9360000000000003E-3</v>
      </c>
      <c r="AJ22" s="13">
        <v>3.9539999999999998E-5</v>
      </c>
      <c r="AK22" s="13">
        <v>4.1809999999999998E-3</v>
      </c>
      <c r="AL22" s="13">
        <v>4.013E-4</v>
      </c>
      <c r="AV22" s="13"/>
      <c r="AW22" s="13"/>
    </row>
    <row r="23" spans="1:49" x14ac:dyDescent="0.35">
      <c r="A23" s="5" t="s">
        <v>122</v>
      </c>
      <c r="B23" s="9">
        <v>44370</v>
      </c>
      <c r="C23" s="5">
        <v>28</v>
      </c>
      <c r="D23" s="5">
        <v>16.5</v>
      </c>
      <c r="E23" s="5">
        <v>8.4</v>
      </c>
      <c r="F23" s="5">
        <v>8.4</v>
      </c>
      <c r="G23" s="5">
        <v>4.28</v>
      </c>
      <c r="H23" s="5">
        <v>604</v>
      </c>
      <c r="I23" s="22">
        <v>2.6364825061504549</v>
      </c>
      <c r="J23" s="15">
        <v>0.1877701815224449</v>
      </c>
      <c r="K23" s="15">
        <v>1.0219870615676161</v>
      </c>
      <c r="L23" s="15">
        <v>0.12671217773344146</v>
      </c>
      <c r="M23" s="15">
        <v>3.7566076139339782E-3</v>
      </c>
      <c r="N23" s="15">
        <v>0.1862356750477149</v>
      </c>
      <c r="O23" s="12">
        <v>1.2566955675157084E-3</v>
      </c>
      <c r="P23" s="13">
        <v>3.3377744847280365E-4</v>
      </c>
      <c r="Q23" s="13">
        <v>1.8610757294753924E-4</v>
      </c>
      <c r="R23" s="13">
        <v>8.5384411126127629E-5</v>
      </c>
      <c r="S23" s="13">
        <v>2.9111847052121369E-5</v>
      </c>
      <c r="T23" s="13">
        <v>3.0320403504972715E-5</v>
      </c>
      <c r="U23" s="13">
        <v>5.1539541474297653E-5</v>
      </c>
      <c r="V23" s="13">
        <v>1.0678142135359003E-4</v>
      </c>
      <c r="W23" s="13">
        <v>2.415782512854718E-5</v>
      </c>
      <c r="X23" s="13">
        <f t="shared" si="0"/>
        <v>4.1650480856741829</v>
      </c>
      <c r="Y23" s="22">
        <v>8.7112585199924427E-3</v>
      </c>
      <c r="Z23" s="15">
        <v>0.9413730854934701</v>
      </c>
      <c r="AA23" s="15">
        <v>4.7820369303670212E-3</v>
      </c>
      <c r="AB23" s="15">
        <v>7.9470364437324791E-4</v>
      </c>
      <c r="AC23" s="15">
        <v>0.48418754001699871</v>
      </c>
      <c r="AD23" s="15">
        <v>4.7382685734863334E-3</v>
      </c>
      <c r="AE23" s="15">
        <v>0.52027899229648134</v>
      </c>
      <c r="AG23" s="5">
        <v>0.34</v>
      </c>
      <c r="AH23" s="5">
        <v>1.19</v>
      </c>
      <c r="AI23" s="13">
        <v>3.9060000000000002E-3</v>
      </c>
      <c r="AJ23" s="13">
        <v>5.2670000000000002E-5</v>
      </c>
      <c r="AK23" s="13">
        <v>4.1720000000000004E-3</v>
      </c>
      <c r="AL23" s="13">
        <v>4.4319999999999999E-4</v>
      </c>
      <c r="AV23" s="13"/>
      <c r="AW23" s="13"/>
    </row>
    <row r="24" spans="1:49" x14ac:dyDescent="0.35">
      <c r="A24" s="5" t="s">
        <v>14</v>
      </c>
      <c r="B24" s="9">
        <v>44369</v>
      </c>
      <c r="C24" s="5">
        <v>54.4</v>
      </c>
      <c r="D24" s="5">
        <v>16.399999999999999</v>
      </c>
      <c r="E24" s="5">
        <v>8.2579999999999991</v>
      </c>
      <c r="F24" s="5">
        <v>8.3000000000000007</v>
      </c>
      <c r="G24" s="5">
        <v>3.7</v>
      </c>
      <c r="H24" s="5">
        <v>530</v>
      </c>
      <c r="I24" s="22">
        <v>2.168213495977259</v>
      </c>
      <c r="J24" s="15">
        <v>0.17086969521308193</v>
      </c>
      <c r="K24" s="15">
        <v>0.97166744263267391</v>
      </c>
      <c r="L24" s="15">
        <v>0.12363088245100465</v>
      </c>
      <c r="M24" s="15">
        <v>3.337800154092544E-3</v>
      </c>
      <c r="N24" s="15">
        <v>0.2049550780074991</v>
      </c>
      <c r="O24" s="12">
        <v>9.8629238787291038E-4</v>
      </c>
      <c r="P24" s="13">
        <v>1.1121221453747727E-3</v>
      </c>
      <c r="Q24" s="13">
        <v>2.428294600620072E-4</v>
      </c>
      <c r="R24" s="13">
        <v>1.0646364539668121E-4</v>
      </c>
      <c r="S24" s="13">
        <v>3.6553988687407742E-5</v>
      </c>
      <c r="T24" s="13">
        <v>4.2026539256455374E-5</v>
      </c>
      <c r="U24" s="13">
        <v>5.8914684983323615E-5</v>
      </c>
      <c r="V24" s="13">
        <v>1.2528873008144407E-4</v>
      </c>
      <c r="W24" s="13">
        <v>2.2333840944189936E-5</v>
      </c>
      <c r="X24" s="13">
        <f t="shared" si="0"/>
        <v>3.6454072198582703</v>
      </c>
      <c r="Y24" s="22">
        <v>7.2216596310753058E-3</v>
      </c>
      <c r="Z24" s="15">
        <v>0.95012551829182301</v>
      </c>
      <c r="AA24" s="15">
        <v>4.6168392909543424E-3</v>
      </c>
      <c r="AB24" s="15">
        <v>6.0572687224669599E-4</v>
      </c>
      <c r="AC24" s="15">
        <v>0.33119963099690514</v>
      </c>
      <c r="AD24" s="15" t="e">
        <v>#VALUE!</v>
      </c>
      <c r="AE24" s="15">
        <v>0.40032479700187379</v>
      </c>
      <c r="AG24" s="5">
        <v>0.13</v>
      </c>
      <c r="AH24" s="5">
        <v>0.98</v>
      </c>
      <c r="AI24" s="13">
        <v>3.4459999999999998E-3</v>
      </c>
      <c r="AJ24" s="13">
        <v>3.6170000000000001E-5</v>
      </c>
      <c r="AK24" s="13">
        <v>3.6449999999999998E-3</v>
      </c>
      <c r="AL24" s="13">
        <v>3.0029999999999998E-4</v>
      </c>
      <c r="AV24" s="13"/>
      <c r="AW24" s="13"/>
    </row>
    <row r="25" spans="1:49" x14ac:dyDescent="0.35">
      <c r="A25" s="5" t="s">
        <v>12</v>
      </c>
      <c r="B25" s="9">
        <v>44369</v>
      </c>
      <c r="C25" s="5">
        <v>59.5</v>
      </c>
      <c r="D25" s="5">
        <v>16.7</v>
      </c>
      <c r="E25" s="5">
        <v>8.2629999999999999</v>
      </c>
      <c r="F25" s="5">
        <v>8.1999999999999993</v>
      </c>
      <c r="G25" s="5">
        <v>4.54</v>
      </c>
      <c r="H25" s="5">
        <v>529</v>
      </c>
      <c r="I25" s="22">
        <v>2.2051671687948793</v>
      </c>
      <c r="J25" s="15">
        <v>0.17755208066283582</v>
      </c>
      <c r="K25" s="15">
        <v>0.9895159429671545</v>
      </c>
      <c r="L25" s="15">
        <v>0.12597354928118398</v>
      </c>
      <c r="M25" s="15">
        <v>3.3405640735164571E-3</v>
      </c>
      <c r="N25" s="15">
        <v>0.19955798367394723</v>
      </c>
      <c r="O25" s="12">
        <v>9.521728772477903E-4</v>
      </c>
      <c r="P25" s="13">
        <v>1.0615699880359617E-3</v>
      </c>
      <c r="Q25" s="13">
        <v>2.4054311575930494E-4</v>
      </c>
      <c r="R25" s="13">
        <v>1.0020981830740357E-4</v>
      </c>
      <c r="S25" s="13">
        <v>3.5309557533200966E-5</v>
      </c>
      <c r="T25" s="13">
        <v>4.3482523604477852E-5</v>
      </c>
      <c r="U25" s="13">
        <v>5.8590596238381692E-5</v>
      </c>
      <c r="V25" s="13">
        <v>1.2360693951981303E-4</v>
      </c>
      <c r="W25" s="13">
        <v>2.2968973854600539E-5</v>
      </c>
      <c r="X25" s="13">
        <f t="shared" si="0"/>
        <v>3.7037457438436183</v>
      </c>
      <c r="Y25" s="22">
        <v>7.3479860386159827E-3</v>
      </c>
      <c r="Z25" s="15">
        <v>0.97616562773249071</v>
      </c>
      <c r="AA25" s="15">
        <v>4.9385399571790336E-3</v>
      </c>
      <c r="AB25" s="15">
        <v>6.0572687224669599E-4</v>
      </c>
      <c r="AC25" s="15">
        <v>0.37090617031879741</v>
      </c>
      <c r="AD25" s="15">
        <v>3.2894113385714017E-3</v>
      </c>
      <c r="AE25" s="15">
        <v>0.40709140120757864</v>
      </c>
      <c r="AG25" s="5">
        <v>-6.92</v>
      </c>
      <c r="AH25" s="5">
        <v>0.97</v>
      </c>
      <c r="AI25" s="13">
        <v>4.2720000000000001E-2</v>
      </c>
      <c r="AJ25" s="13">
        <v>3.5899999999999998E-5</v>
      </c>
      <c r="AK25" s="13">
        <v>4.5100000000000001E-3</v>
      </c>
      <c r="AL25" s="13">
        <v>3.8529999999999999E-4</v>
      </c>
      <c r="AV25" s="13"/>
      <c r="AW25" s="13"/>
    </row>
    <row r="26" spans="1:49" x14ac:dyDescent="0.35">
      <c r="A26" s="5" t="s">
        <v>9</v>
      </c>
      <c r="B26" s="9">
        <v>44369</v>
      </c>
      <c r="C26" s="5" t="s">
        <v>90</v>
      </c>
      <c r="D26" s="5">
        <v>16.899999999999999</v>
      </c>
      <c r="E26" s="5">
        <v>8.2759999999999998</v>
      </c>
      <c r="F26" s="5">
        <v>8.3000000000000007</v>
      </c>
      <c r="G26" s="5">
        <v>3.36</v>
      </c>
      <c r="H26" s="5">
        <v>526</v>
      </c>
      <c r="I26" s="22">
        <v>2.0496307311389486</v>
      </c>
      <c r="J26" s="15">
        <v>0.17349878274214647</v>
      </c>
      <c r="K26" s="15">
        <v>1.0618957371088802</v>
      </c>
      <c r="L26" s="15">
        <v>0.13233829994363189</v>
      </c>
      <c r="M26" s="15">
        <v>3.103302995704345E-3</v>
      </c>
      <c r="N26" s="15">
        <v>0.19877493971791887</v>
      </c>
      <c r="O26" s="12">
        <v>9.2600493247102446E-4</v>
      </c>
      <c r="P26" s="13">
        <v>2.3501214651337355E-3</v>
      </c>
      <c r="Q26" s="13">
        <v>4.6315850129441838E-4</v>
      </c>
      <c r="R26" s="13">
        <v>2.1869368258796207E-4</v>
      </c>
      <c r="S26" s="13">
        <v>4.0959076863860531E-5</v>
      </c>
      <c r="T26" s="13">
        <v>4.745838544246115E-5</v>
      </c>
      <c r="U26" s="13">
        <v>6.6565936148371737E-5</v>
      </c>
      <c r="V26" s="13">
        <v>1.4135945874257255E-4</v>
      </c>
      <c r="W26" s="13">
        <v>2.4784148372618474E-5</v>
      </c>
      <c r="X26" s="13">
        <f t="shared" si="0"/>
        <v>3.6235208992342884</v>
      </c>
      <c r="Y26" s="22">
        <v>4.6109138752346707E-3</v>
      </c>
      <c r="Z26" s="15">
        <v>1.0082080500944912</v>
      </c>
      <c r="AA26" s="15" t="e">
        <v>#VALUE!</v>
      </c>
      <c r="AB26" s="15">
        <v>7.2587104525430519E-4</v>
      </c>
      <c r="AC26" s="15" t="e">
        <v>#VALUE!</v>
      </c>
      <c r="AD26" s="15" t="e">
        <v>#VALUE!</v>
      </c>
      <c r="AE26" s="15">
        <v>0.15967520299812618</v>
      </c>
      <c r="AG26" s="5">
        <v>5.65</v>
      </c>
      <c r="AH26" s="5">
        <v>0.93</v>
      </c>
      <c r="AI26" s="13">
        <v>3.13E-3</v>
      </c>
      <c r="AJ26" s="13">
        <v>3.2539999999999997E-5</v>
      </c>
      <c r="AK26" s="13">
        <v>3.3089999999999999E-3</v>
      </c>
      <c r="AL26" s="13">
        <v>2.5480000000000001E-4</v>
      </c>
      <c r="AV26" s="13"/>
      <c r="AW26" s="13"/>
    </row>
    <row r="27" spans="1:49" x14ac:dyDescent="0.35">
      <c r="A27" s="5" t="s">
        <v>119</v>
      </c>
      <c r="B27" s="9">
        <v>44369</v>
      </c>
      <c r="C27" s="5">
        <v>71</v>
      </c>
      <c r="D27" s="5">
        <v>16.3</v>
      </c>
      <c r="E27" s="5">
        <v>8.2810000000000006</v>
      </c>
      <c r="F27" s="5">
        <v>8.0500000000000007</v>
      </c>
      <c r="G27" s="5">
        <v>3.37</v>
      </c>
      <c r="H27" s="5">
        <v>528</v>
      </c>
      <c r="I27" s="22">
        <v>2.0452959727736122</v>
      </c>
      <c r="J27" s="15">
        <v>0.16950867885325888</v>
      </c>
      <c r="K27" s="15">
        <v>1.0932586356740026</v>
      </c>
      <c r="L27" s="15">
        <v>0.13643029708692908</v>
      </c>
      <c r="M27" s="15">
        <v>3.1320865345822379E-3</v>
      </c>
      <c r="N27" s="15">
        <v>0.1964037829458713</v>
      </c>
      <c r="O27" s="12">
        <v>9.2868625182529214E-4</v>
      </c>
      <c r="P27" s="13">
        <v>1.9182953369743471E-3</v>
      </c>
      <c r="Q27" s="13">
        <v>3.9566879063708928E-4</v>
      </c>
      <c r="R27" s="13">
        <v>1.8712810952919355E-4</v>
      </c>
      <c r="S27" s="13">
        <v>4.1308550738312761E-5</v>
      </c>
      <c r="T27" s="13">
        <v>4.9124631034556104E-5</v>
      </c>
      <c r="U27" s="13">
        <v>6.6311683597464357E-5</v>
      </c>
      <c r="V27" s="13">
        <v>1.4632656124537039E-4</v>
      </c>
      <c r="W27" s="13">
        <v>2.6156937082700114E-5</v>
      </c>
      <c r="X27" s="13">
        <f t="shared" si="0"/>
        <v>3.6477884607209203</v>
      </c>
      <c r="Y27" s="22">
        <v>7.2427140323320857E-3</v>
      </c>
      <c r="Z27" s="15">
        <v>1.0248272360590076</v>
      </c>
      <c r="AA27" s="15">
        <v>4.8689830563736951E-3</v>
      </c>
      <c r="AB27" s="15">
        <v>7.0084100921105326E-4</v>
      </c>
      <c r="AC27" s="15">
        <v>0.36922888352372146</v>
      </c>
      <c r="AD27" s="15">
        <v>2.6829129611651509E-3</v>
      </c>
      <c r="AE27" s="15">
        <v>0.40352279825109305</v>
      </c>
      <c r="AG27" s="5">
        <v>0.79</v>
      </c>
      <c r="AH27" s="5">
        <v>0.89</v>
      </c>
      <c r="AI27" s="13">
        <v>3.153E-3</v>
      </c>
      <c r="AJ27" s="13">
        <v>3.116E-5</v>
      </c>
      <c r="AK27" s="13">
        <v>3.3270000000000001E-3</v>
      </c>
      <c r="AL27" s="13">
        <v>2.4350000000000001E-4</v>
      </c>
      <c r="AV27" s="13"/>
      <c r="AW27" s="13"/>
    </row>
    <row r="28" spans="1:49" x14ac:dyDescent="0.35">
      <c r="I28" s="22"/>
      <c r="J28" s="15"/>
      <c r="K28" s="15"/>
      <c r="L28" s="15"/>
      <c r="M28" s="15"/>
      <c r="N28" s="15"/>
      <c r="O28" s="12"/>
      <c r="P28" s="13"/>
      <c r="Q28" s="13"/>
      <c r="R28" s="13"/>
      <c r="S28" s="13"/>
      <c r="T28" s="13"/>
      <c r="U28" s="13"/>
      <c r="V28" s="13"/>
      <c r="W28" s="13"/>
      <c r="X28" s="13">
        <f t="shared" si="0"/>
        <v>0</v>
      </c>
      <c r="Y28" s="22"/>
      <c r="Z28" s="15"/>
      <c r="AA28" s="15"/>
      <c r="AB28" s="15"/>
      <c r="AC28" s="15"/>
      <c r="AD28" s="15"/>
      <c r="AE28" s="15"/>
      <c r="AU28" s="13"/>
      <c r="AV28" s="13"/>
      <c r="AW28" s="13"/>
    </row>
    <row r="29" spans="1:49" x14ac:dyDescent="0.35">
      <c r="A29" s="2" t="s">
        <v>123</v>
      </c>
      <c r="I29" s="22"/>
      <c r="J29" s="15"/>
      <c r="K29" s="15"/>
      <c r="L29" s="15"/>
      <c r="M29" s="15"/>
      <c r="N29" s="15"/>
      <c r="O29" s="12"/>
      <c r="P29" s="13"/>
      <c r="Q29" s="13"/>
      <c r="R29" s="13"/>
      <c r="S29" s="13"/>
      <c r="T29" s="13"/>
      <c r="U29" s="13"/>
      <c r="V29" s="13"/>
      <c r="W29" s="13"/>
      <c r="X29" s="13">
        <f t="shared" si="0"/>
        <v>0</v>
      </c>
      <c r="Y29" s="22"/>
      <c r="Z29" s="15"/>
      <c r="AA29" s="15"/>
      <c r="AB29" s="15"/>
      <c r="AC29" s="15"/>
      <c r="AD29" s="15"/>
      <c r="AE29" s="15"/>
      <c r="AU29" s="13"/>
      <c r="AV29" s="13"/>
      <c r="AW29" s="13"/>
    </row>
    <row r="30" spans="1:49" x14ac:dyDescent="0.35">
      <c r="A30" s="5" t="s">
        <v>33</v>
      </c>
      <c r="I30" s="22"/>
      <c r="J30" s="15"/>
      <c r="K30" s="15"/>
      <c r="L30" s="15"/>
      <c r="M30" s="18"/>
      <c r="N30" s="18"/>
      <c r="O30" s="20"/>
      <c r="P30" s="19"/>
      <c r="Q30" s="19"/>
      <c r="R30" s="19"/>
      <c r="S30" s="19"/>
      <c r="T30" s="19"/>
      <c r="U30" s="19"/>
      <c r="V30" s="19"/>
      <c r="W30" s="19"/>
      <c r="X30" s="13">
        <f t="shared" si="0"/>
        <v>0</v>
      </c>
      <c r="Y30" s="23"/>
      <c r="Z30" s="18"/>
      <c r="AA30" s="18"/>
      <c r="AB30" s="18"/>
      <c r="AC30" s="18"/>
      <c r="AD30" s="18"/>
      <c r="AE30" s="18"/>
      <c r="AU30" s="13"/>
      <c r="AV30" s="13"/>
      <c r="AW30" s="13"/>
    </row>
    <row r="31" spans="1:49" x14ac:dyDescent="0.35">
      <c r="A31" s="5" t="s">
        <v>37</v>
      </c>
      <c r="B31" s="9">
        <v>44372</v>
      </c>
      <c r="C31" s="5">
        <v>2.1219999999999999</v>
      </c>
      <c r="D31" s="5">
        <v>16</v>
      </c>
      <c r="E31" s="5">
        <v>8.1</v>
      </c>
      <c r="F31" s="5">
        <v>8.0500000000000007</v>
      </c>
      <c r="G31" s="5">
        <v>4.46</v>
      </c>
      <c r="H31" s="5">
        <v>658</v>
      </c>
      <c r="I31" s="22">
        <v>2.7629090840117736</v>
      </c>
      <c r="J31" s="15">
        <v>0.25284534216224669</v>
      </c>
      <c r="K31" s="15">
        <v>1.2992028347593476</v>
      </c>
      <c r="L31" s="15">
        <v>0.14147841299688091</v>
      </c>
      <c r="M31" s="15">
        <v>3.3776021493323928E-3</v>
      </c>
      <c r="N31" s="15">
        <v>0.15095677147079878</v>
      </c>
      <c r="O31" s="12">
        <v>1.8469403653643556E-3</v>
      </c>
      <c r="P31" s="13">
        <v>5.076370007788128E-4</v>
      </c>
      <c r="Q31" s="13">
        <v>1.8920701554052066E-4</v>
      </c>
      <c r="R31" s="13">
        <v>1.8682571706907258E-4</v>
      </c>
      <c r="S31" s="13">
        <v>2.6967137773425241E-5</v>
      </c>
      <c r="T31" s="13">
        <v>2.5447002115551846E-5</v>
      </c>
      <c r="U31" s="13">
        <v>6.6611294359645982E-5</v>
      </c>
      <c r="V31" s="13">
        <v>1.0638772733064673E-4</v>
      </c>
      <c r="W31" s="13">
        <v>2.4784577691363335E-5</v>
      </c>
      <c r="X31" s="13">
        <f t="shared" si="0"/>
        <v>4.613750855388405</v>
      </c>
      <c r="Y31" s="22">
        <v>1.1000924656667195E-2</v>
      </c>
      <c r="Z31" s="15">
        <v>1.1619891123459227</v>
      </c>
      <c r="AA31" s="15">
        <v>3.6626055580311055E-3</v>
      </c>
      <c r="AB31" s="15">
        <v>7.2587104525430519E-4</v>
      </c>
      <c r="AC31" s="15">
        <v>0.43453823810698833</v>
      </c>
      <c r="AD31" s="15">
        <v>5.4332146309309963E-3</v>
      </c>
      <c r="AE31" s="15">
        <v>0.77033624817822188</v>
      </c>
      <c r="AG31" s="5">
        <v>-0.96</v>
      </c>
      <c r="AH31" s="5">
        <v>0.88</v>
      </c>
      <c r="AI31" s="13">
        <v>4.2139999999999999E-3</v>
      </c>
      <c r="AJ31" s="13">
        <v>3.6279999999999998E-5</v>
      </c>
      <c r="AK31" s="13">
        <v>4.4739999999999997E-3</v>
      </c>
      <c r="AL31" s="13">
        <v>3.9050000000000001E-4</v>
      </c>
      <c r="AU31" s="13"/>
      <c r="AV31" s="13"/>
      <c r="AW31" s="13"/>
    </row>
    <row r="32" spans="1:49" x14ac:dyDescent="0.35">
      <c r="A32" s="5" t="s">
        <v>39</v>
      </c>
      <c r="B32" s="9">
        <v>44372</v>
      </c>
      <c r="C32" s="5">
        <v>2.35</v>
      </c>
      <c r="D32" s="5">
        <v>16</v>
      </c>
      <c r="E32" s="5">
        <v>8</v>
      </c>
      <c r="F32" s="5">
        <v>8.0500000000000007</v>
      </c>
      <c r="G32" s="5">
        <v>4.8899999999999997</v>
      </c>
      <c r="H32" s="5">
        <v>706</v>
      </c>
      <c r="I32" s="22">
        <v>3.0940925902293777</v>
      </c>
      <c r="J32" s="15">
        <v>0.22112158621915728</v>
      </c>
      <c r="K32" s="15">
        <v>1.3978860404112188</v>
      </c>
      <c r="L32" s="15">
        <v>0.18839944742474846</v>
      </c>
      <c r="M32" s="15">
        <v>6.9253675486232345E-3</v>
      </c>
      <c r="N32" s="15">
        <v>0.32239147120904316</v>
      </c>
      <c r="O32" s="12">
        <v>2.1990705371971943E-3</v>
      </c>
      <c r="P32" s="13">
        <v>7.3327580340466845E-4</v>
      </c>
      <c r="Q32" s="13">
        <v>1.6222844987455489E-4</v>
      </c>
      <c r="R32" s="13">
        <v>2.6797643223512303E-4</v>
      </c>
      <c r="S32" s="13">
        <v>6.2715099106268343E-5</v>
      </c>
      <c r="T32" s="13">
        <v>5.7352279156756348E-5</v>
      </c>
      <c r="U32" s="13">
        <v>6.9364884229706106E-5</v>
      </c>
      <c r="V32" s="13">
        <v>2.18105592644284E-4</v>
      </c>
      <c r="W32" s="13">
        <v>3.282354411693244E-5</v>
      </c>
      <c r="X32" s="13">
        <f t="shared" si="0"/>
        <v>5.2346194156641337</v>
      </c>
      <c r="Y32" s="22">
        <v>1.3685360816906559E-2</v>
      </c>
      <c r="Z32" s="15">
        <v>1.3170394606944404</v>
      </c>
      <c r="AA32" s="15">
        <v>3.5539229005227637E-3</v>
      </c>
      <c r="AB32" s="15">
        <v>5.944633560272327E-4</v>
      </c>
      <c r="AC32" s="15">
        <v>0.38238106988318671</v>
      </c>
      <c r="AD32" s="15">
        <v>7.818143146252449E-3</v>
      </c>
      <c r="AE32" s="15">
        <v>0.77859671038933997</v>
      </c>
      <c r="AG32" s="5">
        <v>0.43</v>
      </c>
      <c r="AH32" s="5">
        <v>0.96</v>
      </c>
      <c r="AI32" s="13">
        <v>4.6010000000000001E-3</v>
      </c>
      <c r="AJ32" s="13">
        <v>2.8200000000000001E-5</v>
      </c>
      <c r="AK32" s="13">
        <v>4.8999999999999998E-3</v>
      </c>
      <c r="AL32" s="13">
        <v>4.8759999999999998E-4</v>
      </c>
      <c r="AU32" s="13"/>
      <c r="AV32" s="13"/>
      <c r="AW32" s="13"/>
    </row>
    <row r="33" spans="1:49" x14ac:dyDescent="0.35">
      <c r="A33" s="5" t="s">
        <v>41</v>
      </c>
      <c r="B33" s="9">
        <v>44368</v>
      </c>
      <c r="C33" s="5">
        <v>1.36</v>
      </c>
      <c r="D33" s="5">
        <v>16</v>
      </c>
      <c r="E33" s="5">
        <v>8.1530000000000005</v>
      </c>
      <c r="F33" s="5">
        <v>8.1999999999999993</v>
      </c>
      <c r="G33" s="5">
        <v>5.1550000000000002</v>
      </c>
      <c r="H33" s="5">
        <v>653</v>
      </c>
      <c r="I33" s="22">
        <v>3.1095292634228788</v>
      </c>
      <c r="J33" s="15">
        <v>0.18379431287886552</v>
      </c>
      <c r="K33" s="15">
        <v>0.96006105113184181</v>
      </c>
      <c r="L33" s="15">
        <v>0.16549665651506082</v>
      </c>
      <c r="M33" s="15">
        <v>5.6425940888290673E-3</v>
      </c>
      <c r="N33" s="15">
        <v>0.33286476906366647</v>
      </c>
      <c r="O33" s="12">
        <v>1.6893623968397644E-3</v>
      </c>
      <c r="P33" s="13">
        <v>7.9193504147801656E-4</v>
      </c>
      <c r="Q33" s="13">
        <v>2.4184295264157444E-4</v>
      </c>
      <c r="R33" s="13">
        <v>1.6300358579546075E-4</v>
      </c>
      <c r="S33" s="13">
        <v>3.8952228193013675E-5</v>
      </c>
      <c r="T33" s="13">
        <v>2.9724131915555697E-5</v>
      </c>
      <c r="U33" s="13">
        <v>5.8994954548192162E-5</v>
      </c>
      <c r="V33" s="13">
        <v>7.6375877912941481E-5</v>
      </c>
      <c r="W33" s="13">
        <v>3.2071335021550234E-5</v>
      </c>
      <c r="X33" s="13">
        <f t="shared" si="0"/>
        <v>4.7605109096054896</v>
      </c>
      <c r="Y33" s="22">
        <v>1.1237786670805964E-2</v>
      </c>
      <c r="Z33" s="15">
        <v>0.97519250839139127</v>
      </c>
      <c r="AA33" s="15">
        <v>6.01015096021128E-3</v>
      </c>
      <c r="AB33" s="15">
        <v>7.383860632759311E-4</v>
      </c>
      <c r="AC33" s="15">
        <v>0.4006457554161042</v>
      </c>
      <c r="AD33" s="15">
        <v>8.486765489399967E-3</v>
      </c>
      <c r="AE33" s="15">
        <v>0.62874765771392871</v>
      </c>
      <c r="AG33" s="5">
        <v>-0.6</v>
      </c>
      <c r="AH33" s="5">
        <v>1.1299999999999999</v>
      </c>
      <c r="AI33" s="13">
        <v>4.7860000000000003E-3</v>
      </c>
      <c r="AJ33" s="13">
        <v>4.1140000000000003E-5</v>
      </c>
      <c r="AK33" s="13">
        <v>5.1000000000000004E-3</v>
      </c>
      <c r="AL33" s="13">
        <v>5.7459999999999998E-4</v>
      </c>
      <c r="AU33" s="13"/>
      <c r="AV33" s="13"/>
      <c r="AW33" s="13"/>
    </row>
    <row r="34" spans="1:49" x14ac:dyDescent="0.35">
      <c r="A34" s="5" t="s">
        <v>44</v>
      </c>
      <c r="B34" s="9">
        <v>44370</v>
      </c>
      <c r="C34" s="5">
        <v>0.64200000000000002</v>
      </c>
      <c r="D34" s="5">
        <v>16</v>
      </c>
      <c r="E34" s="5">
        <v>8.3000000000000007</v>
      </c>
      <c r="F34" s="5">
        <v>8.4</v>
      </c>
      <c r="G34" s="5">
        <v>5.1849999999999996</v>
      </c>
      <c r="H34" s="5">
        <v>562</v>
      </c>
      <c r="I34" s="22">
        <v>2.8837490686555762</v>
      </c>
      <c r="J34" s="15">
        <v>0.11949544085449103</v>
      </c>
      <c r="K34" s="15">
        <v>0.52181837637738715</v>
      </c>
      <c r="L34" s="15">
        <v>5.9318297743293703E-2</v>
      </c>
      <c r="M34" s="15">
        <v>3.8307807597899525E-3</v>
      </c>
      <c r="N34" s="15">
        <v>0.28498651321973506</v>
      </c>
      <c r="O34" s="12">
        <v>4.9676118673989587E-4</v>
      </c>
      <c r="P34" s="13">
        <v>3.1097783215500093E-4</v>
      </c>
      <c r="Q34" s="13">
        <v>1.2077353612695128E-4</v>
      </c>
      <c r="R34" s="13">
        <v>6.8274634081458852E-5</v>
      </c>
      <c r="S34" s="13">
        <v>1.4723588431365809E-5</v>
      </c>
      <c r="T34" s="13">
        <v>9.2324360257995818E-6</v>
      </c>
      <c r="U34" s="13">
        <v>2.7492212657259878E-5</v>
      </c>
      <c r="V34" s="13">
        <v>2.413529114376647E-4</v>
      </c>
      <c r="W34" s="13">
        <v>8.2137995067812961E-6</v>
      </c>
      <c r="X34" s="13">
        <f t="shared" si="0"/>
        <v>3.8744962797474356</v>
      </c>
      <c r="Y34" s="22">
        <v>6.4479103848886664E-3</v>
      </c>
      <c r="Z34" s="15">
        <v>0.66166473923222291</v>
      </c>
      <c r="AA34" s="15">
        <v>4.1299409853169733E-3</v>
      </c>
      <c r="AB34" s="15" t="e">
        <v>#VALUE!</v>
      </c>
      <c r="AC34" s="15">
        <v>0.48925165591751618</v>
      </c>
      <c r="AD34" s="15" t="e">
        <v>#VALUE!</v>
      </c>
      <c r="AE34" s="15">
        <v>0.17917447428690403</v>
      </c>
      <c r="AG34" s="5">
        <v>-0.88</v>
      </c>
      <c r="AH34" s="5">
        <v>1.32</v>
      </c>
      <c r="AI34" s="13">
        <v>4.718E-3</v>
      </c>
      <c r="AJ34" s="13">
        <v>6.2929999999999995E-5</v>
      </c>
      <c r="AK34" s="13">
        <v>5.0530000000000002E-3</v>
      </c>
      <c r="AL34" s="13">
        <v>6.2299999999999996E-4</v>
      </c>
      <c r="AU34" s="13"/>
      <c r="AV34" s="13"/>
      <c r="AW34" s="13"/>
    </row>
    <row r="35" spans="1:49" x14ac:dyDescent="0.35">
      <c r="A35" s="5" t="s">
        <v>46</v>
      </c>
      <c r="B35" s="9">
        <v>44370</v>
      </c>
      <c r="C35" s="5">
        <v>9.2319999999999993</v>
      </c>
      <c r="D35" s="5">
        <v>16.5</v>
      </c>
      <c r="E35" s="5">
        <v>8.1</v>
      </c>
      <c r="F35" s="5">
        <v>8.1999999999999993</v>
      </c>
      <c r="G35" s="5">
        <v>4.54</v>
      </c>
      <c r="H35" s="5">
        <v>522</v>
      </c>
      <c r="I35" s="22">
        <v>2.5811887679336061</v>
      </c>
      <c r="J35" s="15">
        <v>0.10359150777541482</v>
      </c>
      <c r="K35" s="15">
        <v>0.55109598653354042</v>
      </c>
      <c r="L35" s="15">
        <v>5.7826689954416109E-2</v>
      </c>
      <c r="M35" s="15">
        <v>3.4651096854590264E-3</v>
      </c>
      <c r="N35" s="15">
        <v>0.27241232300407375</v>
      </c>
      <c r="O35" s="12">
        <v>4.5695591490604274E-4</v>
      </c>
      <c r="P35" s="13">
        <v>8.8404714999301736E-4</v>
      </c>
      <c r="Q35" s="13">
        <v>1.7697215993297909E-4</v>
      </c>
      <c r="R35" s="13">
        <v>1.8777058711902524E-4</v>
      </c>
      <c r="S35" s="13">
        <v>2.0044428604619027E-5</v>
      </c>
      <c r="T35" s="13">
        <v>1.3826534993631848E-5</v>
      </c>
      <c r="U35" s="13">
        <v>2.8580487682263124E-5</v>
      </c>
      <c r="V35" s="13">
        <v>1.5892310175814799E-4</v>
      </c>
      <c r="W35" s="13">
        <v>1.3190356834865535E-5</v>
      </c>
      <c r="X35" s="13">
        <f t="shared" si="0"/>
        <v>3.571520695608335</v>
      </c>
      <c r="Y35" s="22">
        <v>6.2110483707498989E-3</v>
      </c>
      <c r="Z35" s="15">
        <v>0.70484303161932693</v>
      </c>
      <c r="AA35" s="15">
        <v>3.5300127158709284E-3</v>
      </c>
      <c r="AB35" s="15" t="e">
        <v>#VALUE!</v>
      </c>
      <c r="AC35" s="15">
        <v>0.34837246733725885</v>
      </c>
      <c r="AD35" s="15" t="e">
        <v>#VALUE!</v>
      </c>
      <c r="AE35" s="15">
        <v>0.20280241515719344</v>
      </c>
      <c r="AG35" s="5">
        <v>-0.2</v>
      </c>
      <c r="AH35" s="5">
        <v>1.04</v>
      </c>
      <c r="AI35" s="13">
        <v>4.2490000000000002E-3</v>
      </c>
      <c r="AJ35" s="13">
        <v>3.5339999999999997E-5</v>
      </c>
      <c r="AK35" s="13">
        <v>4.5050000000000003E-3</v>
      </c>
      <c r="AL35" s="13">
        <v>4.395E-4</v>
      </c>
      <c r="AU35" s="13"/>
      <c r="AV35" s="13"/>
      <c r="AW35" s="13"/>
    </row>
    <row r="36" spans="1:49" x14ac:dyDescent="0.35">
      <c r="A36" s="5" t="s">
        <v>47</v>
      </c>
      <c r="B36" s="9">
        <v>44370</v>
      </c>
      <c r="C36" s="5">
        <v>2.0099999999999998</v>
      </c>
      <c r="D36" s="5">
        <v>16.399999999999999</v>
      </c>
      <c r="E36" s="5">
        <v>7.9</v>
      </c>
      <c r="F36" s="5">
        <v>7.85</v>
      </c>
      <c r="G36" s="5">
        <v>2.99</v>
      </c>
      <c r="H36" s="5">
        <v>504</v>
      </c>
      <c r="I36" s="22">
        <v>1.8113904217356331</v>
      </c>
      <c r="J36" s="15">
        <v>0.20534021704732694</v>
      </c>
      <c r="K36" s="15">
        <v>1.2132337609007899</v>
      </c>
      <c r="L36" s="15">
        <v>0.15392251216950242</v>
      </c>
      <c r="M36" s="15">
        <v>2.953873346727543E-3</v>
      </c>
      <c r="N36" s="15">
        <v>0.23211322259892239</v>
      </c>
      <c r="O36" s="12">
        <v>1.1883442083322556E-3</v>
      </c>
      <c r="P36" s="13">
        <v>4.7201391029074698E-3</v>
      </c>
      <c r="Q36" s="13">
        <v>5.6475778959757194E-4</v>
      </c>
      <c r="R36" s="13">
        <v>4.2138507624160871E-4</v>
      </c>
      <c r="S36" s="13">
        <v>6.2566355262221154E-5</v>
      </c>
      <c r="T36" s="13">
        <v>4.9708645668992778E-5</v>
      </c>
      <c r="U36" s="13">
        <v>9.7529881336000539E-5</v>
      </c>
      <c r="V36" s="13">
        <v>1.4797209977437467E-4</v>
      </c>
      <c r="W36" s="13">
        <v>1.6820835568019335E-5</v>
      </c>
      <c r="X36" s="13">
        <f t="shared" si="0"/>
        <v>3.626223231793591</v>
      </c>
      <c r="Y36" s="22">
        <v>6.2110483707498989E-3</v>
      </c>
      <c r="Z36" s="15">
        <v>1.2556003723239217</v>
      </c>
      <c r="AA36" s="15">
        <v>3.921270282900958E-3</v>
      </c>
      <c r="AB36" s="15">
        <v>4.5554665598718469E-4</v>
      </c>
      <c r="AC36" s="15">
        <v>0.33618633366072681</v>
      </c>
      <c r="AD36" s="15">
        <v>1.6004818292664948E-3</v>
      </c>
      <c r="AE36" s="15">
        <v>0.44178221944617951</v>
      </c>
      <c r="AG36" s="5">
        <v>-0.59</v>
      </c>
      <c r="AH36" s="5">
        <v>0.36</v>
      </c>
      <c r="AI36" s="13">
        <v>2.885E-3</v>
      </c>
      <c r="AJ36" s="13">
        <v>1.0319999999999999E-5</v>
      </c>
      <c r="AK36" s="13">
        <v>3.0569999999999998E-3</v>
      </c>
      <c r="AL36" s="13">
        <v>1.041E-4</v>
      </c>
      <c r="AU36" s="13"/>
      <c r="AV36" s="13"/>
      <c r="AW36" s="13"/>
    </row>
    <row r="37" spans="1:49" x14ac:dyDescent="0.35">
      <c r="A37" s="5" t="s">
        <v>49</v>
      </c>
      <c r="B37" s="9">
        <v>44369</v>
      </c>
      <c r="D37" s="5">
        <v>15.4</v>
      </c>
      <c r="E37" s="5">
        <v>7.9409999999999998</v>
      </c>
      <c r="F37" s="5">
        <v>7.8</v>
      </c>
      <c r="G37" s="5">
        <v>2.4350000000000001</v>
      </c>
      <c r="H37" s="5">
        <v>640</v>
      </c>
      <c r="I37" s="22">
        <v>1.927600322823025</v>
      </c>
      <c r="J37" s="15">
        <v>0.43294673588112531</v>
      </c>
      <c r="K37" s="15">
        <v>1.7971114097468015</v>
      </c>
      <c r="L37" s="15">
        <v>0.25531847374456101</v>
      </c>
      <c r="M37" s="15">
        <v>3.8515425654287202E-3</v>
      </c>
      <c r="N37" s="15">
        <v>0.23471925044199854</v>
      </c>
      <c r="O37" s="12">
        <v>1.953825221560119E-3</v>
      </c>
      <c r="P37" s="13">
        <v>3.8084444935668855E-3</v>
      </c>
      <c r="Q37" s="13">
        <v>1.2298875338718949E-3</v>
      </c>
      <c r="R37" s="13">
        <v>7.5676264365370565E-4</v>
      </c>
      <c r="S37" s="13">
        <v>8.1555189825817392E-5</v>
      </c>
      <c r="T37" s="13">
        <v>5.6244650406852974E-5</v>
      </c>
      <c r="U37" s="13">
        <v>8.8371545659223993E-5</v>
      </c>
      <c r="V37" s="13">
        <v>1.496218397255306E-4</v>
      </c>
      <c r="W37" s="13">
        <v>3.1541800998138919E-5</v>
      </c>
      <c r="X37" s="13">
        <f t="shared" si="0"/>
        <v>4.6597039901222077</v>
      </c>
      <c r="Y37" s="22">
        <v>8.8428485278473131E-3</v>
      </c>
      <c r="Z37" s="15">
        <v>1.7544918624657997</v>
      </c>
      <c r="AA37" s="15">
        <v>1.1520361695884189E-2</v>
      </c>
      <c r="AB37" s="15">
        <v>1.3265919102923508E-3</v>
      </c>
      <c r="AC37" s="15">
        <v>0.58757453040001684</v>
      </c>
      <c r="AD37" s="15">
        <v>2.34807531530545E-3</v>
      </c>
      <c r="AE37" s="15">
        <v>1.0145065584009993</v>
      </c>
      <c r="AG37" s="5">
        <v>-0.21</v>
      </c>
      <c r="AH37" s="5">
        <v>0.22</v>
      </c>
      <c r="AI37" s="13">
        <v>2.3449999999999999E-3</v>
      </c>
      <c r="AJ37" s="13">
        <v>7.6969999999999993E-6</v>
      </c>
      <c r="AK37" s="13">
        <v>2.496E-3</v>
      </c>
      <c r="AL37" s="13">
        <v>5.0479999999999998E-5</v>
      </c>
      <c r="AU37" s="13"/>
      <c r="AV37" s="13"/>
      <c r="AW37" s="13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87464-2348-4AA3-BC43-0C3C395BC3F2}">
  <dimension ref="A1:AL37"/>
  <sheetViews>
    <sheetView topLeftCell="W4" zoomScale="75" zoomScaleNormal="75" workbookViewId="0">
      <selection activeCell="AC13" sqref="AC13:AC16"/>
    </sheetView>
  </sheetViews>
  <sheetFormatPr defaultColWidth="8.7265625" defaultRowHeight="18.5" x14ac:dyDescent="0.45"/>
  <cols>
    <col min="1" max="1" width="20.1796875" style="40" customWidth="1"/>
    <col min="2" max="2" width="16.54296875" style="40" customWidth="1"/>
    <col min="3" max="4" width="12.81640625" style="40" customWidth="1"/>
    <col min="5" max="6" width="10.7265625" style="40" customWidth="1"/>
    <col min="7" max="7" width="9.54296875" style="40" customWidth="1"/>
    <col min="8" max="8" width="12.7265625" style="40" customWidth="1"/>
    <col min="9" max="9" width="8.453125" style="43" customWidth="1"/>
    <col min="10" max="10" width="13.26953125" style="40" customWidth="1"/>
    <col min="11" max="12" width="8.453125" style="40" customWidth="1"/>
    <col min="13" max="13" width="8.81640625" style="40" bestFit="1" customWidth="1"/>
    <col min="14" max="14" width="8.81640625" style="40" customWidth="1"/>
    <col min="15" max="15" width="10.26953125" style="43" customWidth="1"/>
    <col min="16" max="18" width="10.26953125" style="40" customWidth="1"/>
    <col min="19" max="19" width="15.54296875" style="40" customWidth="1"/>
    <col min="20" max="20" width="12.81640625" style="40" customWidth="1"/>
    <col min="21" max="21" width="11.81640625" style="40" customWidth="1"/>
    <col min="22" max="22" width="10.26953125" style="40" customWidth="1"/>
    <col min="23" max="24" width="15.54296875" style="40" customWidth="1"/>
    <col min="25" max="25" width="8.81640625" style="43" customWidth="1"/>
    <col min="26" max="26" width="8.81640625" style="40" customWidth="1"/>
    <col min="27" max="28" width="10" style="40" customWidth="1"/>
    <col min="29" max="29" width="8.81640625" style="40" customWidth="1"/>
    <col min="30" max="30" width="10" style="40" customWidth="1"/>
    <col min="31" max="32" width="8.81640625" style="40" customWidth="1"/>
    <col min="33" max="33" width="8.81640625" style="43" customWidth="1"/>
    <col min="34" max="34" width="8.81640625" style="40" customWidth="1"/>
    <col min="35" max="38" width="10.26953125" style="40" customWidth="1"/>
    <col min="39" max="43" width="8.7265625" style="40" customWidth="1"/>
    <col min="44" max="46" width="8.7265625" style="40"/>
    <col min="47" max="47" width="11" style="40" customWidth="1"/>
    <col min="48" max="50" width="12" style="40" customWidth="1"/>
    <col min="51" max="51" width="12.6328125" style="40" customWidth="1"/>
    <col min="52" max="16384" width="8.7265625" style="40"/>
  </cols>
  <sheetData>
    <row r="1" spans="1:38" s="37" customFormat="1" ht="60.5" customHeight="1" x14ac:dyDescent="0.45">
      <c r="A1" s="36" t="s">
        <v>55</v>
      </c>
      <c r="I1" s="38" t="s">
        <v>50</v>
      </c>
      <c r="J1" s="39" t="s">
        <v>51</v>
      </c>
      <c r="K1" s="39"/>
      <c r="L1" s="39"/>
      <c r="M1" s="39"/>
      <c r="N1" s="39"/>
      <c r="O1" s="38" t="s">
        <v>52</v>
      </c>
      <c r="Y1" s="38" t="s">
        <v>53</v>
      </c>
      <c r="AG1" s="61" t="s">
        <v>54</v>
      </c>
      <c r="AH1" s="36"/>
      <c r="AI1" s="36"/>
      <c r="AJ1" s="39"/>
      <c r="AK1" s="36"/>
      <c r="AL1" s="36"/>
    </row>
    <row r="2" spans="1:38" s="68" customFormat="1" ht="74" x14ac:dyDescent="0.45">
      <c r="A2" s="64" t="s">
        <v>106</v>
      </c>
      <c r="B2" s="65" t="s">
        <v>56</v>
      </c>
      <c r="C2" s="66" t="s">
        <v>129</v>
      </c>
      <c r="D2" s="66" t="s">
        <v>107</v>
      </c>
      <c r="E2" s="66" t="s">
        <v>115</v>
      </c>
      <c r="F2" s="66" t="s">
        <v>116</v>
      </c>
      <c r="G2" s="66" t="s">
        <v>43</v>
      </c>
      <c r="H2" s="66" t="s">
        <v>60</v>
      </c>
      <c r="I2" s="67" t="s">
        <v>61</v>
      </c>
      <c r="J2" s="66" t="s">
        <v>62</v>
      </c>
      <c r="K2" s="66" t="s">
        <v>63</v>
      </c>
      <c r="L2" s="66" t="s">
        <v>64</v>
      </c>
      <c r="M2" s="66" t="s">
        <v>65</v>
      </c>
      <c r="N2" s="66" t="s">
        <v>66</v>
      </c>
      <c r="O2" s="67" t="s">
        <v>67</v>
      </c>
      <c r="P2" s="66" t="s">
        <v>68</v>
      </c>
      <c r="Q2" s="66" t="s">
        <v>69</v>
      </c>
      <c r="R2" s="66" t="s">
        <v>70</v>
      </c>
      <c r="S2" s="66" t="s">
        <v>71</v>
      </c>
      <c r="T2" s="66" t="s">
        <v>72</v>
      </c>
      <c r="U2" s="66" t="s">
        <v>73</v>
      </c>
      <c r="V2" s="66" t="s">
        <v>74</v>
      </c>
      <c r="W2" s="66" t="s">
        <v>108</v>
      </c>
      <c r="X2" s="66" t="s">
        <v>127</v>
      </c>
      <c r="Y2" s="67" t="s">
        <v>76</v>
      </c>
      <c r="Z2" s="66" t="s">
        <v>77</v>
      </c>
      <c r="AA2" s="66" t="s">
        <v>78</v>
      </c>
      <c r="AB2" s="66" t="s">
        <v>79</v>
      </c>
      <c r="AC2" s="66" t="s">
        <v>80</v>
      </c>
      <c r="AD2" s="66" t="s">
        <v>81</v>
      </c>
      <c r="AE2" s="66" t="s">
        <v>82</v>
      </c>
      <c r="AF2" s="66"/>
      <c r="AG2" s="67" t="s">
        <v>83</v>
      </c>
      <c r="AH2" s="66" t="s">
        <v>84</v>
      </c>
      <c r="AI2" s="66" t="s">
        <v>85</v>
      </c>
      <c r="AJ2" s="66" t="s">
        <v>86</v>
      </c>
      <c r="AK2" s="66" t="s">
        <v>87</v>
      </c>
      <c r="AL2" s="66" t="s">
        <v>88</v>
      </c>
    </row>
    <row r="3" spans="1:38" x14ac:dyDescent="0.45">
      <c r="A3" s="40" t="s">
        <v>26</v>
      </c>
      <c r="B3" s="41">
        <v>44462</v>
      </c>
      <c r="D3" s="40">
        <v>13</v>
      </c>
      <c r="E3" s="40">
        <v>6.5</v>
      </c>
      <c r="F3" s="40">
        <v>6.6</v>
      </c>
      <c r="G3" s="40">
        <v>0.1</v>
      </c>
      <c r="H3" s="40">
        <v>42</v>
      </c>
      <c r="I3" s="62">
        <v>4.3011888023966521E-2</v>
      </c>
      <c r="J3" s="42">
        <v>3.8290692989136718E-2</v>
      </c>
      <c r="K3" s="42">
        <v>0.18671525982319068</v>
      </c>
      <c r="L3" s="42">
        <v>8.671846722890935E-3</v>
      </c>
      <c r="M3" s="42">
        <v>6.2687256320510774E-5</v>
      </c>
      <c r="N3" s="42">
        <v>5.47120071708238E-2</v>
      </c>
      <c r="O3" s="62">
        <v>3.1548465015162112E-4</v>
      </c>
      <c r="P3" s="42">
        <v>4.3944900507511602E-3</v>
      </c>
      <c r="Q3" s="42">
        <v>3.150601816045962E-3</v>
      </c>
      <c r="R3" s="42">
        <v>2.0455441648596799E-4</v>
      </c>
      <c r="S3" s="42">
        <v>1.6876021813523914E-5</v>
      </c>
      <c r="T3" s="42">
        <v>1.6333271568770463E-5</v>
      </c>
      <c r="U3" s="42">
        <v>4.7021907797554158E-5</v>
      </c>
      <c r="V3" s="42">
        <v>1.0171650132023977E-5</v>
      </c>
      <c r="W3" s="42">
        <v>1.6780262264010713E-6</v>
      </c>
      <c r="X3" s="42">
        <f>SUM(I3:W3)</f>
        <v>0.33962159379730222</v>
      </c>
      <c r="Y3" s="43">
        <v>1.0527200628389661E-3</v>
      </c>
      <c r="Z3" s="40">
        <v>0.16302428567399091</v>
      </c>
      <c r="AA3" s="40" t="e">
        <v>#VALUE!</v>
      </c>
      <c r="AB3" s="40">
        <v>2.1150380456547857E-4</v>
      </c>
      <c r="AC3" s="40">
        <v>3.1787810318216784E-3</v>
      </c>
      <c r="AD3" s="40" t="e">
        <v>#VALUE!</v>
      </c>
      <c r="AE3" s="40">
        <v>3.1188840308140744E-2</v>
      </c>
      <c r="AG3" s="43">
        <v>6.27</v>
      </c>
      <c r="AH3" s="40">
        <v>-3.85</v>
      </c>
      <c r="AI3" s="44">
        <v>9.1630000000000002E-5</v>
      </c>
      <c r="AJ3" s="44">
        <v>1.4979999999999999E-8</v>
      </c>
      <c r="AK3" s="44">
        <v>1.4919999999999999E-4</v>
      </c>
    </row>
    <row r="4" spans="1:38" x14ac:dyDescent="0.45">
      <c r="A4" s="40" t="s">
        <v>23</v>
      </c>
      <c r="B4" s="41">
        <v>44462</v>
      </c>
      <c r="C4" s="40">
        <v>2.5089999999999999</v>
      </c>
      <c r="D4" s="40">
        <v>13.6</v>
      </c>
      <c r="E4" s="40">
        <v>7.05</v>
      </c>
      <c r="F4" s="40">
        <v>7</v>
      </c>
      <c r="G4" s="40">
        <v>0.255</v>
      </c>
      <c r="H4" s="40">
        <v>83</v>
      </c>
      <c r="I4" s="62">
        <v>0.12037579940620997</v>
      </c>
      <c r="J4" s="42">
        <v>7.4526752192970308E-2</v>
      </c>
      <c r="K4" s="42">
        <v>0.26549366045108796</v>
      </c>
      <c r="L4" s="42">
        <v>2.4663762095646507E-2</v>
      </c>
      <c r="M4" s="42">
        <v>1.7232341517313553E-4</v>
      </c>
      <c r="N4" s="42">
        <v>4.6676542648066983E-2</v>
      </c>
      <c r="O4" s="62">
        <v>2.5476792979218501E-4</v>
      </c>
      <c r="P4" s="42">
        <v>2.1039040763301737E-3</v>
      </c>
      <c r="Q4" s="42">
        <v>1.5213357566341399E-3</v>
      </c>
      <c r="R4" s="42">
        <v>1.5596588498223104E-4</v>
      </c>
      <c r="S4" s="42">
        <v>1.2888113588834117E-5</v>
      </c>
      <c r="T4" s="42">
        <v>2.1190609639275442E-5</v>
      </c>
      <c r="U4" s="42">
        <v>4.1459751135889521E-5</v>
      </c>
      <c r="V4" s="42">
        <v>1.9993845256496252E-5</v>
      </c>
      <c r="W4" s="42">
        <v>1.4869149629034243E-6</v>
      </c>
      <c r="X4" s="42">
        <f t="shared" ref="X4:X37" si="0">SUM(I4:W4)</f>
        <v>0.53604183309147713</v>
      </c>
      <c r="Y4" s="43">
        <v>1.5159168904881109E-3</v>
      </c>
      <c r="Z4" s="40">
        <v>0.21792796096240091</v>
      </c>
      <c r="AA4" s="40" t="e">
        <v>#VALUE!</v>
      </c>
      <c r="AB4" s="40" t="e">
        <v>#VALUE!</v>
      </c>
      <c r="AC4" s="40">
        <v>1.5282663144364397E-2</v>
      </c>
      <c r="AD4" s="40" t="e">
        <v>#VALUE!</v>
      </c>
      <c r="AE4" s="40">
        <v>5.7151780137414114E-2</v>
      </c>
      <c r="AG4" s="43">
        <v>6.57</v>
      </c>
      <c r="AH4" s="40">
        <v>-2.59</v>
      </c>
      <c r="AI4" s="44">
        <v>2.4919999999999999E-4</v>
      </c>
      <c r="AJ4" s="44">
        <v>1.052E-7</v>
      </c>
      <c r="AK4" s="44">
        <v>3.1159999999999998E-4</v>
      </c>
    </row>
    <row r="5" spans="1:38" x14ac:dyDescent="0.45">
      <c r="A5" s="40" t="s">
        <v>124</v>
      </c>
      <c r="B5" s="41">
        <v>44461</v>
      </c>
      <c r="C5" s="5">
        <v>8.2439999999999998</v>
      </c>
      <c r="D5" s="40">
        <v>14</v>
      </c>
      <c r="E5" s="40">
        <v>7.3</v>
      </c>
      <c r="F5" s="40">
        <v>7.45</v>
      </c>
      <c r="G5" s="40">
        <v>0.72499999999999998</v>
      </c>
      <c r="H5" s="40">
        <v>145</v>
      </c>
      <c r="I5" s="62">
        <v>0.35559902170327806</v>
      </c>
      <c r="J5" s="42">
        <v>0.14191578105233388</v>
      </c>
      <c r="K5" s="42">
        <v>0.43370760185941876</v>
      </c>
      <c r="L5" s="42">
        <v>5.1043911993252665E-2</v>
      </c>
      <c r="M5" s="42">
        <v>5.9981825528374912E-4</v>
      </c>
      <c r="N5" s="42">
        <v>3.7751687179043175E-2</v>
      </c>
      <c r="O5" s="62">
        <v>2.7392090104216138E-4</v>
      </c>
      <c r="P5" s="42">
        <v>1.1815850910728385E-3</v>
      </c>
      <c r="Q5" s="42">
        <v>2.9487623137810712E-4</v>
      </c>
      <c r="R5" s="42">
        <v>3.1349451844739444E-4</v>
      </c>
      <c r="S5" s="42">
        <v>8.6958554380959735E-6</v>
      </c>
      <c r="T5" s="42">
        <v>1.9920890158627933E-5</v>
      </c>
      <c r="U5" s="42">
        <v>3.2816976415303421E-5</v>
      </c>
      <c r="V5" s="42">
        <v>1.1315042707342277E-4</v>
      </c>
      <c r="W5" s="42">
        <v>2.3698531603218567E-6</v>
      </c>
      <c r="X5" s="42">
        <f t="shared" si="0"/>
        <v>1.0228586527867964</v>
      </c>
      <c r="Y5" s="43">
        <v>2.6212729564690251E-3</v>
      </c>
      <c r="Z5" s="40">
        <v>0.37231828054043375</v>
      </c>
      <c r="AA5" s="40">
        <v>1.2302876829944245E-3</v>
      </c>
      <c r="AB5" s="40">
        <v>2.9785742891469765E-4</v>
      </c>
      <c r="AC5" s="40">
        <v>6.2420873189054413E-2</v>
      </c>
      <c r="AD5" s="40">
        <v>8.7184141752148542E-4</v>
      </c>
      <c r="AE5" s="40">
        <v>0.10161982094524255</v>
      </c>
      <c r="AG5" s="43">
        <v>4.13</v>
      </c>
      <c r="AH5" s="40">
        <v>-1.25</v>
      </c>
      <c r="AI5" s="44">
        <v>7.1670000000000002E-4</v>
      </c>
      <c r="AJ5" s="44">
        <v>8.9410000000000005E-7</v>
      </c>
      <c r="AK5" s="44">
        <v>7.8379999999999997E-4</v>
      </c>
    </row>
    <row r="6" spans="1:38" x14ac:dyDescent="0.45">
      <c r="A6" s="40" t="s">
        <v>15</v>
      </c>
      <c r="B6" s="41">
        <v>44461</v>
      </c>
      <c r="C6" s="40">
        <v>13.5</v>
      </c>
      <c r="D6" s="40">
        <v>14.5</v>
      </c>
      <c r="E6" s="40">
        <v>8.1</v>
      </c>
      <c r="F6" s="40">
        <v>8.1</v>
      </c>
      <c r="G6" s="40">
        <v>2.02</v>
      </c>
      <c r="H6" s="40">
        <v>301</v>
      </c>
      <c r="I6" s="62">
        <v>0.85170423196669187</v>
      </c>
      <c r="J6" s="42">
        <v>0.3323610063222901</v>
      </c>
      <c r="K6" s="42">
        <v>0.9598909998459918</v>
      </c>
      <c r="L6" s="42">
        <v>7.6476883952903335E-2</v>
      </c>
      <c r="M6" s="42">
        <v>1.0670865145258827E-3</v>
      </c>
      <c r="N6" s="42">
        <v>5.9242748120900378E-2</v>
      </c>
      <c r="O6" s="62">
        <v>5.2902448499596441E-4</v>
      </c>
      <c r="P6" s="42">
        <v>1.1371447872131032E-3</v>
      </c>
      <c r="Q6" s="42">
        <v>2.534786431507479E-4</v>
      </c>
      <c r="R6" s="42">
        <v>2.2134402133303647E-4</v>
      </c>
      <c r="S6" s="42">
        <v>1.0812352588953127E-5</v>
      </c>
      <c r="T6" s="42">
        <v>1.892641520612873E-5</v>
      </c>
      <c r="U6" s="42">
        <v>4.0859389466563563E-5</v>
      </c>
      <c r="V6" s="42">
        <v>2.9510240529644397E-4</v>
      </c>
      <c r="W6" s="42">
        <v>4.0175628885998725E-6</v>
      </c>
      <c r="X6" s="42">
        <f t="shared" si="0"/>
        <v>2.2832536667854431</v>
      </c>
      <c r="Y6" s="43">
        <v>3.9161186337609531E-3</v>
      </c>
      <c r="Z6" s="40">
        <v>0.93328068146560228</v>
      </c>
      <c r="AA6" s="40">
        <v>1.9302039973481434E-3</v>
      </c>
      <c r="AB6" s="40" t="e">
        <v>#VALUE!</v>
      </c>
      <c r="AC6" s="40">
        <v>0.1516783350993228</v>
      </c>
      <c r="AD6" s="40">
        <v>1.9879669037204885E-3</v>
      </c>
      <c r="AE6" s="40">
        <v>0.19333333333333333</v>
      </c>
      <c r="AG6" s="43">
        <v>-1.33</v>
      </c>
      <c r="AH6" s="40">
        <v>0.16</v>
      </c>
      <c r="AI6" s="44">
        <v>1.9530000000000001E-3</v>
      </c>
      <c r="AJ6" s="44">
        <v>1.17E-5</v>
      </c>
      <c r="AK6" s="44">
        <v>2.032E-3</v>
      </c>
      <c r="AL6" s="44">
        <v>2.0250000000000001E-5</v>
      </c>
    </row>
    <row r="7" spans="1:38" x14ac:dyDescent="0.45">
      <c r="A7" s="40" t="s">
        <v>13</v>
      </c>
      <c r="B7" s="41">
        <v>44461</v>
      </c>
      <c r="C7" s="40">
        <v>11.3</v>
      </c>
      <c r="D7" s="40">
        <v>14.3</v>
      </c>
      <c r="E7" s="40">
        <v>8.0500000000000007</v>
      </c>
      <c r="F7" s="40">
        <v>8.1</v>
      </c>
      <c r="G7" s="40">
        <v>2.5449999999999999</v>
      </c>
      <c r="H7" s="40">
        <v>487</v>
      </c>
      <c r="I7" s="62">
        <v>1.4744669565059818</v>
      </c>
      <c r="J7" s="42">
        <v>0.45473124490049394</v>
      </c>
      <c r="K7" s="42">
        <v>1.4989632374764355</v>
      </c>
      <c r="L7" s="42">
        <v>0.1247322175843343</v>
      </c>
      <c r="M7" s="42">
        <v>1.6278292326530172E-3</v>
      </c>
      <c r="N7" s="42">
        <v>8.853734122060157E-2</v>
      </c>
      <c r="O7" s="62">
        <v>1.0850351434289543E-3</v>
      </c>
      <c r="P7" s="42">
        <v>5.2400911578783925E-4</v>
      </c>
      <c r="Q7" s="42">
        <v>1.121806757337439E-3</v>
      </c>
      <c r="R7" s="42">
        <v>1.790754433410524E-4</v>
      </c>
      <c r="S7" s="42">
        <v>1.7043853257889473E-5</v>
      </c>
      <c r="T7" s="42">
        <v>2.1824415038264529E-5</v>
      </c>
      <c r="U7" s="42">
        <v>4.6484884013047556E-5</v>
      </c>
      <c r="V7" s="42">
        <v>6.8180459043209703E-4</v>
      </c>
      <c r="W7" s="42">
        <v>9.184987453146559E-6</v>
      </c>
      <c r="X7" s="42">
        <f t="shared" si="0"/>
        <v>3.6467450961105898</v>
      </c>
      <c r="Y7" s="43">
        <v>4.6951314802617886E-3</v>
      </c>
      <c r="Z7" s="40">
        <v>1.5466787013792909</v>
      </c>
      <c r="AA7" s="40">
        <v>3.0778928606362286E-3</v>
      </c>
      <c r="AB7" s="40">
        <v>9.1609931918301972E-4</v>
      </c>
      <c r="AC7" s="40">
        <v>0.36454538270362502</v>
      </c>
      <c r="AD7" s="40">
        <v>6.3513857856154583E-3</v>
      </c>
      <c r="AE7" s="40">
        <v>0.36398917343327081</v>
      </c>
      <c r="AG7" s="43">
        <v>2.84</v>
      </c>
      <c r="AH7" s="40">
        <v>0.45</v>
      </c>
      <c r="AI7" s="44">
        <v>2.428E-3</v>
      </c>
      <c r="AJ7" s="44">
        <v>1.5270000000000001E-5</v>
      </c>
      <c r="AK7" s="44">
        <v>2.5469999999999998E-3</v>
      </c>
      <c r="AL7" s="44">
        <v>8.5920000000000004E-5</v>
      </c>
    </row>
    <row r="8" spans="1:38" x14ac:dyDescent="0.45">
      <c r="A8" s="40" t="s">
        <v>10</v>
      </c>
      <c r="B8" s="41">
        <v>44460</v>
      </c>
      <c r="C8" s="40">
        <v>11.3</v>
      </c>
      <c r="D8" s="40">
        <v>14</v>
      </c>
      <c r="E8" s="40">
        <v>8.1</v>
      </c>
      <c r="F8" s="40">
        <v>8.0500000000000007</v>
      </c>
      <c r="G8" s="40">
        <v>2.66</v>
      </c>
      <c r="H8" s="40">
        <v>652</v>
      </c>
      <c r="I8" s="62">
        <v>1.6294740411055901</v>
      </c>
      <c r="J8" s="42">
        <v>0.54238575147071655</v>
      </c>
      <c r="K8" s="42">
        <v>2.5962513937634943</v>
      </c>
      <c r="L8" s="42">
        <v>0.1777167033566735</v>
      </c>
      <c r="M8" s="42">
        <v>2.4756137186478888E-3</v>
      </c>
      <c r="N8" s="42">
        <v>0.10922253789664288</v>
      </c>
      <c r="O8" s="62">
        <v>1.5104101391346962E-3</v>
      </c>
      <c r="P8" s="42">
        <v>4.6837241631998727E-4</v>
      </c>
      <c r="Q8" s="42">
        <v>4.088895301681229E-4</v>
      </c>
      <c r="R8" s="42">
        <v>2.7379491207059565E-4</v>
      </c>
      <c r="S8" s="42">
        <v>2.8745146866026214E-5</v>
      </c>
      <c r="T8" s="42">
        <v>3.3018417047334351E-5</v>
      </c>
      <c r="U8" s="42">
        <v>1.1405190749089017E-4</v>
      </c>
      <c r="V8" s="42">
        <v>6.5647669532472664E-4</v>
      </c>
      <c r="W8" s="42">
        <v>1.8074890270250217E-5</v>
      </c>
      <c r="X8" s="42">
        <f t="shared" si="0"/>
        <v>5.0610378753664573</v>
      </c>
      <c r="Y8" s="43">
        <v>9.0797105419860823E-3</v>
      </c>
      <c r="Z8" s="40">
        <v>2.5553690801906748</v>
      </c>
      <c r="AA8" s="40">
        <v>2.6953299062068667E-3</v>
      </c>
      <c r="AB8" s="40">
        <v>1.2890468562274731E-3</v>
      </c>
      <c r="AC8" s="40">
        <v>0.52101527459926555</v>
      </c>
      <c r="AD8" s="40">
        <v>5.4332146309309963E-3</v>
      </c>
      <c r="AE8" s="40">
        <v>0.55808869456589627</v>
      </c>
      <c r="AG8" s="43">
        <v>1.91</v>
      </c>
      <c r="AH8" s="40">
        <v>0.44</v>
      </c>
      <c r="AI8" s="44">
        <v>2.542E-3</v>
      </c>
      <c r="AJ8" s="44">
        <v>1.468E-5</v>
      </c>
      <c r="AK8" s="44">
        <v>2.6740000000000002E-3</v>
      </c>
      <c r="AL8" s="44">
        <v>9.1349999999999998E-5</v>
      </c>
    </row>
    <row r="9" spans="1:38" x14ac:dyDescent="0.45">
      <c r="A9" s="40" t="s">
        <v>125</v>
      </c>
      <c r="B9" s="41">
        <v>44460</v>
      </c>
      <c r="C9" s="40">
        <v>24.2</v>
      </c>
      <c r="D9" s="40">
        <v>14.2</v>
      </c>
      <c r="E9" s="40">
        <v>8.1</v>
      </c>
      <c r="F9" s="40">
        <v>8.0500000000000007</v>
      </c>
      <c r="G9" s="40">
        <v>2.8570000000000002</v>
      </c>
      <c r="H9" s="40">
        <v>645</v>
      </c>
      <c r="I9" s="62">
        <v>1.7223700109532962</v>
      </c>
      <c r="J9" s="42">
        <v>0.60485417385723672</v>
      </c>
      <c r="K9" s="42">
        <v>2.4686805599576855</v>
      </c>
      <c r="L9" s="42">
        <v>0.16747230200236427</v>
      </c>
      <c r="M9" s="42">
        <v>2.9444808664771355E-3</v>
      </c>
      <c r="N9" s="42">
        <v>0.11778300750798237</v>
      </c>
      <c r="O9" s="62">
        <v>1.5427531550953157E-3</v>
      </c>
      <c r="P9" s="42">
        <v>4.1549945779953244E-4</v>
      </c>
      <c r="Q9" s="42">
        <v>3.5680392193755982E-4</v>
      </c>
      <c r="R9" s="42">
        <v>3.1592620217847525E-4</v>
      </c>
      <c r="S9" s="42">
        <v>2.4606441580687551E-5</v>
      </c>
      <c r="T9" s="42">
        <v>2.9618421023052972E-5</v>
      </c>
      <c r="U9" s="42">
        <v>8.9278831792356735E-5</v>
      </c>
      <c r="V9" s="42">
        <v>7.2368898870584604E-4</v>
      </c>
      <c r="W9" s="42">
        <v>2.32239715340219E-5</v>
      </c>
      <c r="X9" s="42">
        <f t="shared" si="0"/>
        <v>5.0876259345366899</v>
      </c>
      <c r="Y9" s="43">
        <v>8.3164884964278332E-3</v>
      </c>
      <c r="Z9" s="40">
        <v>2.3740022000959016</v>
      </c>
      <c r="AA9" s="40">
        <v>3.2061383964960711E-3</v>
      </c>
      <c r="AB9" s="40">
        <v>1.1138366039247097E-3</v>
      </c>
      <c r="AC9" s="40">
        <v>0.46039909749068214</v>
      </c>
      <c r="AD9" s="40">
        <v>9.4923313755509546E-3</v>
      </c>
      <c r="AE9" s="40">
        <v>0.6056891526129502</v>
      </c>
      <c r="AG9" s="43">
        <v>2.77</v>
      </c>
      <c r="AH9" s="40">
        <v>0.49</v>
      </c>
      <c r="AI9" s="44">
        <v>2.7230000000000002E-3</v>
      </c>
      <c r="AJ9" s="44">
        <v>1.5780000000000001E-5</v>
      </c>
      <c r="AK9" s="44">
        <v>2.8679999999999999E-3</v>
      </c>
      <c r="AL9" s="44">
        <v>1.1230000000000001E-4</v>
      </c>
    </row>
    <row r="10" spans="1:38" x14ac:dyDescent="0.45">
      <c r="A10" s="40" t="s">
        <v>3</v>
      </c>
      <c r="B10" s="41">
        <v>44460</v>
      </c>
      <c r="C10" s="40">
        <v>29.9</v>
      </c>
      <c r="D10" s="40">
        <v>14</v>
      </c>
      <c r="E10" s="40">
        <v>8.1</v>
      </c>
      <c r="F10" s="40">
        <v>8.1999999999999993</v>
      </c>
      <c r="G10" s="40">
        <v>3.04</v>
      </c>
      <c r="H10" s="40">
        <v>722</v>
      </c>
      <c r="I10" s="62">
        <v>2.153131548238346</v>
      </c>
      <c r="J10" s="42">
        <v>0.81376757256254073</v>
      </c>
      <c r="K10" s="42">
        <v>2.3856737497064175</v>
      </c>
      <c r="L10" s="42">
        <v>0.21598864589428304</v>
      </c>
      <c r="M10" s="42">
        <v>5.9290636231121617E-3</v>
      </c>
      <c r="N10" s="42">
        <v>0.15646736416084311</v>
      </c>
      <c r="O10" s="62">
        <v>2.3931366225361942E-3</v>
      </c>
      <c r="P10" s="42">
        <v>1.3853701591552914E-4</v>
      </c>
      <c r="Q10" s="42">
        <v>1.6213898584552954E-4</v>
      </c>
      <c r="R10" s="42">
        <v>1.9689405005290289E-5</v>
      </c>
      <c r="S10" s="42">
        <v>3.3447432178423623E-5</v>
      </c>
      <c r="T10" s="42">
        <v>4.1278964771541729E-5</v>
      </c>
      <c r="U10" s="42">
        <v>8.6364905186022548E-5</v>
      </c>
      <c r="V10" s="42">
        <v>3.9597764570418608E-4</v>
      </c>
      <c r="W10" s="42">
        <v>4.8843908106909297E-5</v>
      </c>
      <c r="X10" s="42">
        <f t="shared" si="0"/>
        <v>5.7342773590707914</v>
      </c>
      <c r="Y10" s="43">
        <v>1.1553602689657652E-2</v>
      </c>
      <c r="Z10" s="40">
        <v>2.2049614983217216</v>
      </c>
      <c r="AA10" s="40">
        <v>4.4233841605894955E-3</v>
      </c>
      <c r="AB10" s="40">
        <v>1.0074589507408891E-3</v>
      </c>
      <c r="AC10" s="40">
        <v>0.57334178427833937</v>
      </c>
      <c r="AD10" s="40">
        <v>9.7766274899601345E-3</v>
      </c>
      <c r="AE10" s="40">
        <v>1.1753435352904436</v>
      </c>
      <c r="AG10" s="43">
        <v>2.25</v>
      </c>
      <c r="AH10" s="40">
        <v>0.72</v>
      </c>
      <c r="AI10" s="44">
        <v>2.8500000000000001E-3</v>
      </c>
      <c r="AJ10" s="44">
        <v>2.3940000000000001E-5</v>
      </c>
      <c r="AK10" s="44">
        <v>3.0140000000000002E-3</v>
      </c>
      <c r="AL10" s="44">
        <v>1.763E-4</v>
      </c>
    </row>
    <row r="11" spans="1:38" x14ac:dyDescent="0.45">
      <c r="X11" s="42">
        <f t="shared" si="0"/>
        <v>0</v>
      </c>
    </row>
    <row r="12" spans="1:38" x14ac:dyDescent="0.45">
      <c r="A12" s="36" t="s">
        <v>110</v>
      </c>
      <c r="X12" s="42">
        <f t="shared" si="0"/>
        <v>0</v>
      </c>
    </row>
    <row r="13" spans="1:38" x14ac:dyDescent="0.45">
      <c r="A13" s="40" t="s">
        <v>19</v>
      </c>
      <c r="B13" s="41">
        <v>44461</v>
      </c>
      <c r="C13" s="40">
        <v>7.5810000000000004</v>
      </c>
      <c r="D13" s="40">
        <v>13.7</v>
      </c>
      <c r="E13" s="40">
        <v>7.6</v>
      </c>
      <c r="F13" s="40">
        <v>7.75</v>
      </c>
      <c r="G13" s="40">
        <v>0.88</v>
      </c>
      <c r="H13" s="40">
        <v>156</v>
      </c>
      <c r="I13" s="62">
        <v>0.40823550516542845</v>
      </c>
      <c r="J13" s="42">
        <v>0.18634502119267715</v>
      </c>
      <c r="K13" s="42">
        <v>0.34270184791951575</v>
      </c>
      <c r="L13" s="42">
        <v>3.957764665708248E-2</v>
      </c>
      <c r="M13" s="42">
        <v>4.12368236284651E-4</v>
      </c>
      <c r="N13" s="42">
        <v>4.6333998357426444E-2</v>
      </c>
      <c r="O13" s="62">
        <v>2.5041247122568362E-4</v>
      </c>
      <c r="P13" s="42">
        <v>6.8766275681657173E-3</v>
      </c>
      <c r="Q13" s="42">
        <v>1.0659787649351263E-3</v>
      </c>
      <c r="R13" s="42">
        <v>5.3672862291517386E-4</v>
      </c>
      <c r="S13" s="42">
        <v>1.0204501184532002E-5</v>
      </c>
      <c r="T13" s="42">
        <v>1.3154772358025683E-4</v>
      </c>
      <c r="U13" s="42">
        <v>4.6136186943505367E-5</v>
      </c>
      <c r="V13" s="42">
        <v>1.7480285489854762E-4</v>
      </c>
      <c r="W13" s="42">
        <v>3.700882602141273E-6</v>
      </c>
      <c r="X13" s="42">
        <f t="shared" si="0"/>
        <v>1.0327025271048655</v>
      </c>
      <c r="Y13" s="43">
        <v>2.8423441696652082E-3</v>
      </c>
      <c r="Z13" s="40">
        <v>0.31826925789072852</v>
      </c>
      <c r="AA13" s="40">
        <v>6.2601210724804639E-4</v>
      </c>
      <c r="AB13" s="40" t="e">
        <v>#VALUE!</v>
      </c>
      <c r="AC13" s="40">
        <v>7.1510477397754055E-2</v>
      </c>
      <c r="AD13" s="40">
        <v>1.7120943778863951E-3</v>
      </c>
      <c r="AE13" s="40">
        <v>8.9444097439100562E-2</v>
      </c>
      <c r="AG13" s="43">
        <v>4.37</v>
      </c>
      <c r="AH13" s="40">
        <v>-0.81</v>
      </c>
      <c r="AI13" s="44">
        <v>8.61E-4</v>
      </c>
      <c r="AJ13" s="44">
        <v>2.1560000000000002E-6</v>
      </c>
      <c r="AK13" s="44">
        <v>9.0689999999999998E-4</v>
      </c>
      <c r="AL13" s="40">
        <v>0</v>
      </c>
    </row>
    <row r="14" spans="1:38" x14ac:dyDescent="0.45">
      <c r="A14" s="40" t="s">
        <v>112</v>
      </c>
      <c r="B14" s="41">
        <v>44461</v>
      </c>
      <c r="C14" s="40">
        <v>2.77</v>
      </c>
      <c r="D14" s="40">
        <v>13.6</v>
      </c>
      <c r="E14" s="40">
        <v>8.1999999999999993</v>
      </c>
      <c r="F14" s="40">
        <v>8.25</v>
      </c>
      <c r="G14" s="40">
        <v>4.2149999999999999</v>
      </c>
      <c r="H14" s="40">
        <v>694</v>
      </c>
      <c r="I14" s="62">
        <v>2.594117445635304</v>
      </c>
      <c r="J14" s="42">
        <v>0.58370589507258119</v>
      </c>
      <c r="K14" s="42">
        <v>1.6525399348646201</v>
      </c>
      <c r="L14" s="42">
        <v>0.16546542141276299</v>
      </c>
      <c r="M14" s="42">
        <v>1.8532455288853701E-3</v>
      </c>
      <c r="N14" s="42">
        <v>0.17318933096969555</v>
      </c>
      <c r="O14" s="62">
        <v>1.5948749088173664E-3</v>
      </c>
      <c r="P14" s="42">
        <v>6.5541405454795794E-4</v>
      </c>
      <c r="Q14" s="42">
        <v>5.8527941671575638E-4</v>
      </c>
      <c r="R14" s="42">
        <v>3.1049440932719272E-4</v>
      </c>
      <c r="S14" s="42">
        <v>1.9435237568977643E-5</v>
      </c>
      <c r="T14" s="42">
        <v>2.4033133914942535E-5</v>
      </c>
      <c r="U14" s="42">
        <v>5.1642491726216207E-5</v>
      </c>
      <c r="V14" s="42">
        <v>1.5645076342597154E-3</v>
      </c>
      <c r="W14" s="42">
        <v>1.8701329975053059E-5</v>
      </c>
      <c r="X14" s="42">
        <f t="shared" si="0"/>
        <v>5.1756956561007037</v>
      </c>
      <c r="Y14" s="43">
        <v>5.2372823126238558E-3</v>
      </c>
      <c r="Z14" s="40">
        <v>1.6882351281978956</v>
      </c>
      <c r="AA14" s="40">
        <v>4.1408092510678077E-3</v>
      </c>
      <c r="AB14" s="40">
        <v>9.0108129755706848E-4</v>
      </c>
      <c r="AC14" s="40">
        <v>0.74732803375217127</v>
      </c>
      <c r="AD14" s="40">
        <v>3.7695558873513499E-3</v>
      </c>
      <c r="AE14" s="40">
        <v>0.61705184259837598</v>
      </c>
      <c r="AG14" s="43">
        <v>1.89</v>
      </c>
      <c r="AH14" s="40">
        <v>1</v>
      </c>
      <c r="AI14" s="44">
        <v>3.9220000000000001E-3</v>
      </c>
      <c r="AJ14" s="44">
        <v>3.6749999999999999E-5</v>
      </c>
      <c r="AK14" s="44">
        <v>4.1660000000000004E-3</v>
      </c>
      <c r="AL14" s="44">
        <v>3.7219999999999999E-4</v>
      </c>
    </row>
    <row r="15" spans="1:38" x14ac:dyDescent="0.45">
      <c r="A15" s="40" t="s">
        <v>113</v>
      </c>
      <c r="B15" s="41">
        <v>44460</v>
      </c>
      <c r="C15" s="40">
        <v>3.0649999999999999</v>
      </c>
      <c r="D15" s="40">
        <v>14</v>
      </c>
      <c r="E15" s="40">
        <v>8.1999999999999993</v>
      </c>
      <c r="F15" s="40">
        <v>8.1999999999999993</v>
      </c>
      <c r="G15" s="40">
        <v>3.81</v>
      </c>
      <c r="H15" s="40">
        <v>487</v>
      </c>
      <c r="I15" s="62">
        <v>1.881766649529943</v>
      </c>
      <c r="J15" s="42">
        <v>0.52158433873232635</v>
      </c>
      <c r="K15" s="42">
        <v>0.86488090956850883</v>
      </c>
      <c r="L15" s="42">
        <v>8.6428586073442323E-2</v>
      </c>
      <c r="M15" s="42">
        <v>3.9062580653568459E-3</v>
      </c>
      <c r="N15" s="42">
        <v>0.1180402046193198</v>
      </c>
      <c r="O15" s="62">
        <v>7.9616856988417738E-4</v>
      </c>
      <c r="P15" s="42">
        <v>2.6382695924163837E-4</v>
      </c>
      <c r="Q15" s="42">
        <v>1.1630686608247961E-4</v>
      </c>
      <c r="R15" s="42">
        <v>2.6664477714341881E-4</v>
      </c>
      <c r="S15" s="42">
        <v>7.2253103227335179E-6</v>
      </c>
      <c r="T15" s="42">
        <v>1.229850890217183E-5</v>
      </c>
      <c r="U15" s="42">
        <v>2.2538740163636104E-5</v>
      </c>
      <c r="V15" s="42">
        <v>1.2253893846936629E-3</v>
      </c>
      <c r="W15" s="42">
        <v>1.8187007237689205E-5</v>
      </c>
      <c r="X15" s="42">
        <f t="shared" si="0"/>
        <v>3.479335532712569</v>
      </c>
      <c r="Y15" s="43">
        <v>6.2742115745202378E-3</v>
      </c>
      <c r="Z15" s="40">
        <v>0.78603221166050818</v>
      </c>
      <c r="AA15" s="40">
        <v>1.8519524839421375E-3</v>
      </c>
      <c r="AB15" s="40">
        <v>3.2038446135362436E-4</v>
      </c>
      <c r="AC15" s="40">
        <v>0.22711108315633122</v>
      </c>
      <c r="AD15" s="40">
        <v>2.3417576238741345E-3</v>
      </c>
      <c r="AE15" s="40">
        <v>0.33950447636893605</v>
      </c>
      <c r="AG15" s="43">
        <v>2.4</v>
      </c>
      <c r="AH15" s="40">
        <v>0.81</v>
      </c>
      <c r="AI15" s="44">
        <v>3.601E-3</v>
      </c>
      <c r="AJ15" s="44">
        <v>2.8799999999999999E-5</v>
      </c>
      <c r="AK15" s="44">
        <v>3.7940000000000001E-3</v>
      </c>
      <c r="AL15" s="44">
        <v>2.5230000000000001E-4</v>
      </c>
    </row>
    <row r="16" spans="1:38" x14ac:dyDescent="0.45">
      <c r="A16" s="40" t="s">
        <v>114</v>
      </c>
      <c r="B16" s="41">
        <v>44460</v>
      </c>
      <c r="C16" s="40">
        <v>5.6</v>
      </c>
      <c r="D16" s="40">
        <v>15</v>
      </c>
      <c r="E16" s="40">
        <v>8.1999999999999993</v>
      </c>
      <c r="F16" s="40">
        <v>8.1</v>
      </c>
      <c r="G16" s="40">
        <v>3.52</v>
      </c>
      <c r="H16" s="40">
        <v>965</v>
      </c>
      <c r="I16" s="62">
        <v>3.2496330800070123</v>
      </c>
      <c r="J16" s="42">
        <v>1.3536366103330013</v>
      </c>
      <c r="K16" s="42">
        <v>2.5148900497361359</v>
      </c>
      <c r="L16" s="42">
        <v>0.2940266932313379</v>
      </c>
      <c r="M16" s="42">
        <v>1.4206970047292733E-2</v>
      </c>
      <c r="N16" s="42">
        <v>0.24988197813739318</v>
      </c>
      <c r="O16" s="62">
        <v>4.6446035984500028E-3</v>
      </c>
      <c r="P16" s="42">
        <v>2.6590414359694246E-4</v>
      </c>
      <c r="Q16" s="42">
        <v>5.2101511205454392E-4</v>
      </c>
      <c r="R16" s="42">
        <v>1.7815290534241044E-4</v>
      </c>
      <c r="S16" s="42">
        <v>5.291459478061563E-5</v>
      </c>
      <c r="T16" s="42">
        <v>3.8232110788694864E-5</v>
      </c>
      <c r="U16" s="42">
        <v>1.1356378218250408E-4</v>
      </c>
      <c r="V16" s="42">
        <v>4.6550401032466966E-4</v>
      </c>
      <c r="W16" s="42">
        <v>8.1058655098813719E-5</v>
      </c>
      <c r="X16" s="42">
        <f t="shared" si="0"/>
        <v>7.6826363304047938</v>
      </c>
      <c r="Y16" s="43">
        <v>2.4317833451580114E-2</v>
      </c>
      <c r="Z16" s="40">
        <v>2.0878345979183703</v>
      </c>
      <c r="AA16" s="40">
        <v>7.8034148090989118E-3</v>
      </c>
      <c r="AB16" s="40" t="e">
        <v>#VALUE!</v>
      </c>
      <c r="AC16" s="40">
        <v>0.75476293002649786</v>
      </c>
      <c r="AD16" s="40">
        <v>7.8234078891118806E-3</v>
      </c>
      <c r="AE16" s="40">
        <v>2.452196543826775</v>
      </c>
      <c r="AG16" s="43">
        <v>3.58</v>
      </c>
      <c r="AH16" s="40">
        <v>0.8</v>
      </c>
      <c r="AI16" s="44">
        <v>3.2820000000000002E-3</v>
      </c>
      <c r="AJ16" s="44">
        <v>2.3090000000000001E-5</v>
      </c>
      <c r="AK16" s="44">
        <v>3.506E-3</v>
      </c>
      <c r="AL16" s="44">
        <v>2.6480000000000002E-3</v>
      </c>
    </row>
    <row r="17" spans="1:38" x14ac:dyDescent="0.45">
      <c r="X17" s="42">
        <f t="shared" si="0"/>
        <v>0</v>
      </c>
    </row>
    <row r="18" spans="1:38" x14ac:dyDescent="0.45">
      <c r="A18" s="36" t="s">
        <v>121</v>
      </c>
      <c r="X18" s="42">
        <f t="shared" si="0"/>
        <v>0</v>
      </c>
    </row>
    <row r="19" spans="1:38" x14ac:dyDescent="0.45">
      <c r="A19" s="40" t="s">
        <v>29</v>
      </c>
      <c r="B19" s="41">
        <v>44457</v>
      </c>
      <c r="C19" s="40">
        <v>7.0000000000000001E-3</v>
      </c>
      <c r="D19" s="40">
        <v>14.6</v>
      </c>
      <c r="E19" s="40">
        <v>8.1</v>
      </c>
      <c r="F19" s="40">
        <v>8.0500000000000007</v>
      </c>
      <c r="G19" s="40">
        <v>3.78</v>
      </c>
      <c r="H19" s="40">
        <v>683</v>
      </c>
      <c r="I19" s="62">
        <v>2.6399581840411104</v>
      </c>
      <c r="J19" s="42">
        <v>0.29308908384083199</v>
      </c>
      <c r="K19" s="42">
        <v>1.7241734099026893</v>
      </c>
      <c r="L19" s="42">
        <v>0.22949796412002096</v>
      </c>
      <c r="M19" s="40">
        <v>3.2229693741832773E-3</v>
      </c>
      <c r="N19" s="40">
        <v>0.14674404648629447</v>
      </c>
      <c r="O19" s="43">
        <v>7.953152156584903E-4</v>
      </c>
      <c r="P19" s="40">
        <v>6.9205621509441453E-4</v>
      </c>
      <c r="Q19" s="40">
        <v>1.5230689977361383E-4</v>
      </c>
      <c r="R19" s="40">
        <v>2.2501805829257818E-4</v>
      </c>
      <c r="S19" s="40">
        <v>2.5359848229210323E-5</v>
      </c>
      <c r="T19" s="40">
        <v>3.4169278865371276E-5</v>
      </c>
      <c r="U19" s="40">
        <v>9.3779132304365161E-5</v>
      </c>
      <c r="V19" s="40">
        <v>8.2968822113205538E-5</v>
      </c>
      <c r="W19" s="40">
        <v>4.1456527626709106E-5</v>
      </c>
      <c r="X19" s="42">
        <f t="shared" si="0"/>
        <v>5.0388280877630889</v>
      </c>
      <c r="Y19" s="43">
        <v>1.2079962721077135E-2</v>
      </c>
      <c r="Z19" s="40">
        <v>1.5388401545708401</v>
      </c>
      <c r="AA19" s="40">
        <v>4.5646716153503394E-3</v>
      </c>
      <c r="AB19" s="40">
        <v>5.6317581097316781E-4</v>
      </c>
      <c r="AC19" s="40">
        <v>1.0551746716791739</v>
      </c>
      <c r="AD19" s="40">
        <v>7.7339072605015829E-3</v>
      </c>
      <c r="AE19" s="40">
        <v>0.62950759941703094</v>
      </c>
      <c r="AG19" s="43">
        <v>1.17</v>
      </c>
      <c r="AH19" s="40">
        <v>0.78</v>
      </c>
      <c r="AI19" s="44">
        <v>3.578E-3</v>
      </c>
      <c r="AJ19" s="44">
        <v>2.103E-5</v>
      </c>
      <c r="AK19" s="44">
        <v>3.7929999999999999E-3</v>
      </c>
      <c r="AL19" s="44">
        <v>2.8130000000000001E-4</v>
      </c>
    </row>
    <row r="20" spans="1:38" x14ac:dyDescent="0.45">
      <c r="A20" s="40" t="s">
        <v>28</v>
      </c>
      <c r="B20" s="41">
        <v>44457</v>
      </c>
      <c r="D20" s="40">
        <v>14.6</v>
      </c>
      <c r="E20" s="40">
        <v>8.0500000000000007</v>
      </c>
      <c r="F20" s="40">
        <v>8</v>
      </c>
      <c r="G20" s="40">
        <v>3.99</v>
      </c>
      <c r="H20" s="40">
        <v>606</v>
      </c>
      <c r="I20" s="62">
        <v>2.5506971874267603</v>
      </c>
      <c r="J20" s="42">
        <v>0.2593934891529367</v>
      </c>
      <c r="K20" s="42">
        <v>1.4106279791348402</v>
      </c>
      <c r="L20" s="42">
        <v>0.18606118356975068</v>
      </c>
      <c r="M20" s="40">
        <v>3.437312236772756E-3</v>
      </c>
      <c r="N20" s="40">
        <v>0.14859953023511063</v>
      </c>
      <c r="O20" s="43">
        <v>9.2846043981463272E-4</v>
      </c>
      <c r="P20" s="40">
        <v>4.3920381551634704E-4</v>
      </c>
      <c r="Q20" s="40">
        <v>3.9772963425430314E-4</v>
      </c>
      <c r="R20" s="40">
        <v>1.1519904844394385E-4</v>
      </c>
      <c r="S20" s="40">
        <v>2.8862929206220431E-5</v>
      </c>
      <c r="T20" s="40">
        <v>5.6938727757769022E-5</v>
      </c>
      <c r="U20" s="40">
        <v>1.4838213533100971E-4</v>
      </c>
      <c r="V20" s="40">
        <v>8.6954184617127976E-5</v>
      </c>
      <c r="W20" s="40">
        <v>4.509321094855662E-5</v>
      </c>
      <c r="X20" s="42">
        <f t="shared" si="0"/>
        <v>4.5610635058820588</v>
      </c>
      <c r="Y20" s="43">
        <v>8.9481205341312119E-3</v>
      </c>
      <c r="Z20" s="40">
        <v>1.1292697373988094</v>
      </c>
      <c r="AA20" s="40">
        <v>4.9994022453837038E-3</v>
      </c>
      <c r="AB20" s="40">
        <v>6.3200841009211054E-4</v>
      </c>
      <c r="AC20" s="40">
        <v>0.55318208722213902</v>
      </c>
      <c r="AD20" s="40">
        <v>6.5756638314271448E-3</v>
      </c>
      <c r="AE20" s="40">
        <v>0.5716062877368312</v>
      </c>
      <c r="AG20" s="43">
        <v>2.93</v>
      </c>
      <c r="AH20" s="40">
        <v>0.74</v>
      </c>
      <c r="AI20" s="44">
        <v>3.7929999999999999E-3</v>
      </c>
      <c r="AJ20" s="44">
        <v>1.965E-5</v>
      </c>
      <c r="AK20" s="44">
        <v>4.0220000000000004E-3</v>
      </c>
      <c r="AL20" s="44">
        <v>2.9369999999999998E-4</v>
      </c>
    </row>
    <row r="21" spans="1:38" x14ac:dyDescent="0.45">
      <c r="A21" s="40" t="s">
        <v>25</v>
      </c>
      <c r="B21" s="41">
        <v>44457</v>
      </c>
      <c r="C21" s="40">
        <v>1.78</v>
      </c>
      <c r="D21" s="40">
        <v>14.9</v>
      </c>
      <c r="E21" s="40">
        <v>8.1</v>
      </c>
      <c r="F21" s="40">
        <v>8.1999999999999993</v>
      </c>
      <c r="G21" s="40">
        <v>4.1400000000000006</v>
      </c>
      <c r="H21" s="40">
        <v>635</v>
      </c>
      <c r="I21" s="62">
        <v>2.6911259361697351</v>
      </c>
      <c r="J21" s="42">
        <v>0.25376669869666224</v>
      </c>
      <c r="K21" s="42">
        <v>1.3998466955317785</v>
      </c>
      <c r="L21" s="42">
        <v>0.18210794744524128</v>
      </c>
      <c r="M21" s="42">
        <v>3.4024506058656315E-3</v>
      </c>
      <c r="N21" s="42">
        <v>0.14890049467706468</v>
      </c>
      <c r="O21" s="62">
        <v>9.0035685315579303E-4</v>
      </c>
      <c r="P21" s="42">
        <v>1.7462460831522739E-4</v>
      </c>
      <c r="Q21" s="42">
        <v>6.1831574603470692E-5</v>
      </c>
      <c r="R21" s="42">
        <v>5.853364716832463E-5</v>
      </c>
      <c r="S21" s="42">
        <v>2.8548112119307458E-5</v>
      </c>
      <c r="T21" s="42">
        <v>2.2904919434313488E-5</v>
      </c>
      <c r="U21" s="42">
        <v>4.1145026569518958E-5</v>
      </c>
      <c r="V21" s="42">
        <v>8.4489689880188712E-5</v>
      </c>
      <c r="W21" s="42">
        <v>3.7093549471123277E-5</v>
      </c>
      <c r="X21" s="42">
        <f t="shared" si="0"/>
        <v>4.6805597511070651</v>
      </c>
      <c r="Y21" s="43">
        <v>8.2217436907723249E-2</v>
      </c>
      <c r="Z21" s="40">
        <v>1.1711152793839701</v>
      </c>
      <c r="AA21" s="40">
        <v>4.2951386247296518E-2</v>
      </c>
      <c r="AB21" s="40">
        <v>9.836804164997999E-3</v>
      </c>
      <c r="AC21" s="40">
        <v>0.56438765323385698</v>
      </c>
      <c r="AD21" s="40">
        <v>6.4587865399478153E-2</v>
      </c>
      <c r="AE21" s="40">
        <v>0.63900166562565097</v>
      </c>
      <c r="AG21" s="43">
        <v>0.92</v>
      </c>
      <c r="AH21" s="40">
        <v>0.75</v>
      </c>
    </row>
    <row r="22" spans="1:38" x14ac:dyDescent="0.45">
      <c r="A22" s="40" t="s">
        <v>21</v>
      </c>
      <c r="B22" s="41">
        <v>44463</v>
      </c>
      <c r="C22" s="40">
        <v>8.827</v>
      </c>
      <c r="D22" s="40">
        <v>14.5</v>
      </c>
      <c r="E22" s="40">
        <v>8.1999999999999993</v>
      </c>
      <c r="F22" s="40">
        <v>8.1999999999999993</v>
      </c>
      <c r="G22" s="40">
        <v>4.21</v>
      </c>
      <c r="H22" s="40">
        <v>703</v>
      </c>
      <c r="I22" s="43">
        <v>2.9004170903632867</v>
      </c>
      <c r="J22" s="40">
        <v>0.25725686794574643</v>
      </c>
      <c r="K22" s="40">
        <v>1.7983335404415786</v>
      </c>
      <c r="L22" s="40">
        <v>0.22069092138147411</v>
      </c>
      <c r="M22" s="42">
        <v>3.8770846479126183E-3</v>
      </c>
      <c r="N22" s="42">
        <v>0.19915951294990675</v>
      </c>
      <c r="O22" s="62">
        <v>1.3002691951142381E-3</v>
      </c>
      <c r="P22" s="42">
        <v>1.8001796676064239E-4</v>
      </c>
      <c r="Q22" s="42">
        <v>2.0567406416793305E-4</v>
      </c>
      <c r="R22" s="42">
        <v>8.2492237904796702E-5</v>
      </c>
      <c r="S22" s="42">
        <v>3.5266358248376654E-5</v>
      </c>
      <c r="T22" s="42">
        <v>4.044060378285827E-5</v>
      </c>
      <c r="U22" s="42">
        <v>4.4387602523555334E-5</v>
      </c>
      <c r="V22" s="42">
        <v>1.0383774851359945E-4</v>
      </c>
      <c r="W22" s="42">
        <v>3.9465383103188078E-5</v>
      </c>
      <c r="X22" s="42">
        <f t="shared" si="0"/>
        <v>5.3817668688900246</v>
      </c>
      <c r="Y22" s="43">
        <v>9.0797105419860823E-3</v>
      </c>
      <c r="Z22" s="40">
        <v>1.5908103686570951</v>
      </c>
      <c r="AA22" s="40">
        <v>4.7059590701111825E-3</v>
      </c>
      <c r="AB22" s="40">
        <v>7.0084100921105326E-4</v>
      </c>
      <c r="AC22" s="40">
        <v>0.59414659164033812</v>
      </c>
      <c r="AD22" s="40">
        <v>7.6865245747667187E-3</v>
      </c>
      <c r="AE22" s="40">
        <v>0.81185717260045798</v>
      </c>
      <c r="AG22" s="43">
        <v>1.99</v>
      </c>
      <c r="AH22" s="40">
        <v>0.99</v>
      </c>
      <c r="AI22" s="44">
        <v>3.9300000000000003E-3</v>
      </c>
      <c r="AJ22" s="44">
        <v>3.29E-5</v>
      </c>
      <c r="AK22" s="44">
        <v>4.1729999999999996E-3</v>
      </c>
      <c r="AL22" s="44">
        <v>3.8880000000000002E-4</v>
      </c>
    </row>
    <row r="23" spans="1:38" x14ac:dyDescent="0.45">
      <c r="A23" s="40" t="s">
        <v>122</v>
      </c>
      <c r="B23" s="41">
        <v>44458</v>
      </c>
      <c r="C23" s="40">
        <v>8.1</v>
      </c>
      <c r="D23" s="40">
        <v>13.9</v>
      </c>
      <c r="E23" s="40">
        <v>8.1999999999999993</v>
      </c>
      <c r="F23" s="40">
        <v>8.1999999999999993</v>
      </c>
      <c r="G23" s="40">
        <v>4.38</v>
      </c>
      <c r="H23" s="40">
        <v>698</v>
      </c>
      <c r="I23" s="62">
        <v>2.8893446968448875</v>
      </c>
      <c r="J23" s="42">
        <v>0.23108444255384658</v>
      </c>
      <c r="K23" s="42">
        <v>1.7199488282682811</v>
      </c>
      <c r="L23" s="42">
        <v>0.2032367664626242</v>
      </c>
      <c r="M23" s="42">
        <v>4.1030771091316118E-3</v>
      </c>
      <c r="N23" s="42">
        <v>0.2259613227887261</v>
      </c>
      <c r="O23" s="62">
        <v>1.2423114492030507E-3</v>
      </c>
      <c r="P23" s="42">
        <v>1.5828651161602431E-4</v>
      </c>
      <c r="Q23" s="42">
        <v>5.8136355862530965E-5</v>
      </c>
      <c r="R23" s="42">
        <v>5.6239844800790434E-5</v>
      </c>
      <c r="S23" s="42">
        <v>3.6468213409381235E-5</v>
      </c>
      <c r="T23" s="42">
        <v>3.7635012279781861E-5</v>
      </c>
      <c r="U23" s="42">
        <v>5.3005153381465642E-5</v>
      </c>
      <c r="V23" s="42">
        <v>1.1023576687695678E-4</v>
      </c>
      <c r="W23" s="42">
        <v>3.8058175446179375E-5</v>
      </c>
      <c r="X23" s="42">
        <f t="shared" si="0"/>
        <v>5.2754695105103719</v>
      </c>
      <c r="Y23" s="43">
        <v>8.8954845309892616E-3</v>
      </c>
      <c r="Z23" s="40">
        <v>1.4367754491862466</v>
      </c>
      <c r="AA23" s="40">
        <v>3.5321863690210955E-3</v>
      </c>
      <c r="AB23" s="40">
        <v>1.0012014417300761E-3</v>
      </c>
      <c r="AC23" s="40">
        <v>0.6044038455025329</v>
      </c>
      <c r="AD23" s="40">
        <v>7.5127880604055541E-3</v>
      </c>
      <c r="AE23" s="40">
        <v>0.70431501145117625</v>
      </c>
      <c r="AG23" s="43">
        <v>2.15</v>
      </c>
      <c r="AH23" s="40">
        <v>1.01</v>
      </c>
      <c r="AI23" s="44">
        <v>4.0899999999999999E-3</v>
      </c>
      <c r="AJ23" s="44">
        <v>3.413E-5</v>
      </c>
      <c r="AK23" s="44">
        <v>4.3429999999999996E-3</v>
      </c>
      <c r="AL23" s="44">
        <v>4.1550000000000002E-4</v>
      </c>
    </row>
    <row r="24" spans="1:38" x14ac:dyDescent="0.45">
      <c r="A24" s="40" t="s">
        <v>14</v>
      </c>
      <c r="B24" s="41">
        <v>44459</v>
      </c>
      <c r="C24" s="40">
        <v>11.9</v>
      </c>
      <c r="D24" s="40">
        <v>14.1</v>
      </c>
      <c r="E24" s="40">
        <v>8.1999999999999993</v>
      </c>
      <c r="F24" s="40">
        <v>8.2999999999999989</v>
      </c>
      <c r="G24" s="40">
        <v>4.4400000000000004</v>
      </c>
      <c r="H24" s="40">
        <v>640</v>
      </c>
      <c r="I24" s="62">
        <v>2.8909786352621718</v>
      </c>
      <c r="J24" s="42">
        <v>0.18049278701649174</v>
      </c>
      <c r="K24" s="42">
        <v>1.5143633609410232</v>
      </c>
      <c r="L24" s="42">
        <v>0.16861714447838347</v>
      </c>
      <c r="M24" s="42">
        <v>3.9254672118271368E-3</v>
      </c>
      <c r="N24" s="42">
        <v>0.26164343193149636</v>
      </c>
      <c r="O24" s="62">
        <v>8.5003776559690423E-4</v>
      </c>
      <c r="P24" s="42">
        <v>3.0231874689916891E-4</v>
      </c>
      <c r="Q24" s="42">
        <v>1.2070218806704445E-4</v>
      </c>
      <c r="R24" s="42">
        <v>5.7100183057031358E-5</v>
      </c>
      <c r="S24" s="42">
        <v>3.2585590789102109E-5</v>
      </c>
      <c r="T24" s="42">
        <v>4.5236063173017333E-5</v>
      </c>
      <c r="U24" s="42">
        <v>1.0121389559610213E-4</v>
      </c>
      <c r="V24" s="42">
        <v>1.4980905660000134E-4</v>
      </c>
      <c r="W24" s="42">
        <v>2.8672791264383828E-5</v>
      </c>
      <c r="X24" s="42">
        <f t="shared" si="0"/>
        <v>5.0217085031224356</v>
      </c>
      <c r="Y24" s="43">
        <v>7.0795424225920467E-3</v>
      </c>
      <c r="Z24" s="40">
        <v>1.3664711025865228</v>
      </c>
      <c r="AA24" s="40">
        <v>3.7060786210344416E-3</v>
      </c>
      <c r="AB24" s="40">
        <v>6.6329595514617542E-4</v>
      </c>
      <c r="AC24" s="40">
        <v>0.53914287419220097</v>
      </c>
      <c r="AD24" s="40">
        <v>4.9962409735983667E-3</v>
      </c>
      <c r="AE24" s="40">
        <v>0.45579845929627316</v>
      </c>
      <c r="AG24" s="43">
        <v>3.93</v>
      </c>
      <c r="AH24" s="40">
        <v>1.07</v>
      </c>
      <c r="AI24" s="44">
        <v>4.1419999999999998E-3</v>
      </c>
      <c r="AJ24" s="44">
        <v>3.9230000000000002E-5</v>
      </c>
      <c r="AK24" s="44">
        <v>4.3860000000000001E-3</v>
      </c>
      <c r="AL24" s="44">
        <v>4.2529999999999998E-4</v>
      </c>
    </row>
    <row r="25" spans="1:38" x14ac:dyDescent="0.45">
      <c r="A25" s="40" t="s">
        <v>12</v>
      </c>
      <c r="B25" s="41">
        <v>44459</v>
      </c>
      <c r="C25" s="40">
        <v>16.600000000000001</v>
      </c>
      <c r="D25" s="40">
        <v>14.3</v>
      </c>
      <c r="E25" s="40">
        <v>8.0500000000000007</v>
      </c>
      <c r="F25" s="40">
        <v>8.1999999999999993</v>
      </c>
      <c r="G25" s="40">
        <v>4.43</v>
      </c>
      <c r="H25" s="40">
        <v>679</v>
      </c>
      <c r="I25" s="62">
        <v>2.793381940341793</v>
      </c>
      <c r="J25" s="42">
        <v>0.18307851568510694</v>
      </c>
      <c r="K25" s="42">
        <v>1.6329277726816527</v>
      </c>
      <c r="L25" s="42">
        <v>0.18740470038129473</v>
      </c>
      <c r="M25" s="42">
        <v>4.1469197676996762E-3</v>
      </c>
      <c r="N25" s="42">
        <v>0.25829895064781183</v>
      </c>
      <c r="O25" s="62">
        <v>9.0590949945701393E-4</v>
      </c>
      <c r="P25" s="42">
        <v>2.5167805254668307E-4</v>
      </c>
      <c r="Q25" s="42">
        <v>7.5643410104314E-5</v>
      </c>
      <c r="R25" s="42">
        <v>5.3150184880289136E-5</v>
      </c>
      <c r="S25" s="42">
        <v>3.3713147508245379E-5</v>
      </c>
      <c r="T25" s="42">
        <v>4.4610437698770147E-5</v>
      </c>
      <c r="U25" s="42">
        <v>1.1542402923433979E-4</v>
      </c>
      <c r="V25" s="42">
        <v>1.5084949882651435E-4</v>
      </c>
      <c r="W25" s="42">
        <v>3.0386133664495003E-5</v>
      </c>
      <c r="X25" s="42">
        <f t="shared" si="0"/>
        <v>5.0609001638992801</v>
      </c>
      <c r="Y25" s="43">
        <v>7.8164464665793215E-3</v>
      </c>
      <c r="Z25" s="40">
        <v>1.5192508391391417</v>
      </c>
      <c r="AA25" s="40">
        <v>2.8909586897218815E-3</v>
      </c>
      <c r="AB25" s="40">
        <v>6.7581097316780144E-4</v>
      </c>
      <c r="AC25" s="40">
        <v>0.58217173158895497</v>
      </c>
      <c r="AD25" s="40">
        <v>4.9909762307389378E-3</v>
      </c>
      <c r="AE25" s="40">
        <v>0.48636789506558392</v>
      </c>
      <c r="AG25" s="43">
        <v>1.73</v>
      </c>
      <c r="AH25" s="40">
        <v>0.96</v>
      </c>
      <c r="AI25" s="44">
        <v>4.1850000000000004E-3</v>
      </c>
      <c r="AJ25" s="44">
        <v>3.1510000000000002E-5</v>
      </c>
      <c r="AK25" s="44">
        <v>4.2199999999999998E-3</v>
      </c>
      <c r="AL25" s="44">
        <v>3.9189999999999998E-4</v>
      </c>
    </row>
    <row r="26" spans="1:38" x14ac:dyDescent="0.45">
      <c r="A26" s="40" t="s">
        <v>9</v>
      </c>
      <c r="B26" s="41">
        <v>44459</v>
      </c>
      <c r="C26" s="40">
        <v>11.36</v>
      </c>
      <c r="D26" s="40">
        <v>14.5</v>
      </c>
      <c r="E26" s="40">
        <v>8.1</v>
      </c>
      <c r="F26" s="40">
        <v>8.0500000000000007</v>
      </c>
      <c r="G26" s="40">
        <v>3.59</v>
      </c>
      <c r="H26" s="40">
        <v>604</v>
      </c>
      <c r="I26" s="62">
        <v>2.289991309892792</v>
      </c>
      <c r="J26" s="42">
        <v>0.18900231278052734</v>
      </c>
      <c r="K26" s="42">
        <v>1.5624238523439544</v>
      </c>
      <c r="L26" s="42">
        <v>0.1902540365953049</v>
      </c>
      <c r="M26" s="42">
        <v>3.3739890956575847E-3</v>
      </c>
      <c r="N26" s="42">
        <v>0.24141097487181981</v>
      </c>
      <c r="O26" s="62">
        <v>9.7495356674248115E-4</v>
      </c>
      <c r="P26" s="42">
        <v>7.4089946811043837E-4</v>
      </c>
      <c r="Q26" s="42">
        <v>2.0013514855044245E-4</v>
      </c>
      <c r="R26" s="42">
        <v>2.8493435379587832E-4</v>
      </c>
      <c r="S26" s="42">
        <v>4.2155909309325413E-5</v>
      </c>
      <c r="T26" s="42">
        <v>5.1215128798419585E-5</v>
      </c>
      <c r="U26" s="42">
        <v>7.1628797016094086E-5</v>
      </c>
      <c r="V26" s="42">
        <v>1.7343561625304585E-4</v>
      </c>
      <c r="W26" s="42">
        <v>2.9835227622606322E-5</v>
      </c>
      <c r="X26" s="42">
        <f t="shared" si="0"/>
        <v>4.479025668796254</v>
      </c>
      <c r="Y26" s="43">
        <v>7.5006304477276339E-3</v>
      </c>
      <c r="Z26" s="40">
        <v>1.4819479310636616</v>
      </c>
      <c r="AA26" s="40">
        <v>4.4233841605894955E-3</v>
      </c>
      <c r="AB26" s="40" t="e">
        <v>#VALUE!</v>
      </c>
      <c r="AC26" s="40">
        <v>0.54579557422074709</v>
      </c>
      <c r="AD26" s="40">
        <v>4.9067403449880699E-3</v>
      </c>
      <c r="AE26" s="40">
        <v>0.47291796793670621</v>
      </c>
      <c r="AG26" s="43">
        <v>0.81</v>
      </c>
      <c r="AH26" s="40">
        <v>0.7</v>
      </c>
      <c r="AI26" s="44">
        <v>3.4250000000000001E-3</v>
      </c>
      <c r="AJ26" s="44">
        <v>2.0109999999999999E-5</v>
      </c>
      <c r="AK26" s="44">
        <v>3.6029999999999999E-3</v>
      </c>
      <c r="AL26" s="44">
        <v>2.2379999999999999E-4</v>
      </c>
    </row>
    <row r="27" spans="1:38" x14ac:dyDescent="0.45">
      <c r="A27" s="40" t="s">
        <v>119</v>
      </c>
      <c r="B27" s="41">
        <v>44459</v>
      </c>
      <c r="C27" s="40">
        <v>15.2</v>
      </c>
      <c r="D27" s="40">
        <v>13.7</v>
      </c>
      <c r="E27" s="40">
        <v>8.1</v>
      </c>
      <c r="F27" s="40">
        <v>8.0500000000000007</v>
      </c>
      <c r="G27" s="40">
        <v>3.16</v>
      </c>
      <c r="H27" s="40">
        <v>697</v>
      </c>
      <c r="I27" s="62">
        <v>2.3548654799951865</v>
      </c>
      <c r="J27" s="42">
        <v>0.27755458813223077</v>
      </c>
      <c r="K27" s="42">
        <v>2.2738596059062002</v>
      </c>
      <c r="L27" s="42">
        <v>0.32273028589324493</v>
      </c>
      <c r="M27" s="42">
        <v>3.6831481547643661E-3</v>
      </c>
      <c r="N27" s="42">
        <v>0.23422389182320388</v>
      </c>
      <c r="O27" s="62">
        <v>1.2543038130410629E-3</v>
      </c>
      <c r="P27" s="42">
        <v>7.8735581282762552E-4</v>
      </c>
      <c r="Q27" s="42">
        <v>4.6955416259034116E-4</v>
      </c>
      <c r="R27" s="42">
        <v>2.6215911828881644E-4</v>
      </c>
      <c r="S27" s="42">
        <v>4.7518592809589877E-5</v>
      </c>
      <c r="T27" s="42">
        <v>4.3613926775900161E-5</v>
      </c>
      <c r="U27" s="42">
        <v>1.9647430368659001E-4</v>
      </c>
      <c r="V27" s="42">
        <v>1.2228151841211206E-4</v>
      </c>
      <c r="W27" s="42">
        <v>6.349136913163561E-5</v>
      </c>
      <c r="X27" s="42">
        <f t="shared" si="0"/>
        <v>5.4701637525223958</v>
      </c>
      <c r="Y27" s="43">
        <v>7.1321784257339952E-3</v>
      </c>
      <c r="Z27" s="40">
        <v>2.0484867289086957</v>
      </c>
      <c r="AA27" s="40">
        <v>5.1298214343937134E-3</v>
      </c>
      <c r="AB27" s="40">
        <v>6.6329595514617542E-4</v>
      </c>
      <c r="AC27" s="40">
        <v>0.86878617657636736</v>
      </c>
      <c r="AD27" s="40">
        <v>1.1877259890872408E-2</v>
      </c>
      <c r="AE27" s="40">
        <v>0.73394753279200498</v>
      </c>
      <c r="AG27" s="43">
        <v>2.0699999999999998</v>
      </c>
      <c r="AH27" s="40">
        <v>0.64</v>
      </c>
      <c r="AI27" s="44">
        <v>3.003E-3</v>
      </c>
      <c r="AJ27" s="44">
        <v>1.7940000000000001E-5</v>
      </c>
      <c r="AK27" s="44">
        <v>3.163E-3</v>
      </c>
      <c r="AL27" s="44">
        <v>1.761E-4</v>
      </c>
    </row>
    <row r="28" spans="1:38" x14ac:dyDescent="0.45">
      <c r="B28" s="41"/>
      <c r="X28" s="42">
        <f t="shared" si="0"/>
        <v>0</v>
      </c>
    </row>
    <row r="29" spans="1:38" x14ac:dyDescent="0.45">
      <c r="A29" s="36" t="s">
        <v>123</v>
      </c>
      <c r="X29" s="42">
        <f t="shared" si="0"/>
        <v>0</v>
      </c>
    </row>
    <row r="30" spans="1:38" x14ac:dyDescent="0.45">
      <c r="A30" s="40" t="s">
        <v>33</v>
      </c>
      <c r="B30" s="41">
        <v>44457</v>
      </c>
      <c r="C30" s="40">
        <v>0.22900000000000001</v>
      </c>
      <c r="D30" s="40">
        <v>13</v>
      </c>
      <c r="E30" s="40">
        <v>8.1</v>
      </c>
      <c r="F30" s="40">
        <v>8.0500000000000007</v>
      </c>
      <c r="G30" s="45">
        <v>3.7349999999999999</v>
      </c>
      <c r="H30" s="40">
        <v>759</v>
      </c>
      <c r="I30" s="62">
        <v>2.4274466184401415</v>
      </c>
      <c r="J30" s="42">
        <v>0.24740171360502144</v>
      </c>
      <c r="K30" s="42">
        <v>2.7842724668968812</v>
      </c>
      <c r="L30" s="42">
        <v>0.39240139800143226</v>
      </c>
      <c r="M30" s="42">
        <v>3.6365547827542136E-3</v>
      </c>
      <c r="N30" s="42">
        <v>0.13576599276049733</v>
      </c>
      <c r="O30" s="62">
        <v>1.9429855155012534E-3</v>
      </c>
      <c r="P30" s="42">
        <v>1.0961170909422357E-3</v>
      </c>
      <c r="Q30" s="42">
        <v>1.5196050808466053E-4</v>
      </c>
      <c r="R30" s="42">
        <v>2.5477643294098928E-4</v>
      </c>
      <c r="S30" s="42">
        <v>5.2380569980541189E-5</v>
      </c>
      <c r="T30" s="42">
        <v>2.9369182484846871E-5</v>
      </c>
      <c r="U30" s="42">
        <v>1.1735289861528683E-4</v>
      </c>
      <c r="V30" s="42">
        <v>9.1079919781570176E-5</v>
      </c>
      <c r="W30" s="42">
        <v>4.7999455648066728E-5</v>
      </c>
      <c r="X30" s="42">
        <f t="shared" si="0"/>
        <v>5.9947087660607057</v>
      </c>
      <c r="Y30" s="43">
        <v>8.474396505853677E-3</v>
      </c>
      <c r="Z30" s="40">
        <v>2.0033847629255632</v>
      </c>
      <c r="AA30" s="40">
        <v>7.0861092695438579E-3</v>
      </c>
      <c r="AB30" s="40" t="e">
        <v>#VALUE!</v>
      </c>
      <c r="AC30" s="40">
        <v>0.72986973610150163</v>
      </c>
      <c r="AD30" s="40">
        <v>1.7542123207618294E-2</v>
      </c>
      <c r="AE30" s="40">
        <v>0.88974078700811987</v>
      </c>
      <c r="AG30" s="43">
        <v>-0.06</v>
      </c>
      <c r="AH30" s="40">
        <v>0.74</v>
      </c>
      <c r="AI30" s="44">
        <v>3.8019999999999998E-3</v>
      </c>
      <c r="AJ30" s="44">
        <v>2.298E-5</v>
      </c>
      <c r="AK30" s="44">
        <v>4.0049999999999999E-3</v>
      </c>
      <c r="AL30" s="44">
        <v>2.6620000000000002E-4</v>
      </c>
    </row>
    <row r="31" spans="1:38" x14ac:dyDescent="0.45">
      <c r="A31" s="40" t="s">
        <v>37</v>
      </c>
      <c r="B31" s="41">
        <v>44457</v>
      </c>
      <c r="C31" s="40">
        <v>1.2290000000000001</v>
      </c>
      <c r="D31" s="40">
        <v>14.4</v>
      </c>
      <c r="E31" s="40">
        <v>8.1</v>
      </c>
      <c r="F31" s="40">
        <v>8.1</v>
      </c>
      <c r="G31" s="40">
        <v>4.57</v>
      </c>
      <c r="H31" s="40">
        <v>751</v>
      </c>
      <c r="I31" s="62">
        <v>2.7375801108023743</v>
      </c>
      <c r="J31" s="42">
        <v>0.3513055081356572</v>
      </c>
      <c r="K31" s="42">
        <v>2.2409955868786846</v>
      </c>
      <c r="L31" s="42">
        <v>0.23914766638762899</v>
      </c>
      <c r="M31" s="42">
        <v>3.2177255539801502E-3</v>
      </c>
      <c r="N31" s="42">
        <v>0.17167446272648479</v>
      </c>
      <c r="O31" s="62">
        <v>1.8210373669395872E-3</v>
      </c>
      <c r="P31" s="42">
        <v>3.6961508957622096E-4</v>
      </c>
      <c r="Q31" s="42">
        <v>1.1801382587731338E-4</v>
      </c>
      <c r="R31" s="42">
        <v>1.2784049536959327E-4</v>
      </c>
      <c r="S31" s="42">
        <v>3.0777617473423663E-5</v>
      </c>
      <c r="T31" s="42">
        <v>2.580348085965859E-5</v>
      </c>
      <c r="U31" s="42">
        <v>4.6721655450108552E-5</v>
      </c>
      <c r="V31" s="42">
        <v>9.7651422209527299E-5</v>
      </c>
      <c r="W31" s="42">
        <v>4.0475169414875379E-5</v>
      </c>
      <c r="X31" s="42">
        <f t="shared" si="0"/>
        <v>5.7465989966079789</v>
      </c>
      <c r="Y31" s="43">
        <v>9.8429325875443313E-3</v>
      </c>
      <c r="Z31" s="40">
        <v>1.8846218937748567</v>
      </c>
      <c r="AA31" s="40">
        <v>4.4994620208453334E-3</v>
      </c>
      <c r="AB31" s="40" t="e">
        <v>#VALUE!</v>
      </c>
      <c r="AC31" s="40">
        <v>0.44226343401892432</v>
      </c>
      <c r="AD31" s="40">
        <v>6.6125170314431493E-3</v>
      </c>
      <c r="AE31" s="40">
        <v>0.76183635227982516</v>
      </c>
      <c r="AG31" s="43">
        <v>1.4</v>
      </c>
      <c r="AH31" s="40">
        <v>0.85</v>
      </c>
      <c r="AI31" s="44">
        <v>4.3379999999999998E-3</v>
      </c>
      <c r="AJ31" s="44">
        <v>2.6310000000000001E-5</v>
      </c>
      <c r="AK31" s="44">
        <v>4.5859999999999998E-3</v>
      </c>
      <c r="AL31" s="44">
        <v>3.6929999999999998E-4</v>
      </c>
    </row>
    <row r="32" spans="1:38" x14ac:dyDescent="0.45">
      <c r="A32" s="40" t="s">
        <v>39</v>
      </c>
      <c r="B32" s="41">
        <v>44458</v>
      </c>
      <c r="C32" s="40">
        <v>0.73899999999999999</v>
      </c>
      <c r="D32" s="40">
        <v>14.5</v>
      </c>
      <c r="E32" s="40">
        <v>8</v>
      </c>
      <c r="F32" s="40">
        <v>8</v>
      </c>
      <c r="G32" s="40">
        <v>3.9849999999999999</v>
      </c>
      <c r="H32" s="40">
        <v>760</v>
      </c>
      <c r="I32" s="62">
        <v>2.778213186858649</v>
      </c>
      <c r="J32" s="42">
        <v>0.18988090513694145</v>
      </c>
      <c r="K32" s="42">
        <v>2.3053218690593953</v>
      </c>
      <c r="L32" s="42">
        <v>0.30120874874476805</v>
      </c>
      <c r="M32" s="42">
        <v>5.3690464014626935E-3</v>
      </c>
      <c r="N32" s="42">
        <v>0.32413123402691296</v>
      </c>
      <c r="O32" s="62">
        <v>1.3552731545484102E-3</v>
      </c>
      <c r="P32" s="42">
        <v>3.0615742910899176E-4</v>
      </c>
      <c r="Q32" s="42">
        <v>5.5577715044417543E-5</v>
      </c>
      <c r="R32" s="42">
        <v>1.0213790386881804E-4</v>
      </c>
      <c r="S32" s="42">
        <v>5.8232074625070128E-5</v>
      </c>
      <c r="T32" s="42">
        <v>4.7880483204815247E-5</v>
      </c>
      <c r="U32" s="42">
        <v>6.9789242775025593E-5</v>
      </c>
      <c r="V32" s="42">
        <v>1.6809902778666466E-4</v>
      </c>
      <c r="W32" s="42">
        <v>4.7369587033625669E-5</v>
      </c>
      <c r="X32" s="42">
        <f t="shared" si="0"/>
        <v>5.9063355068461254</v>
      </c>
      <c r="Y32" s="43">
        <v>8.5796685121375723E-3</v>
      </c>
      <c r="Z32" s="40">
        <v>2.1053789524158741</v>
      </c>
      <c r="AA32" s="40">
        <v>5.0428753083870403E-3</v>
      </c>
      <c r="AB32" s="40" t="e">
        <v>#VALUE!</v>
      </c>
      <c r="AC32" s="40">
        <v>0.89917087197947265</v>
      </c>
      <c r="AD32" s="40">
        <v>1.8558218579488139E-2</v>
      </c>
      <c r="AE32" s="40">
        <v>0.6906048303143868</v>
      </c>
      <c r="AG32" s="43">
        <v>0.94</v>
      </c>
      <c r="AH32" s="40">
        <v>0.71</v>
      </c>
      <c r="AI32" s="44">
        <v>3.7929999999999999E-3</v>
      </c>
      <c r="AJ32" s="44">
        <v>1.823E-5</v>
      </c>
      <c r="AK32" s="44">
        <v>4.0150000000000003E-3</v>
      </c>
      <c r="AL32" s="44">
        <v>2.8140000000000001E-4</v>
      </c>
    </row>
    <row r="33" spans="1:38" x14ac:dyDescent="0.45">
      <c r="A33" s="40" t="s">
        <v>41</v>
      </c>
      <c r="B33" s="41">
        <v>44463</v>
      </c>
      <c r="C33" s="40">
        <v>0.54</v>
      </c>
      <c r="D33" s="40">
        <v>13.6</v>
      </c>
      <c r="E33" s="40">
        <v>8.25</v>
      </c>
      <c r="F33" s="40">
        <v>8.3000000000000007</v>
      </c>
      <c r="G33" s="40">
        <v>4.78</v>
      </c>
      <c r="H33" s="40">
        <v>690</v>
      </c>
      <c r="I33" s="62">
        <v>3.2701066340456486</v>
      </c>
      <c r="J33" s="42">
        <v>0.19372788500129556</v>
      </c>
      <c r="K33" s="42">
        <v>1.2745120532273715</v>
      </c>
      <c r="L33" s="42">
        <v>0.20601211707954459</v>
      </c>
      <c r="M33" s="42">
        <v>5.7849220825447667E-3</v>
      </c>
      <c r="N33" s="42">
        <v>0.35224439489491344</v>
      </c>
      <c r="O33" s="62">
        <v>1.2248727342944845E-3</v>
      </c>
      <c r="P33" s="42">
        <v>6.3256943408727673E-3</v>
      </c>
      <c r="Q33" s="42">
        <v>7.5818841939654765E-5</v>
      </c>
      <c r="R33" s="42">
        <v>8.9963764353193958E-5</v>
      </c>
      <c r="S33" s="42">
        <v>3.115639554238482E-5</v>
      </c>
      <c r="T33" s="42">
        <v>4.2708638975266292E-5</v>
      </c>
      <c r="U33" s="42">
        <v>1.817566532089162E-4</v>
      </c>
      <c r="V33" s="42">
        <v>7.4521925466779587E-5</v>
      </c>
      <c r="W33" s="42">
        <v>3.9545681099235762E-5</v>
      </c>
      <c r="X33" s="42">
        <f t="shared" si="0"/>
        <v>5.310474045307072</v>
      </c>
      <c r="Y33" s="43">
        <v>8.9218025325602367E-3</v>
      </c>
      <c r="Z33" s="40">
        <v>1.1885877076693085</v>
      </c>
      <c r="AA33" s="40">
        <v>4.4559889578419977E-3</v>
      </c>
      <c r="AB33" s="40" t="e">
        <v>#VALUE!</v>
      </c>
      <c r="AC33" s="40">
        <v>0.62183795151673504</v>
      </c>
      <c r="AD33" s="40">
        <v>9.4502134326755211E-3</v>
      </c>
      <c r="AE33" s="40">
        <v>0.70541328336456377</v>
      </c>
      <c r="AG33" s="43">
        <v>2.64</v>
      </c>
      <c r="AH33" s="40">
        <v>1.1399999999999999</v>
      </c>
      <c r="AI33" s="44">
        <v>4.4320000000000002E-3</v>
      </c>
      <c r="AJ33" s="44">
        <v>4.2530000000000001E-5</v>
      </c>
      <c r="AK33" s="44">
        <v>4.7080000000000004E-3</v>
      </c>
      <c r="AL33" s="44">
        <v>5.0980000000000003E-4</v>
      </c>
    </row>
    <row r="34" spans="1:38" x14ac:dyDescent="0.45">
      <c r="A34" s="40" t="s">
        <v>44</v>
      </c>
      <c r="B34" s="41">
        <v>44458</v>
      </c>
      <c r="C34" s="40">
        <v>0.34599999999999997</v>
      </c>
      <c r="D34" s="40">
        <v>13.9</v>
      </c>
      <c r="E34" s="40">
        <v>8.1</v>
      </c>
      <c r="F34" s="40">
        <v>8.1999999999999993</v>
      </c>
      <c r="G34" s="40">
        <v>4.9250000000000007</v>
      </c>
      <c r="H34" s="40">
        <v>564</v>
      </c>
      <c r="I34" s="47">
        <v>2.9139560560767319</v>
      </c>
      <c r="J34" s="46">
        <v>0.12370310002783318</v>
      </c>
      <c r="K34" s="46">
        <v>0.53654022929362521</v>
      </c>
      <c r="L34" s="46">
        <v>6.0270069259351876E-2</v>
      </c>
      <c r="M34" s="40">
        <v>4.0320992398221326E-3</v>
      </c>
      <c r="N34" s="40">
        <v>0.29358325073211883</v>
      </c>
      <c r="O34" s="63">
        <v>5.4730273785702759E-4</v>
      </c>
      <c r="P34" s="44">
        <v>1.2479679379009059E-4</v>
      </c>
      <c r="Q34" s="44">
        <v>6.3825129127274567E-5</v>
      </c>
      <c r="R34" s="44">
        <v>3.9216696092648907E-5</v>
      </c>
      <c r="S34" s="44">
        <v>1.0415599753676719E-5</v>
      </c>
      <c r="T34" s="44">
        <v>5.9529078956813971E-6</v>
      </c>
      <c r="U34" s="44">
        <v>2.0568037920430559E-5</v>
      </c>
      <c r="V34" s="44">
        <v>2.3249231605050117E-4</v>
      </c>
      <c r="W34" s="44">
        <v>9.1280915554809392E-6</v>
      </c>
      <c r="X34" s="42">
        <f t="shared" si="0"/>
        <v>3.933138502939526</v>
      </c>
      <c r="Y34" s="47">
        <v>6.2110483707498989E-3</v>
      </c>
      <c r="Z34" s="46">
        <v>0.65626322173017793</v>
      </c>
      <c r="AA34" s="46">
        <v>3.8799708730477885E-3</v>
      </c>
      <c r="AB34" s="46" t="e">
        <v>#VALUE!</v>
      </c>
      <c r="AC34" s="46">
        <v>0.46639862333460747</v>
      </c>
      <c r="AD34" s="46" t="e">
        <v>#VALUE!</v>
      </c>
      <c r="AE34" s="46">
        <v>0.1800645429939621</v>
      </c>
      <c r="AG34" s="43">
        <v>2.12</v>
      </c>
      <c r="AH34" s="40">
        <v>1.04</v>
      </c>
      <c r="AI34" s="44">
        <v>4.6369999999999996E-3</v>
      </c>
      <c r="AJ34" s="44">
        <v>3.4360000000000003E-5</v>
      </c>
      <c r="AK34" s="44">
        <v>4.9049999999999996E-3</v>
      </c>
      <c r="AL34" s="44">
        <v>4.9039999999999999E-4</v>
      </c>
    </row>
    <row r="35" spans="1:38" x14ac:dyDescent="0.45">
      <c r="A35" s="40" t="s">
        <v>46</v>
      </c>
      <c r="B35" s="41">
        <v>44458</v>
      </c>
      <c r="C35" s="40">
        <v>4.5229999999999997</v>
      </c>
      <c r="D35" s="40">
        <v>14</v>
      </c>
      <c r="E35" s="40">
        <v>8.1</v>
      </c>
      <c r="F35" s="40">
        <v>8.1999999999999993</v>
      </c>
      <c r="G35" s="40">
        <v>4.76</v>
      </c>
      <c r="H35" s="40">
        <v>543</v>
      </c>
      <c r="I35" s="47">
        <v>2.7511109254545745</v>
      </c>
      <c r="J35" s="46">
        <v>9.5414953970901509E-2</v>
      </c>
      <c r="K35" s="46">
        <v>0.61608766466336295</v>
      </c>
      <c r="L35" s="46">
        <v>6.4255425927105786E-2</v>
      </c>
      <c r="M35" s="40">
        <v>3.6114875304093736E-3</v>
      </c>
      <c r="N35" s="40">
        <v>0.26444432383171462</v>
      </c>
      <c r="O35" s="63">
        <v>4.176370119165114E-4</v>
      </c>
      <c r="P35" s="44">
        <v>2.8185345475666298E-4</v>
      </c>
      <c r="Q35" s="44">
        <v>5.4799287633418008E-5</v>
      </c>
      <c r="R35" s="44">
        <v>1.0565931530718661E-4</v>
      </c>
      <c r="S35" s="44">
        <v>1.5736701561853424E-5</v>
      </c>
      <c r="T35" s="44">
        <v>1.1262343710572394E-5</v>
      </c>
      <c r="U35" s="44">
        <v>7.1678066006664653E-5</v>
      </c>
      <c r="V35" s="44">
        <v>1.6812671193885186E-4</v>
      </c>
      <c r="W35" s="44">
        <v>1.4180693553363533E-5</v>
      </c>
      <c r="X35" s="42">
        <f t="shared" si="0"/>
        <v>3.7960657149644534</v>
      </c>
      <c r="Y35" s="47">
        <v>5.5794163330465194E-3</v>
      </c>
      <c r="Z35" s="46">
        <v>0.70335373593207906</v>
      </c>
      <c r="AA35" s="46">
        <v>3.8169349316929499E-3</v>
      </c>
      <c r="AB35" s="46" t="e">
        <v>#VALUE!</v>
      </c>
      <c r="AC35" s="46">
        <v>0.36354546172963748</v>
      </c>
      <c r="AD35" s="46" t="e">
        <v>#VALUE!</v>
      </c>
      <c r="AE35" s="46">
        <v>0.19292109098480117</v>
      </c>
      <c r="AG35" s="43">
        <v>1.3</v>
      </c>
      <c r="AH35" s="40">
        <v>1.01</v>
      </c>
      <c r="AI35" s="44">
        <v>4.4920000000000003E-3</v>
      </c>
      <c r="AJ35" s="44">
        <v>3.3090000000000003E-5</v>
      </c>
      <c r="AK35" s="44">
        <v>4.7429999999999998E-3</v>
      </c>
      <c r="AL35" s="44">
        <v>4.484E-4</v>
      </c>
    </row>
    <row r="36" spans="1:38" x14ac:dyDescent="0.45">
      <c r="A36" s="40" t="s">
        <v>47</v>
      </c>
      <c r="B36" s="41">
        <v>44458</v>
      </c>
      <c r="C36" s="40">
        <v>1.27</v>
      </c>
      <c r="D36" s="40">
        <v>13.3</v>
      </c>
      <c r="E36" s="40">
        <v>8.1</v>
      </c>
      <c r="F36" s="40">
        <v>8.15</v>
      </c>
      <c r="G36" s="40">
        <v>3.5649999999999999</v>
      </c>
      <c r="H36" s="40">
        <v>680</v>
      </c>
      <c r="I36" s="47">
        <v>2.3359013183096056</v>
      </c>
      <c r="J36" s="46">
        <v>0.19017892777708434</v>
      </c>
      <c r="K36" s="46">
        <v>1.9866956644380964</v>
      </c>
      <c r="L36" s="46">
        <v>0.23120152119746928</v>
      </c>
      <c r="M36" s="40">
        <v>3.374714371285302E-3</v>
      </c>
      <c r="N36" s="40">
        <v>0.23563599171363211</v>
      </c>
      <c r="O36" s="63">
        <v>1.090987197245348E-3</v>
      </c>
      <c r="P36" s="44">
        <v>9.0338083738066314E-4</v>
      </c>
      <c r="Q36" s="44">
        <v>1.162915891389984E-4</v>
      </c>
      <c r="R36" s="44">
        <v>1.8566676318269921E-4</v>
      </c>
      <c r="S36" s="44">
        <v>6.4976885986729819E-5</v>
      </c>
      <c r="T36" s="44">
        <v>3.9673666253825037E-5</v>
      </c>
      <c r="U36" s="44">
        <v>7.2366838218143405E-5</v>
      </c>
      <c r="V36" s="44">
        <v>1.3671030525763827E-4</v>
      </c>
      <c r="W36" s="44">
        <v>1.8644196533611918E-5</v>
      </c>
      <c r="X36" s="42">
        <f t="shared" si="0"/>
        <v>4.9856168360863702</v>
      </c>
      <c r="Y36" s="47">
        <v>6.3426383786047702E-3</v>
      </c>
      <c r="Z36" s="46">
        <v>1.9698191972470593</v>
      </c>
      <c r="AA36" s="46">
        <v>3.8582343415461194E-3</v>
      </c>
      <c r="AB36" s="46">
        <v>3.8796555867040452E-4</v>
      </c>
      <c r="AC36" s="46">
        <v>0.81384697015881002</v>
      </c>
      <c r="AD36" s="46">
        <v>2.2480452009762939E-3</v>
      </c>
      <c r="AE36" s="46">
        <v>0.53325525713095978</v>
      </c>
      <c r="AG36" s="43">
        <v>-1.05</v>
      </c>
      <c r="AH36" s="40">
        <v>0.75</v>
      </c>
      <c r="AI36" s="44">
        <v>3.392E-3</v>
      </c>
      <c r="AJ36" s="44">
        <v>2.2580000000000001E-5</v>
      </c>
      <c r="AK36" s="44">
        <v>3.5690000000000001E-3</v>
      </c>
      <c r="AL36" s="44">
        <v>2.3010000000000001E-4</v>
      </c>
    </row>
    <row r="37" spans="1:38" x14ac:dyDescent="0.45">
      <c r="A37" s="40" t="s">
        <v>49</v>
      </c>
      <c r="B37" s="41">
        <v>44459</v>
      </c>
      <c r="D37" s="40">
        <v>13.3</v>
      </c>
      <c r="E37" s="40">
        <v>8.1</v>
      </c>
      <c r="F37" s="40">
        <v>8.1</v>
      </c>
      <c r="G37" s="40">
        <v>2.875</v>
      </c>
      <c r="H37" s="40">
        <v>894</v>
      </c>
      <c r="I37" s="47">
        <v>2.2856219808554572</v>
      </c>
      <c r="J37" s="46">
        <v>0.30609103733591919</v>
      </c>
      <c r="K37" s="46">
        <v>3.7145076113587896</v>
      </c>
      <c r="L37" s="46">
        <v>0.4424066129979573</v>
      </c>
      <c r="M37" s="40">
        <v>3.6554893362184E-3</v>
      </c>
      <c r="N37" s="40">
        <v>0.2736103600229795</v>
      </c>
      <c r="O37" s="63">
        <v>1.6670933864985581E-3</v>
      </c>
      <c r="P37" s="44">
        <v>7.1636043269412606E-4</v>
      </c>
      <c r="Q37" s="44">
        <v>2.1032749682522609E-4</v>
      </c>
      <c r="R37" s="44">
        <v>3.2154698578869793E-4</v>
      </c>
      <c r="S37" s="44">
        <v>7.8962475797720674E-5</v>
      </c>
      <c r="T37" s="44">
        <v>3.4602516997396952E-5</v>
      </c>
      <c r="U37" s="44">
        <v>8.0575037142474053E-5</v>
      </c>
      <c r="V37" s="44">
        <v>8.1657394627532008E-5</v>
      </c>
      <c r="W37" s="44">
        <v>5.2342319553116601E-5</v>
      </c>
      <c r="X37" s="42">
        <f t="shared" si="0"/>
        <v>7.0291365599532476</v>
      </c>
      <c r="Y37" s="47">
        <v>7.6848564587244511E-3</v>
      </c>
      <c r="Z37" s="46">
        <v>3.3032465517727694</v>
      </c>
      <c r="AA37" s="46">
        <v>9.0858701676973398E-3</v>
      </c>
      <c r="AB37" s="46" t="e">
        <v>#VALUE!</v>
      </c>
      <c r="AC37" s="46">
        <v>1.3145896533983603</v>
      </c>
      <c r="AD37" s="46">
        <v>1.2751207205537667E-2</v>
      </c>
      <c r="AE37" s="46">
        <v>0.89752238184468047</v>
      </c>
      <c r="AG37" s="43">
        <v>0.18</v>
      </c>
      <c r="AH37" s="40">
        <v>0.56999999999999995</v>
      </c>
      <c r="AI37" s="44">
        <v>2.7320000000000001E-3</v>
      </c>
      <c r="AJ37" s="44">
        <v>1.6670000000000001E-5</v>
      </c>
      <c r="AK37" s="44">
        <v>2.8770000000000002E-3</v>
      </c>
      <c r="AL37" s="44">
        <v>1.3750000000000001E-4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Information</vt:lpstr>
      <vt:lpstr>Dec19</vt:lpstr>
      <vt:lpstr>Mar20</vt:lpstr>
      <vt:lpstr>Jul20</vt:lpstr>
      <vt:lpstr>Sept20</vt:lpstr>
      <vt:lpstr>Dec20</vt:lpstr>
      <vt:lpstr>Apr21</vt:lpstr>
      <vt:lpstr>Jun21</vt:lpstr>
      <vt:lpstr>Sept21</vt:lpstr>
      <vt:lpstr>Nov21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Kirsty</dc:creator>
  <cp:keywords/>
  <dc:description/>
  <cp:lastModifiedBy>Kirsty</cp:lastModifiedBy>
  <cp:revision/>
  <dcterms:created xsi:type="dcterms:W3CDTF">2021-10-21T16:31:32Z</dcterms:created>
  <dcterms:modified xsi:type="dcterms:W3CDTF">2023-04-19T19:49:19Z</dcterms:modified>
  <cp:category/>
  <cp:contentStatus/>
</cp:coreProperties>
</file>