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427056\Dropbox\zzzzzz Dates Elliot\00 Supplementary files\"/>
    </mc:Choice>
  </mc:AlternateContent>
  <xr:revisionPtr revIDLastSave="0" documentId="13_ncr:1_{4B9C5DCA-A3E3-42E3-8A2A-656848F4CE20}" xr6:coauthVersionLast="44" xr6:coauthVersionMax="44" xr10:uidLastSave="{00000000-0000-0000-0000-000000000000}"/>
  <bookViews>
    <workbookView xWindow="-110" yWindow="-110" windowWidth="19420" windowHeight="10420" tabRatio="903" activeTab="4" xr2:uid="{00000000-000D-0000-FFFF-FFFF00000000}"/>
  </bookViews>
  <sheets>
    <sheet name=" Age Summary &amp; GPS" sheetId="20" r:id="rId1"/>
    <sheet name="BH-15" sheetId="10" r:id="rId2"/>
    <sheet name="GV-14" sheetId="9" r:id="rId3"/>
    <sheet name="PS-15" sheetId="8" r:id="rId4"/>
    <sheet name="LGT" sheetId="17" r:id="rId5"/>
    <sheet name="HB-15" sheetId="16" r:id="rId6"/>
    <sheet name="LK-17" sheetId="13" r:id="rId7"/>
    <sheet name="QSS1" sheetId="14" r:id="rId8"/>
    <sheet name="HAF" sheetId="1" r:id="rId9"/>
    <sheet name="LEP" sheetId="2" r:id="rId10"/>
    <sheet name="LMO" sheetId="6" r:id="rId11"/>
    <sheet name="MAF" sheetId="4" r:id="rId12"/>
    <sheet name="MAP" sheetId="5" r:id="rId13"/>
    <sheet name="PHU" sheetId="7" r:id="rId14"/>
    <sheet name="SUB" sheetId="3" r:id="rId15"/>
    <sheet name=" Q6 " sheetId="18" r:id="rId16"/>
    <sheet name="UMC" sheetId="19" r:id="rId17"/>
    <sheet name="Standards @CAF - 1" sheetId="22" r:id="rId18"/>
    <sheet name="Standards @CAF - 2" sheetId="23" r:id="rId19"/>
    <sheet name="Standards @CAF - " sheetId="24" r:id="rId20"/>
    <sheet name="Standards @TRAIL " sheetId="25" r:id="rId21"/>
  </sheets>
  <definedNames>
    <definedName name="_xlnm._FilterDatabase" localSheetId="15" hidden="1">' Q6 '!$A$2:$X$70</definedName>
    <definedName name="_xlnm._FilterDatabase" localSheetId="8" hidden="1">HAF!$A$2:$X$91</definedName>
    <definedName name="_xlnm._FilterDatabase" localSheetId="5" hidden="1">'HB-15'!$A$2:$T$16</definedName>
    <definedName name="_xlnm._FilterDatabase" localSheetId="9" hidden="1">LEP!$A$2:$X$105</definedName>
    <definedName name="_xlnm._FilterDatabase" localSheetId="6" hidden="1">'LK-17'!$A$2:$T$30</definedName>
    <definedName name="_xlnm._FilterDatabase" localSheetId="10" hidden="1">LMO!$A$2:$X$106</definedName>
    <definedName name="_xlnm._FilterDatabase" localSheetId="11" hidden="1">MAF!$A$2:$X$104</definedName>
    <definedName name="_xlnm._FilterDatabase" localSheetId="12" hidden="1">MAP!$A$2:$X$93</definedName>
    <definedName name="_xlnm._FilterDatabase" localSheetId="13" hidden="1">PHU!$A$2:$X$111</definedName>
    <definedName name="_xlnm._FilterDatabase" localSheetId="7" hidden="1">'QSS1'!$A$2:$T$105</definedName>
    <definedName name="_xlnm._FilterDatabase" localSheetId="14" hidden="1">SUB!$A$2:$X$107</definedName>
    <definedName name="_xlnm._FilterDatabase" localSheetId="16" hidden="1">UMC!$A$2:$W$88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0" i="20" l="1"/>
  <c r="N4" i="20" l="1"/>
  <c r="M4" i="20"/>
  <c r="L4" i="20"/>
  <c r="K4" i="20"/>
  <c r="O4" i="20" s="1"/>
  <c r="J4" i="20"/>
  <c r="I4" i="20"/>
  <c r="F25" i="20"/>
  <c r="F12" i="20"/>
  <c r="O3" i="20"/>
  <c r="H12" i="20"/>
  <c r="H25" i="20"/>
  <c r="O24" i="20"/>
  <c r="O23" i="20"/>
  <c r="O22" i="20"/>
  <c r="O21" i="20"/>
  <c r="O19" i="20"/>
  <c r="O18" i="20"/>
  <c r="O17" i="20"/>
  <c r="O16" i="20"/>
  <c r="O11" i="20"/>
  <c r="O10" i="20"/>
  <c r="O9" i="20"/>
  <c r="O8" i="20"/>
  <c r="O6" i="20"/>
  <c r="O7" i="20"/>
  <c r="X111" i="7"/>
  <c r="X107" i="7"/>
  <c r="X105" i="7"/>
  <c r="X102" i="7"/>
  <c r="X99" i="7"/>
  <c r="X98" i="7"/>
  <c r="X63" i="7"/>
  <c r="X16" i="7"/>
  <c r="N25" i="20"/>
  <c r="M25" i="20"/>
  <c r="M26" i="20" s="1"/>
  <c r="L25" i="20"/>
  <c r="K25" i="20"/>
  <c r="G25" i="20"/>
  <c r="L26" i="20" s="1"/>
  <c r="K26" i="20"/>
  <c r="J25" i="20"/>
  <c r="I25" i="20"/>
  <c r="N12" i="20"/>
  <c r="G12" i="20"/>
  <c r="M13" i="20" s="1"/>
  <c r="M12" i="20"/>
  <c r="L12" i="20"/>
  <c r="K12" i="20"/>
  <c r="J12" i="20"/>
  <c r="I12" i="20"/>
  <c r="O12" i="20"/>
  <c r="U4" i="19"/>
  <c r="V4" i="19"/>
  <c r="W4" i="19"/>
  <c r="U5" i="19"/>
  <c r="V5" i="19"/>
  <c r="W5" i="19"/>
  <c r="U6" i="19"/>
  <c r="V6" i="19"/>
  <c r="W6" i="19"/>
  <c r="U7" i="19"/>
  <c r="V7" i="19"/>
  <c r="W7" i="19"/>
  <c r="U8" i="19"/>
  <c r="V8" i="19"/>
  <c r="W8" i="19"/>
  <c r="U9" i="19"/>
  <c r="V9" i="19"/>
  <c r="W9" i="19"/>
  <c r="U10" i="19"/>
  <c r="V10" i="19"/>
  <c r="W10" i="19"/>
  <c r="U11" i="19"/>
  <c r="V11" i="19"/>
  <c r="W11" i="19"/>
  <c r="U12" i="19"/>
  <c r="V12" i="19"/>
  <c r="W12" i="19"/>
  <c r="U13" i="19"/>
  <c r="V13" i="19"/>
  <c r="W13" i="19"/>
  <c r="U14" i="19"/>
  <c r="V14" i="19"/>
  <c r="W14" i="19"/>
  <c r="U15" i="19"/>
  <c r="V15" i="19"/>
  <c r="W15" i="19"/>
  <c r="U16" i="19"/>
  <c r="V16" i="19"/>
  <c r="W16" i="19"/>
  <c r="U17" i="19"/>
  <c r="V17" i="19"/>
  <c r="W17" i="19"/>
  <c r="U18" i="19"/>
  <c r="V18" i="19"/>
  <c r="W18" i="19"/>
  <c r="U19" i="19"/>
  <c r="V19" i="19"/>
  <c r="W19" i="19"/>
  <c r="U20" i="19"/>
  <c r="V20" i="19"/>
  <c r="W20" i="19"/>
  <c r="U21" i="19"/>
  <c r="V21" i="19"/>
  <c r="W21" i="19"/>
  <c r="U22" i="19"/>
  <c r="V22" i="19"/>
  <c r="W22" i="19"/>
  <c r="U23" i="19"/>
  <c r="V23" i="19"/>
  <c r="W23" i="19"/>
  <c r="U24" i="19"/>
  <c r="V24" i="19"/>
  <c r="W24" i="19"/>
  <c r="U25" i="19"/>
  <c r="V25" i="19"/>
  <c r="W25" i="19"/>
  <c r="U26" i="19"/>
  <c r="V26" i="19"/>
  <c r="W26" i="19"/>
  <c r="U27" i="19"/>
  <c r="V27" i="19"/>
  <c r="W27" i="19"/>
  <c r="U28" i="19"/>
  <c r="V28" i="19"/>
  <c r="W28" i="19"/>
  <c r="U29" i="19"/>
  <c r="V29" i="19"/>
  <c r="W29" i="19"/>
  <c r="U30" i="19"/>
  <c r="V30" i="19"/>
  <c r="W30" i="19"/>
  <c r="U31" i="19"/>
  <c r="V31" i="19"/>
  <c r="W31" i="19"/>
  <c r="U32" i="19"/>
  <c r="V32" i="19"/>
  <c r="W32" i="19"/>
  <c r="U33" i="19"/>
  <c r="V33" i="19"/>
  <c r="W33" i="19"/>
  <c r="U34" i="19"/>
  <c r="V34" i="19"/>
  <c r="W34" i="19"/>
  <c r="U35" i="19"/>
  <c r="V35" i="19"/>
  <c r="W35" i="19"/>
  <c r="U36" i="19"/>
  <c r="V36" i="19"/>
  <c r="W36" i="19"/>
  <c r="U37" i="19"/>
  <c r="V37" i="19"/>
  <c r="W37" i="19"/>
  <c r="U38" i="19"/>
  <c r="V38" i="19"/>
  <c r="W38" i="19"/>
  <c r="U39" i="19"/>
  <c r="V39" i="19"/>
  <c r="W39" i="19"/>
  <c r="U40" i="19"/>
  <c r="V40" i="19"/>
  <c r="W40" i="19"/>
  <c r="U41" i="19"/>
  <c r="V41" i="19"/>
  <c r="W41" i="19"/>
  <c r="U42" i="19"/>
  <c r="V42" i="19"/>
  <c r="W42" i="19"/>
  <c r="U43" i="19"/>
  <c r="V43" i="19"/>
  <c r="W43" i="19"/>
  <c r="U44" i="19"/>
  <c r="V44" i="19"/>
  <c r="W44" i="19"/>
  <c r="U45" i="19"/>
  <c r="V45" i="19"/>
  <c r="W45" i="19"/>
  <c r="U46" i="19"/>
  <c r="V46" i="19"/>
  <c r="W46" i="19"/>
  <c r="U47" i="19"/>
  <c r="V47" i="19"/>
  <c r="W47" i="19"/>
  <c r="U48" i="19"/>
  <c r="V48" i="19"/>
  <c r="W48" i="19"/>
  <c r="U49" i="19"/>
  <c r="V49" i="19"/>
  <c r="W49" i="19"/>
  <c r="U50" i="19"/>
  <c r="V50" i="19"/>
  <c r="W50" i="19"/>
  <c r="U51" i="19"/>
  <c r="V51" i="19"/>
  <c r="W51" i="19"/>
  <c r="U52" i="19"/>
  <c r="V52" i="19"/>
  <c r="W52" i="19"/>
  <c r="U53" i="19"/>
  <c r="V53" i="19"/>
  <c r="W53" i="19"/>
  <c r="U54" i="19"/>
  <c r="V54" i="19"/>
  <c r="W54" i="19"/>
  <c r="U55" i="19"/>
  <c r="V55" i="19"/>
  <c r="W55" i="19"/>
  <c r="U56" i="19"/>
  <c r="V56" i="19"/>
  <c r="W56" i="19"/>
  <c r="U57" i="19"/>
  <c r="V57" i="19"/>
  <c r="W57" i="19"/>
  <c r="U58" i="19"/>
  <c r="V58" i="19"/>
  <c r="W58" i="19"/>
  <c r="U59" i="19"/>
  <c r="V59" i="19"/>
  <c r="W59" i="19"/>
  <c r="U60" i="19"/>
  <c r="V60" i="19"/>
  <c r="W60" i="19"/>
  <c r="U61" i="19"/>
  <c r="V61" i="19"/>
  <c r="W61" i="19"/>
  <c r="U62" i="19"/>
  <c r="V62" i="19"/>
  <c r="W62" i="19"/>
  <c r="U63" i="19"/>
  <c r="V63" i="19"/>
  <c r="W63" i="19"/>
  <c r="U64" i="19"/>
  <c r="V64" i="19"/>
  <c r="W64" i="19"/>
  <c r="U65" i="19"/>
  <c r="V65" i="19"/>
  <c r="W65" i="19"/>
  <c r="U66" i="19"/>
  <c r="V66" i="19"/>
  <c r="W66" i="19"/>
  <c r="U67" i="19"/>
  <c r="V67" i="19"/>
  <c r="W67" i="19"/>
  <c r="U68" i="19"/>
  <c r="V68" i="19"/>
  <c r="W68" i="19"/>
  <c r="U69" i="19"/>
  <c r="V69" i="19"/>
  <c r="W69" i="19"/>
  <c r="U70" i="19"/>
  <c r="V70" i="19"/>
  <c r="W70" i="19"/>
  <c r="U71" i="19"/>
  <c r="V71" i="19"/>
  <c r="W71" i="19"/>
  <c r="U72" i="19"/>
  <c r="V72" i="19"/>
  <c r="W72" i="19"/>
  <c r="U73" i="19"/>
  <c r="V73" i="19"/>
  <c r="W73" i="19"/>
  <c r="U74" i="19"/>
  <c r="V74" i="19"/>
  <c r="W74" i="19"/>
  <c r="U75" i="19"/>
  <c r="V75" i="19"/>
  <c r="W75" i="19"/>
  <c r="U76" i="19"/>
  <c r="V76" i="19"/>
  <c r="W76" i="19"/>
  <c r="U77" i="19"/>
  <c r="V77" i="19"/>
  <c r="W77" i="19"/>
  <c r="U78" i="19"/>
  <c r="V78" i="19"/>
  <c r="W78" i="19"/>
  <c r="U79" i="19"/>
  <c r="V79" i="19"/>
  <c r="W79" i="19"/>
  <c r="U80" i="19"/>
  <c r="V80" i="19"/>
  <c r="W80" i="19"/>
  <c r="U81" i="19"/>
  <c r="V81" i="19"/>
  <c r="W81" i="19"/>
  <c r="U83" i="19"/>
  <c r="V83" i="19"/>
  <c r="W83" i="19"/>
  <c r="U82" i="19"/>
  <c r="V82" i="19"/>
  <c r="W82" i="19"/>
  <c r="U85" i="19"/>
  <c r="V85" i="19"/>
  <c r="W85" i="19"/>
  <c r="U84" i="19"/>
  <c r="V84" i="19"/>
  <c r="W84" i="19"/>
  <c r="U86" i="19"/>
  <c r="V86" i="19"/>
  <c r="W86" i="19"/>
  <c r="U87" i="19"/>
  <c r="V87" i="19"/>
  <c r="W87" i="19"/>
  <c r="U88" i="19"/>
  <c r="V88" i="19"/>
  <c r="W88" i="19"/>
  <c r="W3" i="19"/>
  <c r="V3" i="19"/>
  <c r="U3" i="19"/>
  <c r="V4" i="18"/>
  <c r="W4" i="18"/>
  <c r="X4" i="18"/>
  <c r="V5" i="18"/>
  <c r="W5" i="18"/>
  <c r="X5" i="18"/>
  <c r="V6" i="18"/>
  <c r="W6" i="18"/>
  <c r="X6" i="18"/>
  <c r="V7" i="18"/>
  <c r="W7" i="18"/>
  <c r="X7" i="18"/>
  <c r="V8" i="18"/>
  <c r="W8" i="18"/>
  <c r="X8" i="18"/>
  <c r="V9" i="18"/>
  <c r="W9" i="18"/>
  <c r="X9" i="18"/>
  <c r="V10" i="18"/>
  <c r="W10" i="18"/>
  <c r="X10" i="18"/>
  <c r="V11" i="18"/>
  <c r="W11" i="18"/>
  <c r="X11" i="18"/>
  <c r="V12" i="18"/>
  <c r="W12" i="18"/>
  <c r="X12" i="18"/>
  <c r="V13" i="18"/>
  <c r="W13" i="18"/>
  <c r="X13" i="18"/>
  <c r="V14" i="18"/>
  <c r="W14" i="18"/>
  <c r="X14" i="18"/>
  <c r="V15" i="18"/>
  <c r="W15" i="18"/>
  <c r="X15" i="18"/>
  <c r="V16" i="18"/>
  <c r="W16" i="18"/>
  <c r="X16" i="18"/>
  <c r="V17" i="18"/>
  <c r="W17" i="18"/>
  <c r="X17" i="18"/>
  <c r="V18" i="18"/>
  <c r="W18" i="18"/>
  <c r="X18" i="18"/>
  <c r="V19" i="18"/>
  <c r="W19" i="18"/>
  <c r="X19" i="18"/>
  <c r="V20" i="18"/>
  <c r="W20" i="18"/>
  <c r="X20" i="18"/>
  <c r="V21" i="18"/>
  <c r="W21" i="18"/>
  <c r="X21" i="18"/>
  <c r="V22" i="18"/>
  <c r="W22" i="18"/>
  <c r="X22" i="18"/>
  <c r="V23" i="18"/>
  <c r="W23" i="18"/>
  <c r="X23" i="18"/>
  <c r="V24" i="18"/>
  <c r="W24" i="18"/>
  <c r="X24" i="18"/>
  <c r="V25" i="18"/>
  <c r="W25" i="18"/>
  <c r="X25" i="18"/>
  <c r="V26" i="18"/>
  <c r="W26" i="18"/>
  <c r="X26" i="18"/>
  <c r="V27" i="18"/>
  <c r="W27" i="18"/>
  <c r="X27" i="18"/>
  <c r="V28" i="18"/>
  <c r="W28" i="18"/>
  <c r="X28" i="18"/>
  <c r="V29" i="18"/>
  <c r="W29" i="18"/>
  <c r="X29" i="18"/>
  <c r="V30" i="18"/>
  <c r="W30" i="18"/>
  <c r="X30" i="18"/>
  <c r="V31" i="18"/>
  <c r="W31" i="18"/>
  <c r="X31" i="18"/>
  <c r="V32" i="18"/>
  <c r="W32" i="18"/>
  <c r="X32" i="18"/>
  <c r="V33" i="18"/>
  <c r="W33" i="18"/>
  <c r="X33" i="18"/>
  <c r="V34" i="18"/>
  <c r="W34" i="18"/>
  <c r="X34" i="18"/>
  <c r="V35" i="18"/>
  <c r="W35" i="18"/>
  <c r="X35" i="18"/>
  <c r="V36" i="18"/>
  <c r="W36" i="18"/>
  <c r="X36" i="18"/>
  <c r="V37" i="18"/>
  <c r="W37" i="18"/>
  <c r="X37" i="18"/>
  <c r="V38" i="18"/>
  <c r="W38" i="18"/>
  <c r="X38" i="18"/>
  <c r="V39" i="18"/>
  <c r="W39" i="18"/>
  <c r="X39" i="18"/>
  <c r="V40" i="18"/>
  <c r="W40" i="18"/>
  <c r="X40" i="18"/>
  <c r="V41" i="18"/>
  <c r="W41" i="18"/>
  <c r="X41" i="18"/>
  <c r="V42" i="18"/>
  <c r="W42" i="18"/>
  <c r="X42" i="18"/>
  <c r="V43" i="18"/>
  <c r="W43" i="18"/>
  <c r="X43" i="18"/>
  <c r="V44" i="18"/>
  <c r="W44" i="18"/>
  <c r="X44" i="18"/>
  <c r="V45" i="18"/>
  <c r="W45" i="18"/>
  <c r="X45" i="18"/>
  <c r="V46" i="18"/>
  <c r="W46" i="18"/>
  <c r="X46" i="18"/>
  <c r="V47" i="18"/>
  <c r="W47" i="18"/>
  <c r="X47" i="18"/>
  <c r="V48" i="18"/>
  <c r="W48" i="18"/>
  <c r="X48" i="18"/>
  <c r="V49" i="18"/>
  <c r="W49" i="18"/>
  <c r="X49" i="18"/>
  <c r="V50" i="18"/>
  <c r="W50" i="18"/>
  <c r="X50" i="18"/>
  <c r="V52" i="18"/>
  <c r="W52" i="18"/>
  <c r="X52" i="18"/>
  <c r="V51" i="18"/>
  <c r="W51" i="18"/>
  <c r="X51" i="18"/>
  <c r="V54" i="18"/>
  <c r="W54" i="18"/>
  <c r="X54" i="18"/>
  <c r="V53" i="18"/>
  <c r="W53" i="18"/>
  <c r="X53" i="18"/>
  <c r="V56" i="18"/>
  <c r="W56" i="18"/>
  <c r="X56" i="18"/>
  <c r="V58" i="18"/>
  <c r="W58" i="18"/>
  <c r="X58" i="18"/>
  <c r="V57" i="18"/>
  <c r="W57" i="18"/>
  <c r="X57" i="18"/>
  <c r="V64" i="18"/>
  <c r="W64" i="18"/>
  <c r="X64" i="18"/>
  <c r="V55" i="18"/>
  <c r="W55" i="18"/>
  <c r="X55" i="18"/>
  <c r="V59" i="18"/>
  <c r="W59" i="18"/>
  <c r="X59" i="18"/>
  <c r="V68" i="18"/>
  <c r="W68" i="18"/>
  <c r="X68" i="18"/>
  <c r="V63" i="18"/>
  <c r="W63" i="18"/>
  <c r="X63" i="18"/>
  <c r="V60" i="18"/>
  <c r="W60" i="18"/>
  <c r="X60" i="18"/>
  <c r="V66" i="18"/>
  <c r="W66" i="18"/>
  <c r="X66" i="18"/>
  <c r="V61" i="18"/>
  <c r="W61" i="18"/>
  <c r="X61" i="18"/>
  <c r="V62" i="18"/>
  <c r="W62" i="18"/>
  <c r="X62" i="18"/>
  <c r="V67" i="18"/>
  <c r="W67" i="18"/>
  <c r="X67" i="18"/>
  <c r="V65" i="18"/>
  <c r="W65" i="18"/>
  <c r="X65" i="18"/>
  <c r="V69" i="18"/>
  <c r="W69" i="18"/>
  <c r="X69" i="18"/>
  <c r="V70" i="18"/>
  <c r="W70" i="18"/>
  <c r="X70" i="18"/>
  <c r="X3" i="18"/>
  <c r="W3" i="18"/>
  <c r="V3" i="18"/>
  <c r="V4" i="3"/>
  <c r="W4" i="3"/>
  <c r="X4" i="3"/>
  <c r="V5" i="3"/>
  <c r="W5" i="3"/>
  <c r="X5" i="3"/>
  <c r="V6" i="3"/>
  <c r="W6" i="3"/>
  <c r="X6" i="3"/>
  <c r="V7" i="3"/>
  <c r="W7" i="3"/>
  <c r="X7" i="3"/>
  <c r="V8" i="3"/>
  <c r="W8" i="3"/>
  <c r="X8" i="3"/>
  <c r="V9" i="3"/>
  <c r="W9" i="3"/>
  <c r="X9" i="3"/>
  <c r="V10" i="3"/>
  <c r="W10" i="3"/>
  <c r="X10" i="3"/>
  <c r="V11" i="3"/>
  <c r="W11" i="3"/>
  <c r="X11" i="3"/>
  <c r="V12" i="3"/>
  <c r="W12" i="3"/>
  <c r="X12" i="3"/>
  <c r="V13" i="3"/>
  <c r="W13" i="3"/>
  <c r="X13" i="3"/>
  <c r="V14" i="3"/>
  <c r="W14" i="3"/>
  <c r="X14" i="3"/>
  <c r="V15" i="3"/>
  <c r="W15" i="3"/>
  <c r="X15" i="3"/>
  <c r="V16" i="3"/>
  <c r="W16" i="3"/>
  <c r="X16" i="3"/>
  <c r="V17" i="3"/>
  <c r="W17" i="3"/>
  <c r="X17" i="3"/>
  <c r="V18" i="3"/>
  <c r="W18" i="3"/>
  <c r="X18" i="3"/>
  <c r="V19" i="3"/>
  <c r="W19" i="3"/>
  <c r="X19" i="3"/>
  <c r="V20" i="3"/>
  <c r="W20" i="3"/>
  <c r="X20" i="3"/>
  <c r="V21" i="3"/>
  <c r="W21" i="3"/>
  <c r="X21" i="3"/>
  <c r="V22" i="3"/>
  <c r="W22" i="3"/>
  <c r="X22" i="3"/>
  <c r="V23" i="3"/>
  <c r="W23" i="3"/>
  <c r="X23" i="3"/>
  <c r="V24" i="3"/>
  <c r="W24" i="3"/>
  <c r="X24" i="3"/>
  <c r="V25" i="3"/>
  <c r="W25" i="3"/>
  <c r="X25" i="3"/>
  <c r="V26" i="3"/>
  <c r="W26" i="3"/>
  <c r="X26" i="3"/>
  <c r="V27" i="3"/>
  <c r="W27" i="3"/>
  <c r="X27" i="3"/>
  <c r="V28" i="3"/>
  <c r="W28" i="3"/>
  <c r="X28" i="3"/>
  <c r="V29" i="3"/>
  <c r="W29" i="3"/>
  <c r="X29" i="3"/>
  <c r="V30" i="3"/>
  <c r="W30" i="3"/>
  <c r="X30" i="3"/>
  <c r="V31" i="3"/>
  <c r="W31" i="3"/>
  <c r="X31" i="3"/>
  <c r="V32" i="3"/>
  <c r="W32" i="3"/>
  <c r="X32" i="3"/>
  <c r="V33" i="3"/>
  <c r="W33" i="3"/>
  <c r="X33" i="3"/>
  <c r="V34" i="3"/>
  <c r="W34" i="3"/>
  <c r="X34" i="3"/>
  <c r="V35" i="3"/>
  <c r="W35" i="3"/>
  <c r="X35" i="3"/>
  <c r="V36" i="3"/>
  <c r="W36" i="3"/>
  <c r="X36" i="3"/>
  <c r="V37" i="3"/>
  <c r="W37" i="3"/>
  <c r="X37" i="3"/>
  <c r="V38" i="3"/>
  <c r="W38" i="3"/>
  <c r="X38" i="3"/>
  <c r="V39" i="3"/>
  <c r="W39" i="3"/>
  <c r="X39" i="3"/>
  <c r="V40" i="3"/>
  <c r="W40" i="3"/>
  <c r="X40" i="3"/>
  <c r="V41" i="3"/>
  <c r="W41" i="3"/>
  <c r="X41" i="3"/>
  <c r="V42" i="3"/>
  <c r="W42" i="3"/>
  <c r="X42" i="3"/>
  <c r="V43" i="3"/>
  <c r="W43" i="3"/>
  <c r="X43" i="3"/>
  <c r="V44" i="3"/>
  <c r="W44" i="3"/>
  <c r="X44" i="3"/>
  <c r="V45" i="3"/>
  <c r="W45" i="3"/>
  <c r="X45" i="3"/>
  <c r="V46" i="3"/>
  <c r="W46" i="3"/>
  <c r="X46" i="3"/>
  <c r="V47" i="3"/>
  <c r="W47" i="3"/>
  <c r="X47" i="3"/>
  <c r="V48" i="3"/>
  <c r="W48" i="3"/>
  <c r="X48" i="3"/>
  <c r="V49" i="3"/>
  <c r="W49" i="3"/>
  <c r="X49" i="3"/>
  <c r="V50" i="3"/>
  <c r="W50" i="3"/>
  <c r="X50" i="3"/>
  <c r="V51" i="3"/>
  <c r="W51" i="3"/>
  <c r="X51" i="3"/>
  <c r="V52" i="3"/>
  <c r="W52" i="3"/>
  <c r="X52" i="3"/>
  <c r="V53" i="3"/>
  <c r="W53" i="3"/>
  <c r="X53" i="3"/>
  <c r="V54" i="3"/>
  <c r="W54" i="3"/>
  <c r="X54" i="3"/>
  <c r="V55" i="3"/>
  <c r="W55" i="3"/>
  <c r="X55" i="3"/>
  <c r="V56" i="3"/>
  <c r="W56" i="3"/>
  <c r="X56" i="3"/>
  <c r="V57" i="3"/>
  <c r="W57" i="3"/>
  <c r="X57" i="3"/>
  <c r="V58" i="3"/>
  <c r="W58" i="3"/>
  <c r="X58" i="3"/>
  <c r="V59" i="3"/>
  <c r="W59" i="3"/>
  <c r="X59" i="3"/>
  <c r="V60" i="3"/>
  <c r="W60" i="3"/>
  <c r="X60" i="3"/>
  <c r="V61" i="3"/>
  <c r="W61" i="3"/>
  <c r="X61" i="3"/>
  <c r="V62" i="3"/>
  <c r="W62" i="3"/>
  <c r="X62" i="3"/>
  <c r="V63" i="3"/>
  <c r="W63" i="3"/>
  <c r="X63" i="3"/>
  <c r="V64" i="3"/>
  <c r="W64" i="3"/>
  <c r="X64" i="3"/>
  <c r="V65" i="3"/>
  <c r="W65" i="3"/>
  <c r="X65" i="3"/>
  <c r="V66" i="3"/>
  <c r="W66" i="3"/>
  <c r="X66" i="3"/>
  <c r="V67" i="3"/>
  <c r="W67" i="3"/>
  <c r="X67" i="3"/>
  <c r="V68" i="3"/>
  <c r="W68" i="3"/>
  <c r="X68" i="3"/>
  <c r="V69" i="3"/>
  <c r="W69" i="3"/>
  <c r="X69" i="3"/>
  <c r="V70" i="3"/>
  <c r="W70" i="3"/>
  <c r="X70" i="3"/>
  <c r="V78" i="3"/>
  <c r="W78" i="3"/>
  <c r="X78" i="3"/>
  <c r="V102" i="3"/>
  <c r="W102" i="3"/>
  <c r="X102" i="3"/>
  <c r="V71" i="3"/>
  <c r="W71" i="3"/>
  <c r="X71" i="3"/>
  <c r="V75" i="3"/>
  <c r="W75" i="3"/>
  <c r="X75" i="3"/>
  <c r="V86" i="3"/>
  <c r="W86" i="3"/>
  <c r="X86" i="3"/>
  <c r="V72" i="3"/>
  <c r="W72" i="3"/>
  <c r="X72" i="3"/>
  <c r="V73" i="3"/>
  <c r="W73" i="3"/>
  <c r="X73" i="3"/>
  <c r="V74" i="3"/>
  <c r="W74" i="3"/>
  <c r="X74" i="3"/>
  <c r="V81" i="3"/>
  <c r="W81" i="3"/>
  <c r="X81" i="3"/>
  <c r="V85" i="3"/>
  <c r="W85" i="3"/>
  <c r="X85" i="3"/>
  <c r="V79" i="3"/>
  <c r="W79" i="3"/>
  <c r="X79" i="3"/>
  <c r="V80" i="3"/>
  <c r="W80" i="3"/>
  <c r="X80" i="3"/>
  <c r="V84" i="3"/>
  <c r="W84" i="3"/>
  <c r="X84" i="3"/>
  <c r="V76" i="3"/>
  <c r="W76" i="3"/>
  <c r="X76" i="3"/>
  <c r="V83" i="3"/>
  <c r="W83" i="3"/>
  <c r="X83" i="3"/>
  <c r="V91" i="3"/>
  <c r="W91" i="3"/>
  <c r="X91" i="3"/>
  <c r="V82" i="3"/>
  <c r="W82" i="3"/>
  <c r="X82" i="3"/>
  <c r="V77" i="3"/>
  <c r="W77" i="3"/>
  <c r="X77" i="3"/>
  <c r="V92" i="3"/>
  <c r="W92" i="3"/>
  <c r="X92" i="3"/>
  <c r="V89" i="3"/>
  <c r="W89" i="3"/>
  <c r="X89" i="3"/>
  <c r="V95" i="3"/>
  <c r="W95" i="3"/>
  <c r="X95" i="3"/>
  <c r="V88" i="3"/>
  <c r="W88" i="3"/>
  <c r="X88" i="3"/>
  <c r="V105" i="3"/>
  <c r="W105" i="3"/>
  <c r="X105" i="3"/>
  <c r="V93" i="3"/>
  <c r="W93" i="3"/>
  <c r="X93" i="3"/>
  <c r="V99" i="3"/>
  <c r="W99" i="3"/>
  <c r="X99" i="3"/>
  <c r="V98" i="3"/>
  <c r="W98" i="3"/>
  <c r="X98" i="3"/>
  <c r="V90" i="3"/>
  <c r="W90" i="3"/>
  <c r="X90" i="3"/>
  <c r="V87" i="3"/>
  <c r="W87" i="3"/>
  <c r="X87" i="3"/>
  <c r="V94" i="3"/>
  <c r="W94" i="3"/>
  <c r="X94" i="3"/>
  <c r="V96" i="3"/>
  <c r="W96" i="3"/>
  <c r="X96" i="3"/>
  <c r="V100" i="3"/>
  <c r="W100" i="3"/>
  <c r="X100" i="3"/>
  <c r="V97" i="3"/>
  <c r="W97" i="3"/>
  <c r="X97" i="3"/>
  <c r="V101" i="3"/>
  <c r="W101" i="3"/>
  <c r="X101" i="3"/>
  <c r="V104" i="3"/>
  <c r="W104" i="3"/>
  <c r="X104" i="3"/>
  <c r="V103" i="3"/>
  <c r="W103" i="3"/>
  <c r="X103" i="3"/>
  <c r="V107" i="3"/>
  <c r="W107" i="3"/>
  <c r="X107" i="3"/>
  <c r="V106" i="3"/>
  <c r="W106" i="3"/>
  <c r="X106" i="3"/>
  <c r="X3" i="3"/>
  <c r="W3" i="3"/>
  <c r="V3" i="3"/>
  <c r="V4" i="7"/>
  <c r="W4" i="7"/>
  <c r="X4" i="7"/>
  <c r="V5" i="7"/>
  <c r="W5" i="7"/>
  <c r="X5" i="7"/>
  <c r="V6" i="7"/>
  <c r="W6" i="7"/>
  <c r="X6" i="7"/>
  <c r="V7" i="7"/>
  <c r="W7" i="7"/>
  <c r="X7" i="7"/>
  <c r="V8" i="7"/>
  <c r="W8" i="7"/>
  <c r="X8" i="7"/>
  <c r="V9" i="7"/>
  <c r="W9" i="7"/>
  <c r="X9" i="7"/>
  <c r="V10" i="7"/>
  <c r="W10" i="7"/>
  <c r="X10" i="7"/>
  <c r="V11" i="7"/>
  <c r="W11" i="7"/>
  <c r="X11" i="7"/>
  <c r="V12" i="7"/>
  <c r="W12" i="7"/>
  <c r="X12" i="7"/>
  <c r="V13" i="7"/>
  <c r="W13" i="7"/>
  <c r="X13" i="7"/>
  <c r="V14" i="7"/>
  <c r="W14" i="7"/>
  <c r="X14" i="7"/>
  <c r="V15" i="7"/>
  <c r="W15" i="7"/>
  <c r="X15" i="7"/>
  <c r="V16" i="7"/>
  <c r="W16" i="7"/>
  <c r="V17" i="7"/>
  <c r="W17" i="7"/>
  <c r="X17" i="7"/>
  <c r="V18" i="7"/>
  <c r="W18" i="7"/>
  <c r="X18" i="7"/>
  <c r="V19" i="7"/>
  <c r="W19" i="7"/>
  <c r="X19" i="7"/>
  <c r="V20" i="7"/>
  <c r="W20" i="7"/>
  <c r="X20" i="7"/>
  <c r="V21" i="7"/>
  <c r="W21" i="7"/>
  <c r="X21" i="7"/>
  <c r="V22" i="7"/>
  <c r="W22" i="7"/>
  <c r="X22" i="7"/>
  <c r="V23" i="7"/>
  <c r="W23" i="7"/>
  <c r="X23" i="7"/>
  <c r="V24" i="7"/>
  <c r="W24" i="7"/>
  <c r="X24" i="7"/>
  <c r="V25" i="7"/>
  <c r="W25" i="7"/>
  <c r="X25" i="7"/>
  <c r="V26" i="7"/>
  <c r="W26" i="7"/>
  <c r="X26" i="7"/>
  <c r="V27" i="7"/>
  <c r="W27" i="7"/>
  <c r="X27" i="7"/>
  <c r="V28" i="7"/>
  <c r="W28" i="7"/>
  <c r="X28" i="7"/>
  <c r="V29" i="7"/>
  <c r="W29" i="7"/>
  <c r="X29" i="7"/>
  <c r="V30" i="7"/>
  <c r="W30" i="7"/>
  <c r="X30" i="7"/>
  <c r="V31" i="7"/>
  <c r="W31" i="7"/>
  <c r="X31" i="7"/>
  <c r="V32" i="7"/>
  <c r="W32" i="7"/>
  <c r="X32" i="7"/>
  <c r="V33" i="7"/>
  <c r="W33" i="7"/>
  <c r="X33" i="7"/>
  <c r="V34" i="7"/>
  <c r="W34" i="7"/>
  <c r="X34" i="7"/>
  <c r="V35" i="7"/>
  <c r="W35" i="7"/>
  <c r="X35" i="7"/>
  <c r="V36" i="7"/>
  <c r="W36" i="7"/>
  <c r="X36" i="7"/>
  <c r="V37" i="7"/>
  <c r="W37" i="7"/>
  <c r="X37" i="7"/>
  <c r="V38" i="7"/>
  <c r="W38" i="7"/>
  <c r="X38" i="7"/>
  <c r="V39" i="7"/>
  <c r="W39" i="7"/>
  <c r="X39" i="7"/>
  <c r="V40" i="7"/>
  <c r="W40" i="7"/>
  <c r="X40" i="7"/>
  <c r="V41" i="7"/>
  <c r="W41" i="7"/>
  <c r="X41" i="7"/>
  <c r="V42" i="7"/>
  <c r="W42" i="7"/>
  <c r="X42" i="7"/>
  <c r="V43" i="7"/>
  <c r="W43" i="7"/>
  <c r="X43" i="7"/>
  <c r="V44" i="7"/>
  <c r="W44" i="7"/>
  <c r="X44" i="7"/>
  <c r="V45" i="7"/>
  <c r="W45" i="7"/>
  <c r="X45" i="7"/>
  <c r="V46" i="7"/>
  <c r="W46" i="7"/>
  <c r="X46" i="7"/>
  <c r="V47" i="7"/>
  <c r="W47" i="7"/>
  <c r="X47" i="7"/>
  <c r="V48" i="7"/>
  <c r="W48" i="7"/>
  <c r="X48" i="7"/>
  <c r="V49" i="7"/>
  <c r="W49" i="7"/>
  <c r="X49" i="7"/>
  <c r="V50" i="7"/>
  <c r="W50" i="7"/>
  <c r="X50" i="7"/>
  <c r="V51" i="7"/>
  <c r="W51" i="7"/>
  <c r="X51" i="7"/>
  <c r="V52" i="7"/>
  <c r="W52" i="7"/>
  <c r="X52" i="7"/>
  <c r="V53" i="7"/>
  <c r="W53" i="7"/>
  <c r="X53" i="7"/>
  <c r="V54" i="7"/>
  <c r="W54" i="7"/>
  <c r="X54" i="7"/>
  <c r="V55" i="7"/>
  <c r="W55" i="7"/>
  <c r="X55" i="7"/>
  <c r="V56" i="7"/>
  <c r="W56" i="7"/>
  <c r="X56" i="7"/>
  <c r="V57" i="7"/>
  <c r="W57" i="7"/>
  <c r="X57" i="7"/>
  <c r="V58" i="7"/>
  <c r="W58" i="7"/>
  <c r="X58" i="7"/>
  <c r="V59" i="7"/>
  <c r="W59" i="7"/>
  <c r="X59" i="7"/>
  <c r="V60" i="7"/>
  <c r="W60" i="7"/>
  <c r="X60" i="7"/>
  <c r="V61" i="7"/>
  <c r="W61" i="7"/>
  <c r="X61" i="7"/>
  <c r="V62" i="7"/>
  <c r="W62" i="7"/>
  <c r="X62" i="7"/>
  <c r="V63" i="7"/>
  <c r="W63" i="7"/>
  <c r="V64" i="7"/>
  <c r="W64" i="7"/>
  <c r="X64" i="7"/>
  <c r="V65" i="7"/>
  <c r="W65" i="7"/>
  <c r="X65" i="7"/>
  <c r="V66" i="7"/>
  <c r="W66" i="7"/>
  <c r="X66" i="7"/>
  <c r="V67" i="7"/>
  <c r="W67" i="7"/>
  <c r="X67" i="7"/>
  <c r="V68" i="7"/>
  <c r="W68" i="7"/>
  <c r="X68" i="7"/>
  <c r="V73" i="7"/>
  <c r="W73" i="7"/>
  <c r="X73" i="7"/>
  <c r="V105" i="7"/>
  <c r="W105" i="7"/>
  <c r="V69" i="7"/>
  <c r="W69" i="7"/>
  <c r="X69" i="7"/>
  <c r="V98" i="7"/>
  <c r="W98" i="7"/>
  <c r="V72" i="7"/>
  <c r="W72" i="7"/>
  <c r="X72" i="7"/>
  <c r="V70" i="7"/>
  <c r="W70" i="7"/>
  <c r="X70" i="7"/>
  <c r="V99" i="7"/>
  <c r="W99" i="7"/>
  <c r="V74" i="7"/>
  <c r="W74" i="7"/>
  <c r="X74" i="7"/>
  <c r="V71" i="7"/>
  <c r="W71" i="7"/>
  <c r="X71" i="7"/>
  <c r="V75" i="7"/>
  <c r="W75" i="7"/>
  <c r="X75" i="7"/>
  <c r="V102" i="7"/>
  <c r="W102" i="7"/>
  <c r="V107" i="7"/>
  <c r="W107" i="7"/>
  <c r="V82" i="7"/>
  <c r="W82" i="7"/>
  <c r="X82" i="7"/>
  <c r="V77" i="7"/>
  <c r="W77" i="7"/>
  <c r="X77" i="7"/>
  <c r="V76" i="7"/>
  <c r="W76" i="7"/>
  <c r="X76" i="7"/>
  <c r="V87" i="7"/>
  <c r="W87" i="7"/>
  <c r="X87" i="7"/>
  <c r="V81" i="7"/>
  <c r="W81" i="7"/>
  <c r="X81" i="7"/>
  <c r="V80" i="7"/>
  <c r="W80" i="7"/>
  <c r="X80" i="7"/>
  <c r="V78" i="7"/>
  <c r="W78" i="7"/>
  <c r="X78" i="7"/>
  <c r="V79" i="7"/>
  <c r="W79" i="7"/>
  <c r="X79" i="7"/>
  <c r="V88" i="7"/>
  <c r="W88" i="7"/>
  <c r="X88" i="7"/>
  <c r="V85" i="7"/>
  <c r="W85" i="7"/>
  <c r="X85" i="7"/>
  <c r="V86" i="7"/>
  <c r="W86" i="7"/>
  <c r="X86" i="7"/>
  <c r="V89" i="7"/>
  <c r="W89" i="7"/>
  <c r="X89" i="7"/>
  <c r="V84" i="7"/>
  <c r="W84" i="7"/>
  <c r="X84" i="7"/>
  <c r="V95" i="7"/>
  <c r="W95" i="7"/>
  <c r="X95" i="7"/>
  <c r="V83" i="7"/>
  <c r="W83" i="7"/>
  <c r="X83" i="7"/>
  <c r="V92" i="7"/>
  <c r="W92" i="7"/>
  <c r="X92" i="7"/>
  <c r="V101" i="7"/>
  <c r="W101" i="7"/>
  <c r="X101" i="7"/>
  <c r="V100" i="7"/>
  <c r="W100" i="7"/>
  <c r="X100" i="7"/>
  <c r="V90" i="7"/>
  <c r="W90" i="7"/>
  <c r="X90" i="7"/>
  <c r="V91" i="7"/>
  <c r="W91" i="7"/>
  <c r="X91" i="7"/>
  <c r="V96" i="7"/>
  <c r="W96" i="7"/>
  <c r="X96" i="7"/>
  <c r="V94" i="7"/>
  <c r="W94" i="7"/>
  <c r="X94" i="7"/>
  <c r="V93" i="7"/>
  <c r="W93" i="7"/>
  <c r="X93" i="7"/>
  <c r="V97" i="7"/>
  <c r="W97" i="7"/>
  <c r="X97" i="7"/>
  <c r="V104" i="7"/>
  <c r="W104" i="7"/>
  <c r="X104" i="7"/>
  <c r="V103" i="7"/>
  <c r="W103" i="7"/>
  <c r="X103" i="7"/>
  <c r="V106" i="7"/>
  <c r="W106" i="7"/>
  <c r="X106" i="7"/>
  <c r="V108" i="7"/>
  <c r="W108" i="7"/>
  <c r="X108" i="7"/>
  <c r="V109" i="7"/>
  <c r="W109" i="7"/>
  <c r="X109" i="7"/>
  <c r="V110" i="7"/>
  <c r="W110" i="7"/>
  <c r="X110" i="7"/>
  <c r="V111" i="7"/>
  <c r="W111" i="7"/>
  <c r="X3" i="7"/>
  <c r="W3" i="7"/>
  <c r="V3" i="7"/>
  <c r="V4" i="5"/>
  <c r="W4" i="5"/>
  <c r="X4" i="5"/>
  <c r="V5" i="5"/>
  <c r="W5" i="5"/>
  <c r="X5" i="5"/>
  <c r="V6" i="5"/>
  <c r="W6" i="5"/>
  <c r="X6" i="5"/>
  <c r="V7" i="5"/>
  <c r="W7" i="5"/>
  <c r="X7" i="5"/>
  <c r="V8" i="5"/>
  <c r="W8" i="5"/>
  <c r="X8" i="5"/>
  <c r="V9" i="5"/>
  <c r="W9" i="5"/>
  <c r="X9" i="5"/>
  <c r="V10" i="5"/>
  <c r="W10" i="5"/>
  <c r="X10" i="5"/>
  <c r="V11" i="5"/>
  <c r="W11" i="5"/>
  <c r="X11" i="5"/>
  <c r="V12" i="5"/>
  <c r="W12" i="5"/>
  <c r="X12" i="5"/>
  <c r="V13" i="5"/>
  <c r="W13" i="5"/>
  <c r="X13" i="5"/>
  <c r="V14" i="5"/>
  <c r="W14" i="5"/>
  <c r="X14" i="5"/>
  <c r="V15" i="5"/>
  <c r="W15" i="5"/>
  <c r="X15" i="5"/>
  <c r="V16" i="5"/>
  <c r="W16" i="5"/>
  <c r="X16" i="5"/>
  <c r="V17" i="5"/>
  <c r="W17" i="5"/>
  <c r="X17" i="5"/>
  <c r="V18" i="5"/>
  <c r="W18" i="5"/>
  <c r="X18" i="5"/>
  <c r="V19" i="5"/>
  <c r="W19" i="5"/>
  <c r="X19" i="5"/>
  <c r="V20" i="5"/>
  <c r="W20" i="5"/>
  <c r="X20" i="5"/>
  <c r="V21" i="5"/>
  <c r="W21" i="5"/>
  <c r="X21" i="5"/>
  <c r="V22" i="5"/>
  <c r="W22" i="5"/>
  <c r="X22" i="5"/>
  <c r="V23" i="5"/>
  <c r="W23" i="5"/>
  <c r="X23" i="5"/>
  <c r="V24" i="5"/>
  <c r="W24" i="5"/>
  <c r="X24" i="5"/>
  <c r="V25" i="5"/>
  <c r="W25" i="5"/>
  <c r="X25" i="5"/>
  <c r="V26" i="5"/>
  <c r="W26" i="5"/>
  <c r="X26" i="5"/>
  <c r="V27" i="5"/>
  <c r="W27" i="5"/>
  <c r="X27" i="5"/>
  <c r="V28" i="5"/>
  <c r="W28" i="5"/>
  <c r="X28" i="5"/>
  <c r="V29" i="5"/>
  <c r="W29" i="5"/>
  <c r="X29" i="5"/>
  <c r="V30" i="5"/>
  <c r="W30" i="5"/>
  <c r="X30" i="5"/>
  <c r="V31" i="5"/>
  <c r="W31" i="5"/>
  <c r="X31" i="5"/>
  <c r="V32" i="5"/>
  <c r="W32" i="5"/>
  <c r="X32" i="5"/>
  <c r="V33" i="5"/>
  <c r="W33" i="5"/>
  <c r="X33" i="5"/>
  <c r="V34" i="5"/>
  <c r="W34" i="5"/>
  <c r="X34" i="5"/>
  <c r="V35" i="5"/>
  <c r="W35" i="5"/>
  <c r="X35" i="5"/>
  <c r="V36" i="5"/>
  <c r="W36" i="5"/>
  <c r="X36" i="5"/>
  <c r="V37" i="5"/>
  <c r="W37" i="5"/>
  <c r="X37" i="5"/>
  <c r="V38" i="5"/>
  <c r="W38" i="5"/>
  <c r="X38" i="5"/>
  <c r="V39" i="5"/>
  <c r="W39" i="5"/>
  <c r="X39" i="5"/>
  <c r="V40" i="5"/>
  <c r="W40" i="5"/>
  <c r="X40" i="5"/>
  <c r="V41" i="5"/>
  <c r="W41" i="5"/>
  <c r="X41" i="5"/>
  <c r="V42" i="5"/>
  <c r="W42" i="5"/>
  <c r="X42" i="5"/>
  <c r="V43" i="5"/>
  <c r="W43" i="5"/>
  <c r="X43" i="5"/>
  <c r="V44" i="5"/>
  <c r="W44" i="5"/>
  <c r="X44" i="5"/>
  <c r="V45" i="5"/>
  <c r="W45" i="5"/>
  <c r="X45" i="5"/>
  <c r="V46" i="5"/>
  <c r="W46" i="5"/>
  <c r="X46" i="5"/>
  <c r="V47" i="5"/>
  <c r="W47" i="5"/>
  <c r="X47" i="5"/>
  <c r="V48" i="5"/>
  <c r="W48" i="5"/>
  <c r="X48" i="5"/>
  <c r="V49" i="5"/>
  <c r="W49" i="5"/>
  <c r="X49" i="5"/>
  <c r="V50" i="5"/>
  <c r="W50" i="5"/>
  <c r="X50" i="5"/>
  <c r="V51" i="5"/>
  <c r="W51" i="5"/>
  <c r="X51" i="5"/>
  <c r="V52" i="5"/>
  <c r="W52" i="5"/>
  <c r="X52" i="5"/>
  <c r="V53" i="5"/>
  <c r="W53" i="5"/>
  <c r="X53" i="5"/>
  <c r="V54" i="5"/>
  <c r="W54" i="5"/>
  <c r="X54" i="5"/>
  <c r="V55" i="5"/>
  <c r="W55" i="5"/>
  <c r="X55" i="5"/>
  <c r="V56" i="5"/>
  <c r="W56" i="5"/>
  <c r="X56" i="5"/>
  <c r="V57" i="5"/>
  <c r="W57" i="5"/>
  <c r="X57" i="5"/>
  <c r="V58" i="5"/>
  <c r="W58" i="5"/>
  <c r="X58" i="5"/>
  <c r="V59" i="5"/>
  <c r="W59" i="5"/>
  <c r="X59" i="5"/>
  <c r="V60" i="5"/>
  <c r="W60" i="5"/>
  <c r="X60" i="5"/>
  <c r="V61" i="5"/>
  <c r="W61" i="5"/>
  <c r="X61" i="5"/>
  <c r="V64" i="5"/>
  <c r="W64" i="5"/>
  <c r="X64" i="5"/>
  <c r="V62" i="5"/>
  <c r="W62" i="5"/>
  <c r="X62" i="5"/>
  <c r="V63" i="5"/>
  <c r="W63" i="5"/>
  <c r="X63" i="5"/>
  <c r="V69" i="5"/>
  <c r="W69" i="5"/>
  <c r="X69" i="5"/>
  <c r="V65" i="5"/>
  <c r="W65" i="5"/>
  <c r="X65" i="5"/>
  <c r="V86" i="5"/>
  <c r="W86" i="5"/>
  <c r="X86" i="5"/>
  <c r="V75" i="5"/>
  <c r="W75" i="5"/>
  <c r="X75" i="5"/>
  <c r="V67" i="5"/>
  <c r="W67" i="5"/>
  <c r="X67" i="5"/>
  <c r="V70" i="5"/>
  <c r="W70" i="5"/>
  <c r="X70" i="5"/>
  <c r="V74" i="5"/>
  <c r="W74" i="5"/>
  <c r="X74" i="5"/>
  <c r="V73" i="5"/>
  <c r="W73" i="5"/>
  <c r="X73" i="5"/>
  <c r="V66" i="5"/>
  <c r="W66" i="5"/>
  <c r="X66" i="5"/>
  <c r="V77" i="5"/>
  <c r="W77" i="5"/>
  <c r="X77" i="5"/>
  <c r="V71" i="5"/>
  <c r="W71" i="5"/>
  <c r="X71" i="5"/>
  <c r="V68" i="5"/>
  <c r="W68" i="5"/>
  <c r="X68" i="5"/>
  <c r="V81" i="5"/>
  <c r="W81" i="5"/>
  <c r="X81" i="5"/>
  <c r="V78" i="5"/>
  <c r="W78" i="5"/>
  <c r="X78" i="5"/>
  <c r="V72" i="5"/>
  <c r="W72" i="5"/>
  <c r="X72" i="5"/>
  <c r="V80" i="5"/>
  <c r="W80" i="5"/>
  <c r="X80" i="5"/>
  <c r="V76" i="5"/>
  <c r="W76" i="5"/>
  <c r="X76" i="5"/>
  <c r="V79" i="5"/>
  <c r="W79" i="5"/>
  <c r="X79" i="5"/>
  <c r="V82" i="5"/>
  <c r="W82" i="5"/>
  <c r="X82" i="5"/>
  <c r="V84" i="5"/>
  <c r="W84" i="5"/>
  <c r="X84" i="5"/>
  <c r="V83" i="5"/>
  <c r="W83" i="5"/>
  <c r="X83" i="5"/>
  <c r="V85" i="5"/>
  <c r="W85" i="5"/>
  <c r="X85" i="5"/>
  <c r="V87" i="5"/>
  <c r="W87" i="5"/>
  <c r="X87" i="5"/>
  <c r="V88" i="5"/>
  <c r="W88" i="5"/>
  <c r="X88" i="5"/>
  <c r="V89" i="5"/>
  <c r="W89" i="5"/>
  <c r="X89" i="5"/>
  <c r="V90" i="5"/>
  <c r="W90" i="5"/>
  <c r="X90" i="5"/>
  <c r="V91" i="5"/>
  <c r="W91" i="5"/>
  <c r="X91" i="5"/>
  <c r="V93" i="5"/>
  <c r="W93" i="5"/>
  <c r="X93" i="5"/>
  <c r="V92" i="5"/>
  <c r="W92" i="5"/>
  <c r="X92" i="5"/>
  <c r="X3" i="5"/>
  <c r="W3" i="5"/>
  <c r="V3" i="5"/>
  <c r="V4" i="4"/>
  <c r="W4" i="4"/>
  <c r="X4" i="4"/>
  <c r="V5" i="4"/>
  <c r="W5" i="4"/>
  <c r="X5" i="4"/>
  <c r="V6" i="4"/>
  <c r="W6" i="4"/>
  <c r="X6" i="4"/>
  <c r="V7" i="4"/>
  <c r="W7" i="4"/>
  <c r="X7" i="4"/>
  <c r="V8" i="4"/>
  <c r="W8" i="4"/>
  <c r="X8" i="4"/>
  <c r="V9" i="4"/>
  <c r="W9" i="4"/>
  <c r="X9" i="4"/>
  <c r="V10" i="4"/>
  <c r="W10" i="4"/>
  <c r="X10" i="4"/>
  <c r="V11" i="4"/>
  <c r="W11" i="4"/>
  <c r="X11" i="4"/>
  <c r="V12" i="4"/>
  <c r="W12" i="4"/>
  <c r="X12" i="4"/>
  <c r="V13" i="4"/>
  <c r="W13" i="4"/>
  <c r="X13" i="4"/>
  <c r="V14" i="4"/>
  <c r="W14" i="4"/>
  <c r="X14" i="4"/>
  <c r="V15" i="4"/>
  <c r="W15" i="4"/>
  <c r="X15" i="4"/>
  <c r="V16" i="4"/>
  <c r="W16" i="4"/>
  <c r="X16" i="4"/>
  <c r="V17" i="4"/>
  <c r="W17" i="4"/>
  <c r="X17" i="4"/>
  <c r="V18" i="4"/>
  <c r="W18" i="4"/>
  <c r="X18" i="4"/>
  <c r="V19" i="4"/>
  <c r="W19" i="4"/>
  <c r="X19" i="4"/>
  <c r="V20" i="4"/>
  <c r="W20" i="4"/>
  <c r="X20" i="4"/>
  <c r="V21" i="4"/>
  <c r="W21" i="4"/>
  <c r="X21" i="4"/>
  <c r="V22" i="4"/>
  <c r="W22" i="4"/>
  <c r="X22" i="4"/>
  <c r="V23" i="4"/>
  <c r="W23" i="4"/>
  <c r="X23" i="4"/>
  <c r="V24" i="4"/>
  <c r="W24" i="4"/>
  <c r="X24" i="4"/>
  <c r="V25" i="4"/>
  <c r="W25" i="4"/>
  <c r="X25" i="4"/>
  <c r="V26" i="4"/>
  <c r="W26" i="4"/>
  <c r="X26" i="4"/>
  <c r="V27" i="4"/>
  <c r="W27" i="4"/>
  <c r="X27" i="4"/>
  <c r="V28" i="4"/>
  <c r="W28" i="4"/>
  <c r="X28" i="4"/>
  <c r="V29" i="4"/>
  <c r="W29" i="4"/>
  <c r="X29" i="4"/>
  <c r="V30" i="4"/>
  <c r="W30" i="4"/>
  <c r="X30" i="4"/>
  <c r="V31" i="4"/>
  <c r="W31" i="4"/>
  <c r="X31" i="4"/>
  <c r="V32" i="4"/>
  <c r="W32" i="4"/>
  <c r="X32" i="4"/>
  <c r="V33" i="4"/>
  <c r="W33" i="4"/>
  <c r="X33" i="4"/>
  <c r="V34" i="4"/>
  <c r="W34" i="4"/>
  <c r="X34" i="4"/>
  <c r="V35" i="4"/>
  <c r="W35" i="4"/>
  <c r="X35" i="4"/>
  <c r="V36" i="4"/>
  <c r="W36" i="4"/>
  <c r="X36" i="4"/>
  <c r="V37" i="4"/>
  <c r="W37" i="4"/>
  <c r="X37" i="4"/>
  <c r="V38" i="4"/>
  <c r="W38" i="4"/>
  <c r="X38" i="4"/>
  <c r="V39" i="4"/>
  <c r="W39" i="4"/>
  <c r="X39" i="4"/>
  <c r="V40" i="4"/>
  <c r="W40" i="4"/>
  <c r="X40" i="4"/>
  <c r="V41" i="4"/>
  <c r="W41" i="4"/>
  <c r="X41" i="4"/>
  <c r="V42" i="4"/>
  <c r="W42" i="4"/>
  <c r="X42" i="4"/>
  <c r="V43" i="4"/>
  <c r="W43" i="4"/>
  <c r="X43" i="4"/>
  <c r="V44" i="4"/>
  <c r="W44" i="4"/>
  <c r="X44" i="4"/>
  <c r="V45" i="4"/>
  <c r="W45" i="4"/>
  <c r="X45" i="4"/>
  <c r="V46" i="4"/>
  <c r="W46" i="4"/>
  <c r="X46" i="4"/>
  <c r="V47" i="4"/>
  <c r="W47" i="4"/>
  <c r="X47" i="4"/>
  <c r="V48" i="4"/>
  <c r="W48" i="4"/>
  <c r="X48" i="4"/>
  <c r="V49" i="4"/>
  <c r="W49" i="4"/>
  <c r="X49" i="4"/>
  <c r="V50" i="4"/>
  <c r="W50" i="4"/>
  <c r="X50" i="4"/>
  <c r="V51" i="4"/>
  <c r="W51" i="4"/>
  <c r="X51" i="4"/>
  <c r="V52" i="4"/>
  <c r="W52" i="4"/>
  <c r="X52" i="4"/>
  <c r="V53" i="4"/>
  <c r="W53" i="4"/>
  <c r="X53" i="4"/>
  <c r="V54" i="4"/>
  <c r="W54" i="4"/>
  <c r="X54" i="4"/>
  <c r="V55" i="4"/>
  <c r="W55" i="4"/>
  <c r="X55" i="4"/>
  <c r="V56" i="4"/>
  <c r="W56" i="4"/>
  <c r="X56" i="4"/>
  <c r="V57" i="4"/>
  <c r="W57" i="4"/>
  <c r="X57" i="4"/>
  <c r="V58" i="4"/>
  <c r="W58" i="4"/>
  <c r="X58" i="4"/>
  <c r="V59" i="4"/>
  <c r="W59" i="4"/>
  <c r="X59" i="4"/>
  <c r="V60" i="4"/>
  <c r="W60" i="4"/>
  <c r="X60" i="4"/>
  <c r="V61" i="4"/>
  <c r="W61" i="4"/>
  <c r="X61" i="4"/>
  <c r="V62" i="4"/>
  <c r="W62" i="4"/>
  <c r="X62" i="4"/>
  <c r="V63" i="4"/>
  <c r="W63" i="4"/>
  <c r="X63" i="4"/>
  <c r="V64" i="4"/>
  <c r="W64" i="4"/>
  <c r="X64" i="4"/>
  <c r="V65" i="4"/>
  <c r="W65" i="4"/>
  <c r="X65" i="4"/>
  <c r="V66" i="4"/>
  <c r="W66" i="4"/>
  <c r="X66" i="4"/>
  <c r="V67" i="4"/>
  <c r="W67" i="4"/>
  <c r="X67" i="4"/>
  <c r="V68" i="4"/>
  <c r="W68" i="4"/>
  <c r="X68" i="4"/>
  <c r="V69" i="4"/>
  <c r="W69" i="4"/>
  <c r="X69" i="4"/>
  <c r="V70" i="4"/>
  <c r="W70" i="4"/>
  <c r="X70" i="4"/>
  <c r="V71" i="4"/>
  <c r="W71" i="4"/>
  <c r="X71" i="4"/>
  <c r="V72" i="4"/>
  <c r="W72" i="4"/>
  <c r="X72" i="4"/>
  <c r="V73" i="4"/>
  <c r="W73" i="4"/>
  <c r="X73" i="4"/>
  <c r="V74" i="4"/>
  <c r="W74" i="4"/>
  <c r="X74" i="4"/>
  <c r="V75" i="4"/>
  <c r="W75" i="4"/>
  <c r="X75" i="4"/>
  <c r="V76" i="4"/>
  <c r="W76" i="4"/>
  <c r="X76" i="4"/>
  <c r="V77" i="4"/>
  <c r="W77" i="4"/>
  <c r="X77" i="4"/>
  <c r="V78" i="4"/>
  <c r="W78" i="4"/>
  <c r="X78" i="4"/>
  <c r="V79" i="4"/>
  <c r="W79" i="4"/>
  <c r="X79" i="4"/>
  <c r="V80" i="4"/>
  <c r="W80" i="4"/>
  <c r="X80" i="4"/>
  <c r="V81" i="4"/>
  <c r="W81" i="4"/>
  <c r="X81" i="4"/>
  <c r="V82" i="4"/>
  <c r="W82" i="4"/>
  <c r="X82" i="4"/>
  <c r="V83" i="4"/>
  <c r="W83" i="4"/>
  <c r="X83" i="4"/>
  <c r="V84" i="4"/>
  <c r="W84" i="4"/>
  <c r="X84" i="4"/>
  <c r="V85" i="4"/>
  <c r="W85" i="4"/>
  <c r="X85" i="4"/>
  <c r="V86" i="4"/>
  <c r="W86" i="4"/>
  <c r="X86" i="4"/>
  <c r="V87" i="4"/>
  <c r="W87" i="4"/>
  <c r="X87" i="4"/>
  <c r="V88" i="4"/>
  <c r="W88" i="4"/>
  <c r="X88" i="4"/>
  <c r="V89" i="4"/>
  <c r="W89" i="4"/>
  <c r="X89" i="4"/>
  <c r="V90" i="4"/>
  <c r="W90" i="4"/>
  <c r="X90" i="4"/>
  <c r="V91" i="4"/>
  <c r="W91" i="4"/>
  <c r="X91" i="4"/>
  <c r="V98" i="4"/>
  <c r="W98" i="4"/>
  <c r="X98" i="4"/>
  <c r="V93" i="4"/>
  <c r="W93" i="4"/>
  <c r="X93" i="4"/>
  <c r="V92" i="4"/>
  <c r="W92" i="4"/>
  <c r="X92" i="4"/>
  <c r="V95" i="4"/>
  <c r="W95" i="4"/>
  <c r="X95" i="4"/>
  <c r="V94" i="4"/>
  <c r="W94" i="4"/>
  <c r="X94" i="4"/>
  <c r="V100" i="4"/>
  <c r="W100" i="4"/>
  <c r="X100" i="4"/>
  <c r="V96" i="4"/>
  <c r="W96" i="4"/>
  <c r="X96" i="4"/>
  <c r="V99" i="4"/>
  <c r="W99" i="4"/>
  <c r="X99" i="4"/>
  <c r="V97" i="4"/>
  <c r="W97" i="4"/>
  <c r="X97" i="4"/>
  <c r="V101" i="4"/>
  <c r="W101" i="4"/>
  <c r="X101" i="4"/>
  <c r="V103" i="4"/>
  <c r="W103" i="4"/>
  <c r="X103" i="4"/>
  <c r="V102" i="4"/>
  <c r="W102" i="4"/>
  <c r="X102" i="4"/>
  <c r="V104" i="4"/>
  <c r="W104" i="4"/>
  <c r="X104" i="4"/>
  <c r="X3" i="4"/>
  <c r="W3" i="4"/>
  <c r="V3" i="4"/>
  <c r="V11" i="6"/>
  <c r="W11" i="6"/>
  <c r="X11" i="6"/>
  <c r="V12" i="6"/>
  <c r="W12" i="6"/>
  <c r="X12" i="6"/>
  <c r="V13" i="6"/>
  <c r="W13" i="6"/>
  <c r="X13" i="6"/>
  <c r="V14" i="6"/>
  <c r="W14" i="6"/>
  <c r="X14" i="6"/>
  <c r="V15" i="6"/>
  <c r="W15" i="6"/>
  <c r="X15" i="6"/>
  <c r="V16" i="6"/>
  <c r="W16" i="6"/>
  <c r="X16" i="6"/>
  <c r="V17" i="6"/>
  <c r="W17" i="6"/>
  <c r="X17" i="6"/>
  <c r="V18" i="6"/>
  <c r="W18" i="6"/>
  <c r="X18" i="6"/>
  <c r="V19" i="6"/>
  <c r="W19" i="6"/>
  <c r="X19" i="6"/>
  <c r="V20" i="6"/>
  <c r="W20" i="6"/>
  <c r="X20" i="6"/>
  <c r="V21" i="6"/>
  <c r="W21" i="6"/>
  <c r="X21" i="6"/>
  <c r="V22" i="6"/>
  <c r="W22" i="6"/>
  <c r="X22" i="6"/>
  <c r="V23" i="6"/>
  <c r="W23" i="6"/>
  <c r="X23" i="6"/>
  <c r="V24" i="6"/>
  <c r="W24" i="6"/>
  <c r="X24" i="6"/>
  <c r="V25" i="6"/>
  <c r="W25" i="6"/>
  <c r="X25" i="6"/>
  <c r="V26" i="6"/>
  <c r="W26" i="6"/>
  <c r="X26" i="6"/>
  <c r="V27" i="6"/>
  <c r="W27" i="6"/>
  <c r="X27" i="6"/>
  <c r="V28" i="6"/>
  <c r="W28" i="6"/>
  <c r="X28" i="6"/>
  <c r="V29" i="6"/>
  <c r="W29" i="6"/>
  <c r="X29" i="6"/>
  <c r="V30" i="6"/>
  <c r="W30" i="6"/>
  <c r="X30" i="6"/>
  <c r="V31" i="6"/>
  <c r="W31" i="6"/>
  <c r="X31" i="6"/>
  <c r="V32" i="6"/>
  <c r="W32" i="6"/>
  <c r="X32" i="6"/>
  <c r="V33" i="6"/>
  <c r="W33" i="6"/>
  <c r="X33" i="6"/>
  <c r="V34" i="6"/>
  <c r="W34" i="6"/>
  <c r="X34" i="6"/>
  <c r="V35" i="6"/>
  <c r="W35" i="6"/>
  <c r="X35" i="6"/>
  <c r="V36" i="6"/>
  <c r="W36" i="6"/>
  <c r="X36" i="6"/>
  <c r="V37" i="6"/>
  <c r="W37" i="6"/>
  <c r="X37" i="6"/>
  <c r="V38" i="6"/>
  <c r="W38" i="6"/>
  <c r="X38" i="6"/>
  <c r="V39" i="6"/>
  <c r="W39" i="6"/>
  <c r="X39" i="6"/>
  <c r="V40" i="6"/>
  <c r="W40" i="6"/>
  <c r="X40" i="6"/>
  <c r="V41" i="6"/>
  <c r="W41" i="6"/>
  <c r="X41" i="6"/>
  <c r="V42" i="6"/>
  <c r="W42" i="6"/>
  <c r="X42" i="6"/>
  <c r="V43" i="6"/>
  <c r="W43" i="6"/>
  <c r="X43" i="6"/>
  <c r="V44" i="6"/>
  <c r="W44" i="6"/>
  <c r="X44" i="6"/>
  <c r="V45" i="6"/>
  <c r="W45" i="6"/>
  <c r="X45" i="6"/>
  <c r="V46" i="6"/>
  <c r="W46" i="6"/>
  <c r="X46" i="6"/>
  <c r="V47" i="6"/>
  <c r="W47" i="6"/>
  <c r="X47" i="6"/>
  <c r="V48" i="6"/>
  <c r="W48" i="6"/>
  <c r="X48" i="6"/>
  <c r="V49" i="6"/>
  <c r="W49" i="6"/>
  <c r="X49" i="6"/>
  <c r="V50" i="6"/>
  <c r="W50" i="6"/>
  <c r="X50" i="6"/>
  <c r="V51" i="6"/>
  <c r="W51" i="6"/>
  <c r="X51" i="6"/>
  <c r="V52" i="6"/>
  <c r="W52" i="6"/>
  <c r="X52" i="6"/>
  <c r="V53" i="6"/>
  <c r="W53" i="6"/>
  <c r="X53" i="6"/>
  <c r="V54" i="6"/>
  <c r="W54" i="6"/>
  <c r="X54" i="6"/>
  <c r="V55" i="6"/>
  <c r="W55" i="6"/>
  <c r="X55" i="6"/>
  <c r="V56" i="6"/>
  <c r="W56" i="6"/>
  <c r="X56" i="6"/>
  <c r="V57" i="6"/>
  <c r="W57" i="6"/>
  <c r="X57" i="6"/>
  <c r="V58" i="6"/>
  <c r="W58" i="6"/>
  <c r="X58" i="6"/>
  <c r="V59" i="6"/>
  <c r="W59" i="6"/>
  <c r="X59" i="6"/>
  <c r="V60" i="6"/>
  <c r="W60" i="6"/>
  <c r="X60" i="6"/>
  <c r="V61" i="6"/>
  <c r="W61" i="6"/>
  <c r="X61" i="6"/>
  <c r="V62" i="6"/>
  <c r="W62" i="6"/>
  <c r="X62" i="6"/>
  <c r="V63" i="6"/>
  <c r="W63" i="6"/>
  <c r="X63" i="6"/>
  <c r="V64" i="6"/>
  <c r="W64" i="6"/>
  <c r="X64" i="6"/>
  <c r="V65" i="6"/>
  <c r="W65" i="6"/>
  <c r="X65" i="6"/>
  <c r="V66" i="6"/>
  <c r="W66" i="6"/>
  <c r="X66" i="6"/>
  <c r="V67" i="6"/>
  <c r="W67" i="6"/>
  <c r="X67" i="6"/>
  <c r="V68" i="6"/>
  <c r="W68" i="6"/>
  <c r="X68" i="6"/>
  <c r="V69" i="6"/>
  <c r="W69" i="6"/>
  <c r="X69" i="6"/>
  <c r="V70" i="6"/>
  <c r="W70" i="6"/>
  <c r="X70" i="6"/>
  <c r="V71" i="6"/>
  <c r="W71" i="6"/>
  <c r="X71" i="6"/>
  <c r="V95" i="6"/>
  <c r="W95" i="6"/>
  <c r="X95" i="6"/>
  <c r="V74" i="6"/>
  <c r="W74" i="6"/>
  <c r="X74" i="6"/>
  <c r="V96" i="6"/>
  <c r="W96" i="6"/>
  <c r="X96" i="6"/>
  <c r="V76" i="6"/>
  <c r="W76" i="6"/>
  <c r="X76" i="6"/>
  <c r="V72" i="6"/>
  <c r="W72" i="6"/>
  <c r="X72" i="6"/>
  <c r="V88" i="6"/>
  <c r="W88" i="6"/>
  <c r="X88" i="6"/>
  <c r="V80" i="6"/>
  <c r="W80" i="6"/>
  <c r="X80" i="6"/>
  <c r="V90" i="6"/>
  <c r="W90" i="6"/>
  <c r="X90" i="6"/>
  <c r="V73" i="6"/>
  <c r="W73" i="6"/>
  <c r="X73" i="6"/>
  <c r="V94" i="6"/>
  <c r="W94" i="6"/>
  <c r="X94" i="6"/>
  <c r="V78" i="6"/>
  <c r="W78" i="6"/>
  <c r="X78" i="6"/>
  <c r="V89" i="6"/>
  <c r="W89" i="6"/>
  <c r="X89" i="6"/>
  <c r="V75" i="6"/>
  <c r="W75" i="6"/>
  <c r="X75" i="6"/>
  <c r="V83" i="6"/>
  <c r="W83" i="6"/>
  <c r="X83" i="6"/>
  <c r="V91" i="6"/>
  <c r="W91" i="6"/>
  <c r="X91" i="6"/>
  <c r="V86" i="6"/>
  <c r="W86" i="6"/>
  <c r="X86" i="6"/>
  <c r="V82" i="6"/>
  <c r="W82" i="6"/>
  <c r="X82" i="6"/>
  <c r="V92" i="6"/>
  <c r="W92" i="6"/>
  <c r="X92" i="6"/>
  <c r="V85" i="6"/>
  <c r="W85" i="6"/>
  <c r="X85" i="6"/>
  <c r="V79" i="6"/>
  <c r="W79" i="6"/>
  <c r="X79" i="6"/>
  <c r="V84" i="6"/>
  <c r="W84" i="6"/>
  <c r="X84" i="6"/>
  <c r="V87" i="6"/>
  <c r="W87" i="6"/>
  <c r="X87" i="6"/>
  <c r="V77" i="6"/>
  <c r="W77" i="6"/>
  <c r="X77" i="6"/>
  <c r="V81" i="6"/>
  <c r="W81" i="6"/>
  <c r="X81" i="6"/>
  <c r="V93" i="6"/>
  <c r="W93" i="6"/>
  <c r="X93" i="6"/>
  <c r="V98" i="6"/>
  <c r="W98" i="6"/>
  <c r="X98" i="6"/>
  <c r="V100" i="6"/>
  <c r="W100" i="6"/>
  <c r="X100" i="6"/>
  <c r="V99" i="6"/>
  <c r="W99" i="6"/>
  <c r="X99" i="6"/>
  <c r="V97" i="6"/>
  <c r="W97" i="6"/>
  <c r="X97" i="6"/>
  <c r="V101" i="6"/>
  <c r="W101" i="6"/>
  <c r="X101" i="6"/>
  <c r="V102" i="6"/>
  <c r="W102" i="6"/>
  <c r="X102" i="6"/>
  <c r="V103" i="6"/>
  <c r="W103" i="6"/>
  <c r="X103" i="6"/>
  <c r="V104" i="6"/>
  <c r="W104" i="6"/>
  <c r="X104" i="6"/>
  <c r="V105" i="6"/>
  <c r="W105" i="6"/>
  <c r="X105" i="6"/>
  <c r="V106" i="6"/>
  <c r="W106" i="6"/>
  <c r="X106" i="6"/>
  <c r="V4" i="6"/>
  <c r="W4" i="6"/>
  <c r="X4" i="6"/>
  <c r="V5" i="6"/>
  <c r="W5" i="6"/>
  <c r="X5" i="6"/>
  <c r="V6" i="6"/>
  <c r="W6" i="6"/>
  <c r="X6" i="6"/>
  <c r="V7" i="6"/>
  <c r="W7" i="6"/>
  <c r="X7" i="6"/>
  <c r="V8" i="6"/>
  <c r="W8" i="6"/>
  <c r="X8" i="6"/>
  <c r="V9" i="6"/>
  <c r="W9" i="6"/>
  <c r="X9" i="6"/>
  <c r="V10" i="6"/>
  <c r="W10" i="6"/>
  <c r="X10" i="6"/>
  <c r="X3" i="6"/>
  <c r="W3" i="6"/>
  <c r="V3" i="6"/>
  <c r="V4" i="2"/>
  <c r="W4" i="2"/>
  <c r="X4" i="2"/>
  <c r="V5" i="2"/>
  <c r="W5" i="2"/>
  <c r="X5" i="2"/>
  <c r="V6" i="2"/>
  <c r="W6" i="2"/>
  <c r="X6" i="2"/>
  <c r="V7" i="2"/>
  <c r="W7" i="2"/>
  <c r="X7" i="2"/>
  <c r="V8" i="2"/>
  <c r="W8" i="2"/>
  <c r="X8" i="2"/>
  <c r="V9" i="2"/>
  <c r="W9" i="2"/>
  <c r="X9" i="2"/>
  <c r="V10" i="2"/>
  <c r="W10" i="2"/>
  <c r="X10" i="2"/>
  <c r="V11" i="2"/>
  <c r="W11" i="2"/>
  <c r="X11" i="2"/>
  <c r="V12" i="2"/>
  <c r="W12" i="2"/>
  <c r="X12" i="2"/>
  <c r="V13" i="2"/>
  <c r="W13" i="2"/>
  <c r="X13" i="2"/>
  <c r="V14" i="2"/>
  <c r="W14" i="2"/>
  <c r="X14" i="2"/>
  <c r="V15" i="2"/>
  <c r="W15" i="2"/>
  <c r="X15" i="2"/>
  <c r="V16" i="2"/>
  <c r="W16" i="2"/>
  <c r="X16" i="2"/>
  <c r="V17" i="2"/>
  <c r="W17" i="2"/>
  <c r="X17" i="2"/>
  <c r="V18" i="2"/>
  <c r="W18" i="2"/>
  <c r="X18" i="2"/>
  <c r="V19" i="2"/>
  <c r="W19" i="2"/>
  <c r="X19" i="2"/>
  <c r="V20" i="2"/>
  <c r="W20" i="2"/>
  <c r="X20" i="2"/>
  <c r="V21" i="2"/>
  <c r="W21" i="2"/>
  <c r="X21" i="2"/>
  <c r="V22" i="2"/>
  <c r="W22" i="2"/>
  <c r="X22" i="2"/>
  <c r="V23" i="2"/>
  <c r="W23" i="2"/>
  <c r="X23" i="2"/>
  <c r="V24" i="2"/>
  <c r="W24" i="2"/>
  <c r="X24" i="2"/>
  <c r="V25" i="2"/>
  <c r="W25" i="2"/>
  <c r="X25" i="2"/>
  <c r="V26" i="2"/>
  <c r="W26" i="2"/>
  <c r="X26" i="2"/>
  <c r="V27" i="2"/>
  <c r="W27" i="2"/>
  <c r="X27" i="2"/>
  <c r="V28" i="2"/>
  <c r="W28" i="2"/>
  <c r="X28" i="2"/>
  <c r="V29" i="2"/>
  <c r="W29" i="2"/>
  <c r="X29" i="2"/>
  <c r="V30" i="2"/>
  <c r="W30" i="2"/>
  <c r="X30" i="2"/>
  <c r="V31" i="2"/>
  <c r="W31" i="2"/>
  <c r="X31" i="2"/>
  <c r="V32" i="2"/>
  <c r="W32" i="2"/>
  <c r="X32" i="2"/>
  <c r="V33" i="2"/>
  <c r="W33" i="2"/>
  <c r="X33" i="2"/>
  <c r="V34" i="2"/>
  <c r="W34" i="2"/>
  <c r="X34" i="2"/>
  <c r="V35" i="2"/>
  <c r="W35" i="2"/>
  <c r="X35" i="2"/>
  <c r="V36" i="2"/>
  <c r="W36" i="2"/>
  <c r="X36" i="2"/>
  <c r="V37" i="2"/>
  <c r="W37" i="2"/>
  <c r="X37" i="2"/>
  <c r="V38" i="2"/>
  <c r="W38" i="2"/>
  <c r="X38" i="2"/>
  <c r="V39" i="2"/>
  <c r="W39" i="2"/>
  <c r="X39" i="2"/>
  <c r="V40" i="2"/>
  <c r="W40" i="2"/>
  <c r="X40" i="2"/>
  <c r="V41" i="2"/>
  <c r="W41" i="2"/>
  <c r="X41" i="2"/>
  <c r="V42" i="2"/>
  <c r="W42" i="2"/>
  <c r="X42" i="2"/>
  <c r="V43" i="2"/>
  <c r="W43" i="2"/>
  <c r="X43" i="2"/>
  <c r="V44" i="2"/>
  <c r="W44" i="2"/>
  <c r="X44" i="2"/>
  <c r="V45" i="2"/>
  <c r="W45" i="2"/>
  <c r="X45" i="2"/>
  <c r="V46" i="2"/>
  <c r="W46" i="2"/>
  <c r="X46" i="2"/>
  <c r="V47" i="2"/>
  <c r="W47" i="2"/>
  <c r="X47" i="2"/>
  <c r="V48" i="2"/>
  <c r="W48" i="2"/>
  <c r="X48" i="2"/>
  <c r="V49" i="2"/>
  <c r="W49" i="2"/>
  <c r="X49" i="2"/>
  <c r="V50" i="2"/>
  <c r="W50" i="2"/>
  <c r="X50" i="2"/>
  <c r="V51" i="2"/>
  <c r="W51" i="2"/>
  <c r="X51" i="2"/>
  <c r="V52" i="2"/>
  <c r="W52" i="2"/>
  <c r="X52" i="2"/>
  <c r="V53" i="2"/>
  <c r="W53" i="2"/>
  <c r="X53" i="2"/>
  <c r="V54" i="2"/>
  <c r="W54" i="2"/>
  <c r="X54" i="2"/>
  <c r="V55" i="2"/>
  <c r="W55" i="2"/>
  <c r="X55" i="2"/>
  <c r="V56" i="2"/>
  <c r="W56" i="2"/>
  <c r="X56" i="2"/>
  <c r="V57" i="2"/>
  <c r="W57" i="2"/>
  <c r="X57" i="2"/>
  <c r="V58" i="2"/>
  <c r="W58" i="2"/>
  <c r="X58" i="2"/>
  <c r="V59" i="2"/>
  <c r="W59" i="2"/>
  <c r="X59" i="2"/>
  <c r="V60" i="2"/>
  <c r="W60" i="2"/>
  <c r="X60" i="2"/>
  <c r="V61" i="2"/>
  <c r="W61" i="2"/>
  <c r="X61" i="2"/>
  <c r="V62" i="2"/>
  <c r="W62" i="2"/>
  <c r="X62" i="2"/>
  <c r="V63" i="2"/>
  <c r="W63" i="2"/>
  <c r="X63" i="2"/>
  <c r="V64" i="2"/>
  <c r="W64" i="2"/>
  <c r="X64" i="2"/>
  <c r="V65" i="2"/>
  <c r="W65" i="2"/>
  <c r="X65" i="2"/>
  <c r="V66" i="2"/>
  <c r="W66" i="2"/>
  <c r="X66" i="2"/>
  <c r="V67" i="2"/>
  <c r="W67" i="2"/>
  <c r="X67" i="2"/>
  <c r="V68" i="2"/>
  <c r="W68" i="2"/>
  <c r="X68" i="2"/>
  <c r="V69" i="2"/>
  <c r="W69" i="2"/>
  <c r="X69" i="2"/>
  <c r="V70" i="2"/>
  <c r="W70" i="2"/>
  <c r="X70" i="2"/>
  <c r="V71" i="2"/>
  <c r="W71" i="2"/>
  <c r="X71" i="2"/>
  <c r="V72" i="2"/>
  <c r="W72" i="2"/>
  <c r="X72" i="2"/>
  <c r="V73" i="2"/>
  <c r="W73" i="2"/>
  <c r="X73" i="2"/>
  <c r="V74" i="2"/>
  <c r="W74" i="2"/>
  <c r="X74" i="2"/>
  <c r="V75" i="2"/>
  <c r="W75" i="2"/>
  <c r="X75" i="2"/>
  <c r="V76" i="2"/>
  <c r="W76" i="2"/>
  <c r="X76" i="2"/>
  <c r="V77" i="2"/>
  <c r="W77" i="2"/>
  <c r="X77" i="2"/>
  <c r="V78" i="2"/>
  <c r="W78" i="2"/>
  <c r="X78" i="2"/>
  <c r="V79" i="2"/>
  <c r="W79" i="2"/>
  <c r="X79" i="2"/>
  <c r="V80" i="2"/>
  <c r="W80" i="2"/>
  <c r="X80" i="2"/>
  <c r="V81" i="2"/>
  <c r="W81" i="2"/>
  <c r="X81" i="2"/>
  <c r="V82" i="2"/>
  <c r="W82" i="2"/>
  <c r="X82" i="2"/>
  <c r="V83" i="2"/>
  <c r="W83" i="2"/>
  <c r="X83" i="2"/>
  <c r="V84" i="2"/>
  <c r="W84" i="2"/>
  <c r="X84" i="2"/>
  <c r="V85" i="2"/>
  <c r="W85" i="2"/>
  <c r="X85" i="2"/>
  <c r="V86" i="2"/>
  <c r="W86" i="2"/>
  <c r="X86" i="2"/>
  <c r="V87" i="2"/>
  <c r="W87" i="2"/>
  <c r="X87" i="2"/>
  <c r="V89" i="2"/>
  <c r="W89" i="2"/>
  <c r="X89" i="2"/>
  <c r="V91" i="2"/>
  <c r="W91" i="2"/>
  <c r="X91" i="2"/>
  <c r="V98" i="2"/>
  <c r="W98" i="2"/>
  <c r="X98" i="2"/>
  <c r="V93" i="2"/>
  <c r="W93" i="2"/>
  <c r="X93" i="2"/>
  <c r="V90" i="2"/>
  <c r="W90" i="2"/>
  <c r="X90" i="2"/>
  <c r="V88" i="2"/>
  <c r="W88" i="2"/>
  <c r="X88" i="2"/>
  <c r="V101" i="2"/>
  <c r="W101" i="2"/>
  <c r="X101" i="2"/>
  <c r="V92" i="2"/>
  <c r="W92" i="2"/>
  <c r="X92" i="2"/>
  <c r="V95" i="2"/>
  <c r="W95" i="2"/>
  <c r="X95" i="2"/>
  <c r="V94" i="2"/>
  <c r="W94" i="2"/>
  <c r="X94" i="2"/>
  <c r="V96" i="2"/>
  <c r="W96" i="2"/>
  <c r="X96" i="2"/>
  <c r="V99" i="2"/>
  <c r="W99" i="2"/>
  <c r="X99" i="2"/>
  <c r="V100" i="2"/>
  <c r="W100" i="2"/>
  <c r="X100" i="2"/>
  <c r="V97" i="2"/>
  <c r="W97" i="2"/>
  <c r="X97" i="2"/>
  <c r="V102" i="2"/>
  <c r="W102" i="2"/>
  <c r="X102" i="2"/>
  <c r="V103" i="2"/>
  <c r="W103" i="2"/>
  <c r="X103" i="2"/>
  <c r="V104" i="2"/>
  <c r="W104" i="2"/>
  <c r="X104" i="2"/>
  <c r="V105" i="2"/>
  <c r="W105" i="2"/>
  <c r="X105" i="2"/>
  <c r="X3" i="2"/>
  <c r="W3" i="2"/>
  <c r="V3" i="2"/>
  <c r="V78" i="1"/>
  <c r="W78" i="1"/>
  <c r="X78" i="1"/>
  <c r="V55" i="1"/>
  <c r="W55" i="1"/>
  <c r="X55" i="1"/>
  <c r="V8" i="1"/>
  <c r="W8" i="1"/>
  <c r="X8" i="1"/>
  <c r="V59" i="1"/>
  <c r="W59" i="1"/>
  <c r="X59" i="1"/>
  <c r="V82" i="1"/>
  <c r="W82" i="1"/>
  <c r="X82" i="1"/>
  <c r="V22" i="1"/>
  <c r="W22" i="1"/>
  <c r="X22" i="1"/>
  <c r="V61" i="1"/>
  <c r="W61" i="1"/>
  <c r="X61" i="1"/>
  <c r="V19" i="1"/>
  <c r="W19" i="1"/>
  <c r="X19" i="1"/>
  <c r="V23" i="1"/>
  <c r="W23" i="1"/>
  <c r="X23" i="1"/>
  <c r="V42" i="1"/>
  <c r="W42" i="1"/>
  <c r="X42" i="1"/>
  <c r="V48" i="1"/>
  <c r="W48" i="1"/>
  <c r="X48" i="1"/>
  <c r="V44" i="1"/>
  <c r="W44" i="1"/>
  <c r="X44" i="1"/>
  <c r="V10" i="1"/>
  <c r="W10" i="1"/>
  <c r="X10" i="1"/>
  <c r="V58" i="1"/>
  <c r="W58" i="1"/>
  <c r="X58" i="1"/>
  <c r="V33" i="1"/>
  <c r="W33" i="1"/>
  <c r="X33" i="1"/>
  <c r="V43" i="1"/>
  <c r="W43" i="1"/>
  <c r="X43" i="1"/>
  <c r="V34" i="1"/>
  <c r="W34" i="1"/>
  <c r="X34" i="1"/>
  <c r="V39" i="1"/>
  <c r="W39" i="1"/>
  <c r="X39" i="1"/>
  <c r="V90" i="1"/>
  <c r="W90" i="1"/>
  <c r="X90" i="1"/>
  <c r="V65" i="1"/>
  <c r="W65" i="1"/>
  <c r="X65" i="1"/>
  <c r="V3" i="1"/>
  <c r="W3" i="1"/>
  <c r="X3" i="1"/>
  <c r="V64" i="1"/>
  <c r="W64" i="1"/>
  <c r="X64" i="1"/>
  <c r="V18" i="1"/>
  <c r="W18" i="1"/>
  <c r="X18" i="1"/>
  <c r="V31" i="1"/>
  <c r="W31" i="1"/>
  <c r="X31" i="1"/>
  <c r="V41" i="1"/>
  <c r="W41" i="1"/>
  <c r="X41" i="1"/>
  <c r="V46" i="1"/>
  <c r="W46" i="1"/>
  <c r="X46" i="1"/>
  <c r="V77" i="1"/>
  <c r="W77" i="1"/>
  <c r="X77" i="1"/>
  <c r="V13" i="1"/>
  <c r="W13" i="1"/>
  <c r="X13" i="1"/>
  <c r="V86" i="1"/>
  <c r="W86" i="1"/>
  <c r="X86" i="1"/>
  <c r="V21" i="1"/>
  <c r="W21" i="1"/>
  <c r="X21" i="1"/>
  <c r="V83" i="1"/>
  <c r="W83" i="1"/>
  <c r="X83" i="1"/>
  <c r="V45" i="1"/>
  <c r="W45" i="1"/>
  <c r="X45" i="1"/>
  <c r="V37" i="1"/>
  <c r="W37" i="1"/>
  <c r="X37" i="1"/>
  <c r="V88" i="1"/>
  <c r="W88" i="1"/>
  <c r="X88" i="1"/>
  <c r="V62" i="1"/>
  <c r="W62" i="1"/>
  <c r="X62" i="1"/>
  <c r="V74" i="1"/>
  <c r="W74" i="1"/>
  <c r="X74" i="1"/>
  <c r="V5" i="1"/>
  <c r="W5" i="1"/>
  <c r="X5" i="1"/>
  <c r="V30" i="1"/>
  <c r="W30" i="1"/>
  <c r="X30" i="1"/>
  <c r="V15" i="1"/>
  <c r="W15" i="1"/>
  <c r="X15" i="1"/>
  <c r="V50" i="1"/>
  <c r="W50" i="1"/>
  <c r="X50" i="1"/>
  <c r="V25" i="1"/>
  <c r="W25" i="1"/>
  <c r="X25" i="1"/>
  <c r="V54" i="1"/>
  <c r="W54" i="1"/>
  <c r="X54" i="1"/>
  <c r="V75" i="1"/>
  <c r="W75" i="1"/>
  <c r="X75" i="1"/>
  <c r="V24" i="1"/>
  <c r="W24" i="1"/>
  <c r="X24" i="1"/>
  <c r="V52" i="1"/>
  <c r="W52" i="1"/>
  <c r="X52" i="1"/>
  <c r="V67" i="1"/>
  <c r="W67" i="1"/>
  <c r="X67" i="1"/>
  <c r="V87" i="1"/>
  <c r="W87" i="1"/>
  <c r="X87" i="1"/>
  <c r="V68" i="1"/>
  <c r="W68" i="1"/>
  <c r="X68" i="1"/>
  <c r="V12" i="1"/>
  <c r="W12" i="1"/>
  <c r="X12" i="1"/>
  <c r="V70" i="1"/>
  <c r="W70" i="1"/>
  <c r="X70" i="1"/>
  <c r="V73" i="1"/>
  <c r="W73" i="1"/>
  <c r="X73" i="1"/>
  <c r="V81" i="1"/>
  <c r="W81" i="1"/>
  <c r="X81" i="1"/>
  <c r="V17" i="1"/>
  <c r="W17" i="1"/>
  <c r="X17" i="1"/>
  <c r="V7" i="1"/>
  <c r="W7" i="1"/>
  <c r="X7" i="1"/>
  <c r="V49" i="1"/>
  <c r="W49" i="1"/>
  <c r="X49" i="1"/>
  <c r="V60" i="1"/>
  <c r="W60" i="1"/>
  <c r="X60" i="1"/>
  <c r="V14" i="1"/>
  <c r="W14" i="1"/>
  <c r="X14" i="1"/>
  <c r="V11" i="1"/>
  <c r="W11" i="1"/>
  <c r="X11" i="1"/>
  <c r="V4" i="1"/>
  <c r="W4" i="1"/>
  <c r="X4" i="1"/>
  <c r="V63" i="1"/>
  <c r="W63" i="1"/>
  <c r="X63" i="1"/>
  <c r="V38" i="1"/>
  <c r="W38" i="1"/>
  <c r="X38" i="1"/>
  <c r="V79" i="1"/>
  <c r="W79" i="1"/>
  <c r="X79" i="1"/>
  <c r="V36" i="1"/>
  <c r="W36" i="1"/>
  <c r="X36" i="1"/>
  <c r="V16" i="1"/>
  <c r="W16" i="1"/>
  <c r="X16" i="1"/>
  <c r="V84" i="1"/>
  <c r="W84" i="1"/>
  <c r="X84" i="1"/>
  <c r="V57" i="1"/>
  <c r="W57" i="1"/>
  <c r="X57" i="1"/>
  <c r="V47" i="1"/>
  <c r="W47" i="1"/>
  <c r="X47" i="1"/>
  <c r="V56" i="1"/>
  <c r="W56" i="1"/>
  <c r="X56" i="1"/>
  <c r="V91" i="1"/>
  <c r="W91" i="1"/>
  <c r="X91" i="1"/>
  <c r="V9" i="1"/>
  <c r="W9" i="1"/>
  <c r="X9" i="1"/>
  <c r="V89" i="1"/>
  <c r="W89" i="1"/>
  <c r="X89" i="1"/>
  <c r="V66" i="1"/>
  <c r="W66" i="1"/>
  <c r="X66" i="1"/>
  <c r="V27" i="1"/>
  <c r="W27" i="1"/>
  <c r="X27" i="1"/>
  <c r="V6" i="1"/>
  <c r="W6" i="1"/>
  <c r="X6" i="1"/>
  <c r="V53" i="1"/>
  <c r="W53" i="1"/>
  <c r="X53" i="1"/>
  <c r="V85" i="1"/>
  <c r="W85" i="1"/>
  <c r="X85" i="1"/>
  <c r="V51" i="1"/>
  <c r="W51" i="1"/>
  <c r="X51" i="1"/>
  <c r="V69" i="1"/>
  <c r="W69" i="1"/>
  <c r="X69" i="1"/>
  <c r="V35" i="1"/>
  <c r="W35" i="1"/>
  <c r="X35" i="1"/>
  <c r="V76" i="1"/>
  <c r="W76" i="1"/>
  <c r="X76" i="1"/>
  <c r="V72" i="1"/>
  <c r="W72" i="1"/>
  <c r="X72" i="1"/>
  <c r="V71" i="1"/>
  <c r="W71" i="1"/>
  <c r="X71" i="1"/>
  <c r="V29" i="1"/>
  <c r="W29" i="1"/>
  <c r="X29" i="1"/>
  <c r="V32" i="1"/>
  <c r="W32" i="1"/>
  <c r="X32" i="1"/>
  <c r="V20" i="1"/>
  <c r="W20" i="1"/>
  <c r="X20" i="1"/>
  <c r="V26" i="1"/>
  <c r="W26" i="1"/>
  <c r="X26" i="1"/>
  <c r="V40" i="1"/>
  <c r="W40" i="1"/>
  <c r="X40" i="1"/>
  <c r="V80" i="1"/>
  <c r="W80" i="1"/>
  <c r="X80" i="1"/>
  <c r="X28" i="1"/>
  <c r="W28" i="1"/>
  <c r="V28" i="1"/>
  <c r="Q4" i="14"/>
  <c r="R4" i="14"/>
  <c r="S4" i="14"/>
  <c r="Q5" i="14"/>
  <c r="R5" i="14"/>
  <c r="S5" i="14"/>
  <c r="Q6" i="14"/>
  <c r="R6" i="14"/>
  <c r="S6" i="14"/>
  <c r="Q7" i="14"/>
  <c r="R7" i="14"/>
  <c r="S7" i="14"/>
  <c r="Q8" i="14"/>
  <c r="R8" i="14"/>
  <c r="S8" i="14"/>
  <c r="Q9" i="14"/>
  <c r="R9" i="14"/>
  <c r="S9" i="14"/>
  <c r="Q10" i="14"/>
  <c r="R10" i="14"/>
  <c r="S10" i="14"/>
  <c r="Q11" i="14"/>
  <c r="R11" i="14"/>
  <c r="S11" i="14"/>
  <c r="Q12" i="14"/>
  <c r="R12" i="14"/>
  <c r="S12" i="14"/>
  <c r="Q13" i="14"/>
  <c r="R13" i="14"/>
  <c r="S13" i="14"/>
  <c r="Q14" i="14"/>
  <c r="R14" i="14"/>
  <c r="S14" i="14"/>
  <c r="Q15" i="14"/>
  <c r="R15" i="14"/>
  <c r="S15" i="14"/>
  <c r="Q16" i="14"/>
  <c r="R16" i="14"/>
  <c r="S16" i="14"/>
  <c r="Q17" i="14"/>
  <c r="R17" i="14"/>
  <c r="S17" i="14"/>
  <c r="Q18" i="14"/>
  <c r="R18" i="14"/>
  <c r="S18" i="14"/>
  <c r="Q19" i="14"/>
  <c r="R19" i="14"/>
  <c r="S19" i="14"/>
  <c r="Q20" i="14"/>
  <c r="R20" i="14"/>
  <c r="S20" i="14"/>
  <c r="Q21" i="14"/>
  <c r="R21" i="14"/>
  <c r="S21" i="14"/>
  <c r="Q23" i="14"/>
  <c r="R23" i="14"/>
  <c r="S23" i="14"/>
  <c r="Q24" i="14"/>
  <c r="R24" i="14"/>
  <c r="S24" i="14"/>
  <c r="Q22" i="14"/>
  <c r="R22" i="14"/>
  <c r="S22" i="14"/>
  <c r="Q25" i="14"/>
  <c r="R25" i="14"/>
  <c r="S25" i="14"/>
  <c r="Q26" i="14"/>
  <c r="R26" i="14"/>
  <c r="S26" i="14"/>
  <c r="Q27" i="14"/>
  <c r="R27" i="14"/>
  <c r="S27" i="14"/>
  <c r="Q28" i="14"/>
  <c r="R28" i="14"/>
  <c r="S28" i="14"/>
  <c r="Q30" i="14"/>
  <c r="R30" i="14"/>
  <c r="S30" i="14"/>
  <c r="Q29" i="14"/>
  <c r="R29" i="14"/>
  <c r="S29" i="14"/>
  <c r="Q31" i="14"/>
  <c r="R31" i="14"/>
  <c r="S31" i="14"/>
  <c r="Q32" i="14"/>
  <c r="R32" i="14"/>
  <c r="S32" i="14"/>
  <c r="Q33" i="14"/>
  <c r="R33" i="14"/>
  <c r="S33" i="14"/>
  <c r="Q34" i="14"/>
  <c r="R34" i="14"/>
  <c r="S34" i="14"/>
  <c r="Q35" i="14"/>
  <c r="R35" i="14"/>
  <c r="S35" i="14"/>
  <c r="Q36" i="14"/>
  <c r="R36" i="14"/>
  <c r="S36" i="14"/>
  <c r="Q37" i="14"/>
  <c r="R37" i="14"/>
  <c r="S37" i="14"/>
  <c r="Q38" i="14"/>
  <c r="R38" i="14"/>
  <c r="S38" i="14"/>
  <c r="Q39" i="14"/>
  <c r="R39" i="14"/>
  <c r="S39" i="14"/>
  <c r="Q40" i="14"/>
  <c r="R40" i="14"/>
  <c r="S40" i="14"/>
  <c r="Q41" i="14"/>
  <c r="R41" i="14"/>
  <c r="S41" i="14"/>
  <c r="Q42" i="14"/>
  <c r="R42" i="14"/>
  <c r="S42" i="14"/>
  <c r="Q43" i="14"/>
  <c r="R43" i="14"/>
  <c r="S43" i="14"/>
  <c r="Q44" i="14"/>
  <c r="R44" i="14"/>
  <c r="S44" i="14"/>
  <c r="Q45" i="14"/>
  <c r="R45" i="14"/>
  <c r="S45" i="14"/>
  <c r="Q46" i="14"/>
  <c r="R46" i="14"/>
  <c r="S46" i="14"/>
  <c r="Q47" i="14"/>
  <c r="R47" i="14"/>
  <c r="S47" i="14"/>
  <c r="Q48" i="14"/>
  <c r="R48" i="14"/>
  <c r="S48" i="14"/>
  <c r="Q49" i="14"/>
  <c r="R49" i="14"/>
  <c r="S49" i="14"/>
  <c r="Q50" i="14"/>
  <c r="R50" i="14"/>
  <c r="S50" i="14"/>
  <c r="Q51" i="14"/>
  <c r="R51" i="14"/>
  <c r="S51" i="14"/>
  <c r="Q52" i="14"/>
  <c r="R52" i="14"/>
  <c r="S52" i="14"/>
  <c r="Q53" i="14"/>
  <c r="R53" i="14"/>
  <c r="S53" i="14"/>
  <c r="Q54" i="14"/>
  <c r="R54" i="14"/>
  <c r="S54" i="14"/>
  <c r="Q55" i="14"/>
  <c r="R55" i="14"/>
  <c r="S55" i="14"/>
  <c r="Q56" i="14"/>
  <c r="R56" i="14"/>
  <c r="S56" i="14"/>
  <c r="Q57" i="14"/>
  <c r="R57" i="14"/>
  <c r="S57" i="14"/>
  <c r="Q58" i="14"/>
  <c r="R58" i="14"/>
  <c r="S58" i="14"/>
  <c r="Q59" i="14"/>
  <c r="R59" i="14"/>
  <c r="S59" i="14"/>
  <c r="Q60" i="14"/>
  <c r="R60" i="14"/>
  <c r="S60" i="14"/>
  <c r="Q61" i="14"/>
  <c r="R61" i="14"/>
  <c r="S61" i="14"/>
  <c r="Q62" i="14"/>
  <c r="R62" i="14"/>
  <c r="S62" i="14"/>
  <c r="Q64" i="14"/>
  <c r="R64" i="14"/>
  <c r="S64" i="14"/>
  <c r="Q63" i="14"/>
  <c r="R63" i="14"/>
  <c r="S63" i="14"/>
  <c r="Q65" i="14"/>
  <c r="R65" i="14"/>
  <c r="S65" i="14"/>
  <c r="Q66" i="14"/>
  <c r="R66" i="14"/>
  <c r="S66" i="14"/>
  <c r="Q67" i="14"/>
  <c r="R67" i="14"/>
  <c r="S67" i="14"/>
  <c r="Q68" i="14"/>
  <c r="R68" i="14"/>
  <c r="S68" i="14"/>
  <c r="Q69" i="14"/>
  <c r="R69" i="14"/>
  <c r="S69" i="14"/>
  <c r="Q70" i="14"/>
  <c r="R70" i="14"/>
  <c r="S70" i="14"/>
  <c r="Q71" i="14"/>
  <c r="R71" i="14"/>
  <c r="S71" i="14"/>
  <c r="Q72" i="14"/>
  <c r="R72" i="14"/>
  <c r="S72" i="14"/>
  <c r="Q73" i="14"/>
  <c r="R73" i="14"/>
  <c r="S73" i="14"/>
  <c r="Q74" i="14"/>
  <c r="R74" i="14"/>
  <c r="S74" i="14"/>
  <c r="Q75" i="14"/>
  <c r="R75" i="14"/>
  <c r="S75" i="14"/>
  <c r="Q76" i="14"/>
  <c r="R76" i="14"/>
  <c r="S76" i="14"/>
  <c r="Q77" i="14"/>
  <c r="R77" i="14"/>
  <c r="S77" i="14"/>
  <c r="Q79" i="14"/>
  <c r="R79" i="14"/>
  <c r="S79" i="14"/>
  <c r="Q83" i="14"/>
  <c r="R83" i="14"/>
  <c r="S83" i="14"/>
  <c r="Q78" i="14"/>
  <c r="R78" i="14"/>
  <c r="S78" i="14"/>
  <c r="Q85" i="14"/>
  <c r="R85" i="14"/>
  <c r="S85" i="14"/>
  <c r="Q110" i="14"/>
  <c r="R110" i="14"/>
  <c r="S110" i="14"/>
  <c r="Q93" i="14"/>
  <c r="R93" i="14"/>
  <c r="S93" i="14"/>
  <c r="Q82" i="14"/>
  <c r="R82" i="14"/>
  <c r="S82" i="14"/>
  <c r="Q94" i="14"/>
  <c r="R94" i="14"/>
  <c r="S94" i="14"/>
  <c r="Q96" i="14"/>
  <c r="R96" i="14"/>
  <c r="S96" i="14"/>
  <c r="Q90" i="14"/>
  <c r="R90" i="14"/>
  <c r="S90" i="14"/>
  <c r="Q86" i="14"/>
  <c r="R86" i="14"/>
  <c r="S86" i="14"/>
  <c r="Q89" i="14"/>
  <c r="R89" i="14"/>
  <c r="S89" i="14"/>
  <c r="Q80" i="14"/>
  <c r="R80" i="14"/>
  <c r="S80" i="14"/>
  <c r="Q97" i="14"/>
  <c r="R97" i="14"/>
  <c r="S97" i="14"/>
  <c r="Q101" i="14"/>
  <c r="R101" i="14"/>
  <c r="S101" i="14"/>
  <c r="Q95" i="14"/>
  <c r="R95" i="14"/>
  <c r="S95" i="14"/>
  <c r="Q91" i="14"/>
  <c r="R91" i="14"/>
  <c r="S91" i="14"/>
  <c r="Q98" i="14"/>
  <c r="R98" i="14"/>
  <c r="S98" i="14"/>
  <c r="Q84" i="14"/>
  <c r="R84" i="14"/>
  <c r="S84" i="14"/>
  <c r="Q88" i="14"/>
  <c r="R88" i="14"/>
  <c r="S88" i="14"/>
  <c r="Q87" i="14"/>
  <c r="R87" i="14"/>
  <c r="S87" i="14"/>
  <c r="Q92" i="14"/>
  <c r="R92" i="14"/>
  <c r="S92" i="14"/>
  <c r="Q99" i="14"/>
  <c r="R99" i="14"/>
  <c r="S99" i="14"/>
  <c r="Q81" i="14"/>
  <c r="R81" i="14"/>
  <c r="S81" i="14"/>
  <c r="Q108" i="14"/>
  <c r="R108" i="14"/>
  <c r="S108" i="14"/>
  <c r="Q100" i="14"/>
  <c r="R100" i="14"/>
  <c r="S100" i="14"/>
  <c r="Q103" i="14"/>
  <c r="R103" i="14"/>
  <c r="S103" i="14"/>
  <c r="Q102" i="14"/>
  <c r="R102" i="14"/>
  <c r="S102" i="14"/>
  <c r="Q112" i="14"/>
  <c r="R112" i="14"/>
  <c r="S112" i="14"/>
  <c r="Q104" i="14"/>
  <c r="R104" i="14"/>
  <c r="S104" i="14"/>
  <c r="Q109" i="14"/>
  <c r="R109" i="14"/>
  <c r="S109" i="14"/>
  <c r="Q111" i="14"/>
  <c r="R111" i="14"/>
  <c r="S111" i="14"/>
  <c r="Q105" i="14"/>
  <c r="R105" i="14"/>
  <c r="S105" i="14"/>
  <c r="Q107" i="14"/>
  <c r="R107" i="14"/>
  <c r="S107" i="14"/>
  <c r="Q106" i="14"/>
  <c r="R106" i="14"/>
  <c r="S106" i="14"/>
  <c r="Q114" i="14"/>
  <c r="R114" i="14"/>
  <c r="S114" i="14"/>
  <c r="Q113" i="14"/>
  <c r="R113" i="14"/>
  <c r="S113" i="14"/>
  <c r="S3" i="14"/>
  <c r="R3" i="14"/>
  <c r="Q3" i="14"/>
  <c r="Q4" i="13"/>
  <c r="R4" i="13"/>
  <c r="S4" i="13"/>
  <c r="Q5" i="13"/>
  <c r="R5" i="13"/>
  <c r="S5" i="13"/>
  <c r="Q6" i="13"/>
  <c r="R6" i="13"/>
  <c r="S6" i="13"/>
  <c r="Q7" i="13"/>
  <c r="R7" i="13"/>
  <c r="S7" i="13"/>
  <c r="Q8" i="13"/>
  <c r="R8" i="13"/>
  <c r="S8" i="13"/>
  <c r="Q9" i="13"/>
  <c r="R9" i="13"/>
  <c r="S9" i="13"/>
  <c r="Q10" i="13"/>
  <c r="R10" i="13"/>
  <c r="S10" i="13"/>
  <c r="Q11" i="13"/>
  <c r="R11" i="13"/>
  <c r="S11" i="13"/>
  <c r="Q12" i="13"/>
  <c r="R12" i="13"/>
  <c r="S12" i="13"/>
  <c r="Q13" i="13"/>
  <c r="R13" i="13"/>
  <c r="S13" i="13"/>
  <c r="Q14" i="13"/>
  <c r="R14" i="13"/>
  <c r="S14" i="13"/>
  <c r="Q15" i="13"/>
  <c r="R15" i="13"/>
  <c r="S15" i="13"/>
  <c r="Q16" i="13"/>
  <c r="R16" i="13"/>
  <c r="S16" i="13"/>
  <c r="Q17" i="13"/>
  <c r="R17" i="13"/>
  <c r="S17" i="13"/>
  <c r="Q18" i="13"/>
  <c r="R18" i="13"/>
  <c r="S18" i="13"/>
  <c r="Q19" i="13"/>
  <c r="R19" i="13"/>
  <c r="S19" i="13"/>
  <c r="Q20" i="13"/>
  <c r="R20" i="13"/>
  <c r="S20" i="13"/>
  <c r="Q21" i="13"/>
  <c r="R21" i="13"/>
  <c r="S21" i="13"/>
  <c r="Q22" i="13"/>
  <c r="R22" i="13"/>
  <c r="S22" i="13"/>
  <c r="Q23" i="13"/>
  <c r="R23" i="13"/>
  <c r="S23" i="13"/>
  <c r="Q24" i="13"/>
  <c r="R24" i="13"/>
  <c r="S24" i="13"/>
  <c r="Q25" i="13"/>
  <c r="R25" i="13"/>
  <c r="S25" i="13"/>
  <c r="Q26" i="13"/>
  <c r="R26" i="13"/>
  <c r="S26" i="13"/>
  <c r="Q27" i="13"/>
  <c r="R27" i="13"/>
  <c r="S27" i="13"/>
  <c r="Q28" i="13"/>
  <c r="R28" i="13"/>
  <c r="S28" i="13"/>
  <c r="Q29" i="13"/>
  <c r="R29" i="13"/>
  <c r="S29" i="13"/>
  <c r="Q30" i="13"/>
  <c r="R30" i="13"/>
  <c r="S30" i="13"/>
  <c r="Q31" i="13"/>
  <c r="R31" i="13"/>
  <c r="S31" i="13"/>
  <c r="Q32" i="13"/>
  <c r="R32" i="13"/>
  <c r="S32" i="13"/>
  <c r="S3" i="13"/>
  <c r="R3" i="13"/>
  <c r="Q3" i="13"/>
  <c r="R9" i="16"/>
  <c r="R13" i="16"/>
  <c r="R17" i="16"/>
  <c r="R16" i="16"/>
  <c r="R15" i="16"/>
  <c r="R6" i="16"/>
  <c r="R11" i="16"/>
  <c r="R10" i="16"/>
  <c r="R12" i="16"/>
  <c r="R8" i="16"/>
  <c r="R7" i="16"/>
  <c r="R4" i="16"/>
  <c r="R5" i="16"/>
  <c r="R3" i="16"/>
  <c r="R14" i="16"/>
  <c r="Q9" i="16"/>
  <c r="Q13" i="16"/>
  <c r="Q17" i="16"/>
  <c r="Q16" i="16"/>
  <c r="Q15" i="16"/>
  <c r="Q6" i="16"/>
  <c r="Q11" i="16"/>
  <c r="Q10" i="16"/>
  <c r="Q12" i="16"/>
  <c r="Q8" i="16"/>
  <c r="Q7" i="16"/>
  <c r="Q4" i="16"/>
  <c r="Q5" i="16"/>
  <c r="Q3" i="16"/>
  <c r="Q14" i="16"/>
  <c r="S14" i="16"/>
  <c r="S13" i="16"/>
  <c r="S17" i="16"/>
  <c r="S16" i="16"/>
  <c r="S15" i="16"/>
  <c r="S6" i="16"/>
  <c r="S11" i="16"/>
  <c r="S10" i="16"/>
  <c r="S12" i="16"/>
  <c r="S8" i="16"/>
  <c r="S7" i="16"/>
  <c r="S4" i="16"/>
  <c r="S5" i="16"/>
  <c r="S3" i="16"/>
  <c r="S9" i="16"/>
  <c r="J26" i="20" l="1"/>
  <c r="I26" i="20"/>
  <c r="N26" i="20"/>
  <c r="N13" i="20"/>
  <c r="I13" i="20"/>
  <c r="J13" i="20"/>
  <c r="L13" i="20"/>
  <c r="K13" i="20"/>
  <c r="O25" i="20"/>
  <c r="O26" i="20"/>
  <c r="O13" i="20" l="1"/>
</calcChain>
</file>

<file path=xl/sharedStrings.xml><?xml version="1.0" encoding="utf-8"?>
<sst xmlns="http://schemas.openxmlformats.org/spreadsheetml/2006/main" count="4126" uniqueCount="1306">
  <si>
    <r>
      <t xml:space="preserve">Data for Tera-Wasserburg plot </t>
    </r>
    <r>
      <rPr>
        <b/>
        <vertAlign val="superscript"/>
        <sz val="11"/>
        <color theme="1"/>
        <rFont val="Arial"/>
        <family val="2"/>
      </rPr>
      <t>a</t>
    </r>
  </si>
  <si>
    <t>Concordance (%)</t>
  </si>
  <si>
    <t>Identifier</t>
  </si>
  <si>
    <r>
      <rPr>
        <vertAlign val="superscript"/>
        <sz val="11"/>
        <color theme="1"/>
        <rFont val="Arial"/>
        <family val="2"/>
      </rPr>
      <t>206</t>
    </r>
    <r>
      <rPr>
        <sz val="11"/>
        <color theme="1"/>
        <rFont val="Arial"/>
        <family val="2"/>
      </rPr>
      <t>Pb (CPS)</t>
    </r>
  </si>
  <si>
    <r>
      <rPr>
        <vertAlign val="superscript"/>
        <sz val="11"/>
        <color theme="1"/>
        <rFont val="Arial"/>
        <family val="2"/>
      </rPr>
      <t>204</t>
    </r>
    <r>
      <rPr>
        <sz val="11"/>
        <color theme="1"/>
        <rFont val="Arial"/>
        <family val="2"/>
      </rPr>
      <t>Pb (CPS)</t>
    </r>
  </si>
  <si>
    <r>
      <rPr>
        <vertAlign val="superscript"/>
        <sz val="11"/>
        <color theme="1"/>
        <rFont val="Arial"/>
        <family val="2"/>
      </rPr>
      <t>206</t>
    </r>
    <r>
      <rPr>
        <sz val="11"/>
        <color theme="1"/>
        <rFont val="Arial"/>
        <family val="2"/>
      </rPr>
      <t>Pb/</t>
    </r>
    <r>
      <rPr>
        <vertAlign val="superscript"/>
        <sz val="11"/>
        <color theme="1"/>
        <rFont val="Arial"/>
        <family val="2"/>
      </rPr>
      <t>204</t>
    </r>
    <r>
      <rPr>
        <sz val="11"/>
        <color theme="1"/>
        <rFont val="Arial"/>
        <family val="2"/>
      </rPr>
      <t>Pb</t>
    </r>
  </si>
  <si>
    <t>Th/U</t>
  </si>
  <si>
    <r>
      <rPr>
        <vertAlign val="superscript"/>
        <sz val="11"/>
        <color theme="1"/>
        <rFont val="Arial"/>
        <family val="2"/>
      </rPr>
      <t>238</t>
    </r>
    <r>
      <rPr>
        <sz val="11"/>
        <color theme="1"/>
        <rFont val="Arial"/>
        <family val="2"/>
      </rPr>
      <t>U/</t>
    </r>
    <r>
      <rPr>
        <vertAlign val="superscript"/>
        <sz val="11"/>
        <color theme="1"/>
        <rFont val="Arial"/>
        <family val="2"/>
      </rPr>
      <t>206</t>
    </r>
    <r>
      <rPr>
        <sz val="11"/>
        <color theme="1"/>
        <rFont val="Arial"/>
        <family val="2"/>
      </rPr>
      <t>Pb</t>
    </r>
  </si>
  <si>
    <t>2 s</t>
  </si>
  <si>
    <r>
      <t>207</t>
    </r>
    <r>
      <rPr>
        <sz val="11"/>
        <color theme="1"/>
        <rFont val="Arial"/>
        <family val="2"/>
      </rPr>
      <t>Pb</t>
    </r>
    <r>
      <rPr>
        <vertAlign val="superscript"/>
        <sz val="11"/>
        <color theme="1"/>
        <rFont val="Arial"/>
        <family val="2"/>
      </rPr>
      <t>/206</t>
    </r>
    <r>
      <rPr>
        <sz val="11"/>
        <color theme="1"/>
        <rFont val="Arial"/>
        <family val="2"/>
      </rPr>
      <t>Pb</t>
    </r>
  </si>
  <si>
    <r>
      <t>207</t>
    </r>
    <r>
      <rPr>
        <sz val="11"/>
        <color theme="1"/>
        <rFont val="Arial"/>
        <family val="2"/>
      </rPr>
      <t>Pb</t>
    </r>
    <r>
      <rPr>
        <vertAlign val="superscript"/>
        <sz val="11"/>
        <color theme="1"/>
        <rFont val="Arial"/>
        <family val="2"/>
      </rPr>
      <t>/235</t>
    </r>
    <r>
      <rPr>
        <sz val="11"/>
        <color theme="1"/>
        <rFont val="Arial"/>
        <family val="2"/>
      </rPr>
      <t>U</t>
    </r>
  </si>
  <si>
    <r>
      <t>206</t>
    </r>
    <r>
      <rPr>
        <sz val="11"/>
        <color theme="1"/>
        <rFont val="Arial"/>
        <family val="2"/>
      </rPr>
      <t>Pb</t>
    </r>
    <r>
      <rPr>
        <vertAlign val="superscript"/>
        <sz val="11"/>
        <color theme="1"/>
        <rFont val="Arial"/>
        <family val="2"/>
      </rPr>
      <t>/238</t>
    </r>
    <r>
      <rPr>
        <sz val="11"/>
        <color theme="1"/>
        <rFont val="Arial"/>
        <family val="2"/>
      </rPr>
      <t>U</t>
    </r>
  </si>
  <si>
    <t>rho</t>
  </si>
  <si>
    <t>206/238 - 207/235</t>
  </si>
  <si>
    <t>HFLTB - 1</t>
  </si>
  <si>
    <t>b.d.</t>
  </si>
  <si>
    <t>b.d</t>
  </si>
  <si>
    <t>HFLTB - 2</t>
  </si>
  <si>
    <t>HFLTB - 3</t>
  </si>
  <si>
    <t>HFLTB - 4</t>
  </si>
  <si>
    <t>HFLTB - 5</t>
  </si>
  <si>
    <t>HFLTB - 7</t>
  </si>
  <si>
    <t>HFLTB - 8</t>
  </si>
  <si>
    <t>HFLTB - 9</t>
  </si>
  <si>
    <t>HFLTB - 10</t>
  </si>
  <si>
    <t>HFLTB - 11</t>
  </si>
  <si>
    <t>HFLTB - 12</t>
  </si>
  <si>
    <t>HFLTB - 13</t>
  </si>
  <si>
    <t>HFLTB - 15</t>
  </si>
  <si>
    <t>HFLTB - 16</t>
  </si>
  <si>
    <t>HFLTB - 17</t>
  </si>
  <si>
    <t>HFLTB - 18</t>
  </si>
  <si>
    <t>HFLTB - 19</t>
  </si>
  <si>
    <t>HFLTB - 20</t>
  </si>
  <si>
    <t>HFLTB - 21</t>
  </si>
  <si>
    <t>HFLTB - 22</t>
  </si>
  <si>
    <t>HFLTB - 23</t>
  </si>
  <si>
    <t>HFLTB - 25</t>
  </si>
  <si>
    <t>HFLTB - 26</t>
  </si>
  <si>
    <t>HFLTB - 27</t>
  </si>
  <si>
    <t>HFLTB - 28</t>
  </si>
  <si>
    <t>HFLTB - 30</t>
  </si>
  <si>
    <t>HFLTB - 31</t>
  </si>
  <si>
    <t>HFLTB - 32</t>
  </si>
  <si>
    <t>HFLTB - 33</t>
  </si>
  <si>
    <t>HFLTB - 34</t>
  </si>
  <si>
    <t>HFLTB - 35</t>
  </si>
  <si>
    <t>HFLTB - 36</t>
  </si>
  <si>
    <t>HFLTB - 37</t>
  </si>
  <si>
    <t>HFLTB - 38</t>
  </si>
  <si>
    <t>HFLTB - 39</t>
  </si>
  <si>
    <t>HFLTB - 40</t>
  </si>
  <si>
    <t>HFLTB - 41</t>
  </si>
  <si>
    <t>HFLTB - 43</t>
  </si>
  <si>
    <t>HFLTB - 44</t>
  </si>
  <si>
    <t>HFLTB - 45</t>
  </si>
  <si>
    <t>HFLTB - 46</t>
  </si>
  <si>
    <t>HFLTB - 49</t>
  </si>
  <si>
    <t>HFLTB - 50</t>
  </si>
  <si>
    <t>HFLTB - 51</t>
  </si>
  <si>
    <t>HFLTB - 52</t>
  </si>
  <si>
    <t>HFLTB - 53</t>
  </si>
  <si>
    <t>HFLTB - 54</t>
  </si>
  <si>
    <t>HFLTB - 55</t>
  </si>
  <si>
    <t>HFLTB - 56</t>
  </si>
  <si>
    <t>HFLTB - 58</t>
  </si>
  <si>
    <t>HFLTB - 59</t>
  </si>
  <si>
    <t>HFLTB - 60</t>
  </si>
  <si>
    <t>HFLTB - 61</t>
  </si>
  <si>
    <t>HFLTB - 62</t>
  </si>
  <si>
    <t>HFLTB - 63</t>
  </si>
  <si>
    <t>HFLTB - 64</t>
  </si>
  <si>
    <t>HFLTB - 65</t>
  </si>
  <si>
    <t>HFLTB - 66</t>
  </si>
  <si>
    <t>HFLTB - 67</t>
  </si>
  <si>
    <t>HFLTB - 68</t>
  </si>
  <si>
    <t>HFLTB - 69</t>
  </si>
  <si>
    <t>HFLTB - 70</t>
  </si>
  <si>
    <t>HFLTB - 71</t>
  </si>
  <si>
    <t>HFLTB - 73</t>
  </si>
  <si>
    <t>HFLTB - 75</t>
  </si>
  <si>
    <t>HFLTB - 76</t>
  </si>
  <si>
    <t>HFLTB - 77</t>
  </si>
  <si>
    <t>HFLTB - 78</t>
  </si>
  <si>
    <t>HFLTB - 79</t>
  </si>
  <si>
    <t>HFLTB - 80</t>
  </si>
  <si>
    <t>HFLTB - 81</t>
  </si>
  <si>
    <t>HFLTB - 82</t>
  </si>
  <si>
    <t>HFLTB - 83</t>
  </si>
  <si>
    <t>HFLTB - 84</t>
  </si>
  <si>
    <t>HFLTB - 85</t>
  </si>
  <si>
    <t>HFLTB - 86</t>
  </si>
  <si>
    <t>HFLTB - 87</t>
  </si>
  <si>
    <t>HFLTB - 89</t>
  </si>
  <si>
    <t>HFLTB - 90</t>
  </si>
  <si>
    <t>HFLTB - 91</t>
  </si>
  <si>
    <t>HFLTB - 92</t>
  </si>
  <si>
    <t>HFLTB - 93</t>
  </si>
  <si>
    <t>HFLTB - 94</t>
  </si>
  <si>
    <t>HFLTB - 95</t>
  </si>
  <si>
    <t>HFLTB - 96</t>
  </si>
  <si>
    <t>HFLTB - 97</t>
  </si>
  <si>
    <t>HFLTB - 98</t>
  </si>
  <si>
    <t>HFLTB - 99</t>
  </si>
  <si>
    <t>HFLTB - 100</t>
  </si>
  <si>
    <t>Lephoto - 21</t>
  </si>
  <si>
    <t>n.a.</t>
  </si>
  <si>
    <t>Lephoto - 77</t>
  </si>
  <si>
    <t>Lephoto - 80</t>
  </si>
  <si>
    <t>Lephoto - 107</t>
  </si>
  <si>
    <t>Lephoto - 11</t>
  </si>
  <si>
    <t>Lephoto - 2</t>
  </si>
  <si>
    <t>Lephoto - 84</t>
  </si>
  <si>
    <t>Lephoto - 16</t>
  </si>
  <si>
    <t>Lephoto - 33</t>
  </si>
  <si>
    <t>Lephoto - 25</t>
  </si>
  <si>
    <t>Lephoto - 106</t>
  </si>
  <si>
    <t>Lephoto - 60</t>
  </si>
  <si>
    <t>Lephoto - 71</t>
  </si>
  <si>
    <t>Lephoto - 22</t>
  </si>
  <si>
    <t>Lephoto - 100</t>
  </si>
  <si>
    <t>Lephoto - 68</t>
  </si>
  <si>
    <t>Lephoto - 58</t>
  </si>
  <si>
    <t>Lephoto - 32</t>
  </si>
  <si>
    <t>Lephoto - 37</t>
  </si>
  <si>
    <t>Lephoto - 93</t>
  </si>
  <si>
    <t>Lephoto - 6</t>
  </si>
  <si>
    <t>Lephoto - 17</t>
  </si>
  <si>
    <t>Lephoto - 109</t>
  </si>
  <si>
    <t>Lephoto - 99</t>
  </si>
  <si>
    <t>Lephoto - 86</t>
  </si>
  <si>
    <t>Lephoto - 96</t>
  </si>
  <si>
    <t>Lephoto - 1</t>
  </si>
  <si>
    <t>Lephoto - 104</t>
  </si>
  <si>
    <t>Lephoto - 59</t>
  </si>
  <si>
    <t>Lephoto - 40</t>
  </si>
  <si>
    <t>Lephoto - 82</t>
  </si>
  <si>
    <t>Lephoto - 108</t>
  </si>
  <si>
    <t>Lephoto - 24</t>
  </si>
  <si>
    <t>Lephoto - 70</t>
  </si>
  <si>
    <t>Lephoto - 74</t>
  </si>
  <si>
    <t>Lephoto - 50</t>
  </si>
  <si>
    <t>Lephoto - 14</t>
  </si>
  <si>
    <t>Lephoto - 53</t>
  </si>
  <si>
    <t>Lephoto - 103</t>
  </si>
  <si>
    <t>Lephoto - 105</t>
  </si>
  <si>
    <t>Lephoto - 43</t>
  </si>
  <si>
    <t>Lephoto - 85</t>
  </si>
  <si>
    <t>Lephoto - 48</t>
  </si>
  <si>
    <t>Lephoto - 52</t>
  </si>
  <si>
    <t>Lephoto - 20</t>
  </si>
  <si>
    <t>Lephoto - 63</t>
  </si>
  <si>
    <t>Lephoto - 55</t>
  </si>
  <si>
    <t>Lephoto - 57</t>
  </si>
  <si>
    <t>Lephoto - 83</t>
  </si>
  <si>
    <t>Lephoto - 42</t>
  </si>
  <si>
    <t>Lephoto - 54</t>
  </si>
  <si>
    <t>Lephoto - 10</t>
  </si>
  <si>
    <t>Lephoto - 35</t>
  </si>
  <si>
    <t>Lephoto - 8</t>
  </si>
  <si>
    <t>Lephoto - 36</t>
  </si>
  <si>
    <t>Lephoto - 29</t>
  </si>
  <si>
    <t>Lephoto - 75</t>
  </si>
  <si>
    <t>Lephoto - 34</t>
  </si>
  <si>
    <t>Lephoto - 78</t>
  </si>
  <si>
    <t>Lephoto - 92</t>
  </si>
  <si>
    <t>Lephoto - 7</t>
  </si>
  <si>
    <t>Lephoto - 62</t>
  </si>
  <si>
    <t>Lephoto - 47</t>
  </si>
  <si>
    <t>Lephoto - 27</t>
  </si>
  <si>
    <t>Lephoto - 65</t>
  </si>
  <si>
    <t>Lephoto - 87</t>
  </si>
  <si>
    <t>Lephoto - 44</t>
  </si>
  <si>
    <t>Lephoto - 51</t>
  </si>
  <si>
    <t>Lephoto - 15</t>
  </si>
  <si>
    <t>Lephoto - 39</t>
  </si>
  <si>
    <t>Lephoto - 67</t>
  </si>
  <si>
    <t>Lephoto - 102</t>
  </si>
  <si>
    <t>Lephoto - 88</t>
  </si>
  <si>
    <t>Lephoto - 5</t>
  </si>
  <si>
    <t>Lephoto - 95</t>
  </si>
  <si>
    <t>Lephoto - 31</t>
  </si>
  <si>
    <t>Lephoto - 46</t>
  </si>
  <si>
    <t>Lephoto - 41</t>
  </si>
  <si>
    <t>Lephoto - 38</t>
  </si>
  <si>
    <t>Lephoto - 110</t>
  </si>
  <si>
    <t>Lephoto - 45</t>
  </si>
  <si>
    <t>Lephoto - 98</t>
  </si>
  <si>
    <t>Lephoto - 30</t>
  </si>
  <si>
    <t>Lephoto - 9</t>
  </si>
  <si>
    <t>Lephoto - 49</t>
  </si>
  <si>
    <t>Lephoto - 61</t>
  </si>
  <si>
    <t>Lephoto - 18</t>
  </si>
  <si>
    <t>Lephoto - 56</t>
  </si>
  <si>
    <t>Lephoto - 72</t>
  </si>
  <si>
    <t>Lephoto - 3</t>
  </si>
  <si>
    <t>Lephoto - 76</t>
  </si>
  <si>
    <t>Lephoto - 4</t>
  </si>
  <si>
    <t>Lephoto - 64</t>
  </si>
  <si>
    <t>Lephoto - 13</t>
  </si>
  <si>
    <t>Lephoto - 23</t>
  </si>
  <si>
    <t>Lephoto - 97</t>
  </si>
  <si>
    <t>Lephoto - 12</t>
  </si>
  <si>
    <t>Lephoto - 19</t>
  </si>
  <si>
    <t>Lephoto - 81</t>
  </si>
  <si>
    <t>Lephoto - 26</t>
  </si>
  <si>
    <t>Lephoto - 73</t>
  </si>
  <si>
    <t>Lephoto - 69</t>
  </si>
  <si>
    <t>Lephoto - 28</t>
  </si>
  <si>
    <t>Leribe - 95</t>
  </si>
  <si>
    <t>Leribe - 81</t>
  </si>
  <si>
    <t>Leribe - 5</t>
  </si>
  <si>
    <t>Leribe - 70</t>
  </si>
  <si>
    <t>Leribe - 64</t>
  </si>
  <si>
    <t>Leribe - 34</t>
  </si>
  <si>
    <t>Leribe - 46</t>
  </si>
  <si>
    <t>Leribe - 49</t>
  </si>
  <si>
    <t>Leribe - 85</t>
  </si>
  <si>
    <t>Leribe - 41</t>
  </si>
  <si>
    <t>Leribe - 89</t>
  </si>
  <si>
    <t>Leribe - 25</t>
  </si>
  <si>
    <t>Leribe - 11</t>
  </si>
  <si>
    <t>Leribe - 79</t>
  </si>
  <si>
    <t>Leribe - 38</t>
  </si>
  <si>
    <t>Leribe - 26</t>
  </si>
  <si>
    <t>Leribe - 103</t>
  </si>
  <si>
    <t>Leribe - 104</t>
  </si>
  <si>
    <t>Leribe - 91</t>
  </si>
  <si>
    <t>Leribe - 33</t>
  </si>
  <si>
    <t>Leribe - 1</t>
  </si>
  <si>
    <t>Leribe - 45</t>
  </si>
  <si>
    <t>Leribe - 23</t>
  </si>
  <si>
    <t>Leribe - 94</t>
  </si>
  <si>
    <t>Leribe - 71</t>
  </si>
  <si>
    <t>Leribe - 105</t>
  </si>
  <si>
    <t>Leribe - 92</t>
  </si>
  <si>
    <t>Leribe - 19</t>
  </si>
  <si>
    <t>Leribe - 14</t>
  </si>
  <si>
    <t>Leribe - 58</t>
  </si>
  <si>
    <t>Leribe - 55</t>
  </si>
  <si>
    <t>Leribe - 53</t>
  </si>
  <si>
    <t>Leribe - 35</t>
  </si>
  <si>
    <t>Leribe - 36</t>
  </si>
  <si>
    <t>Leribe - 96</t>
  </si>
  <si>
    <t>Leribe - 43</t>
  </si>
  <si>
    <t>Leribe - 83</t>
  </si>
  <si>
    <t>Leribe - 21</t>
  </si>
  <si>
    <t>Leribe - 68</t>
  </si>
  <si>
    <t>Leribe - 87</t>
  </si>
  <si>
    <t>Leribe - 18</t>
  </si>
  <si>
    <t>Leribe - 15</t>
  </si>
  <si>
    <t>Leribe - 12</t>
  </si>
  <si>
    <t>Leribe - 100</t>
  </si>
  <si>
    <t>Leribe - 56b</t>
  </si>
  <si>
    <t>Leribe - 88</t>
  </si>
  <si>
    <t>Leribe - 29</t>
  </si>
  <si>
    <t>Leribe - 57</t>
  </si>
  <si>
    <t>Leribe - 59</t>
  </si>
  <si>
    <t>Leribe - 84</t>
  </si>
  <si>
    <t>Leribe - 15b</t>
  </si>
  <si>
    <t>Leribe - 90</t>
  </si>
  <si>
    <t>Leribe - 40</t>
  </si>
  <si>
    <t>Leribe - 24</t>
  </si>
  <si>
    <t>Leribe - 52</t>
  </si>
  <si>
    <t>Leribe - 67</t>
  </si>
  <si>
    <t>Leribe - 78</t>
  </si>
  <si>
    <t>Leribe - 76</t>
  </si>
  <si>
    <t>Leribe - 77</t>
  </si>
  <si>
    <t>Leribe - 54</t>
  </si>
  <si>
    <t>Leribe - 3</t>
  </si>
  <si>
    <t>Leribe - 16</t>
  </si>
  <si>
    <t>Leribe - 9</t>
  </si>
  <si>
    <t>Leribe - 62</t>
  </si>
  <si>
    <t>Leribe - 2</t>
  </si>
  <si>
    <t>Leribe - 86</t>
  </si>
  <si>
    <t>Leribe - 56</t>
  </si>
  <si>
    <t>Leribe - 65</t>
  </si>
  <si>
    <t>Leribe - 99</t>
  </si>
  <si>
    <t>Leribe - 4</t>
  </si>
  <si>
    <t>Leribe - 7</t>
  </si>
  <si>
    <t>Leribe - 47</t>
  </si>
  <si>
    <t>Leribe - 32</t>
  </si>
  <si>
    <t>Leribe - 27</t>
  </si>
  <si>
    <t>Leribe - 37</t>
  </si>
  <si>
    <t>Leribe - 20</t>
  </si>
  <si>
    <t>Leribe - 82</t>
  </si>
  <si>
    <t>Leribe - 51</t>
  </si>
  <si>
    <t>Leribe - 102</t>
  </si>
  <si>
    <t>Leribe - 39</t>
  </si>
  <si>
    <t>Leribe - 61</t>
  </si>
  <si>
    <t>Leribe - 44</t>
  </si>
  <si>
    <t>Leribe - 13</t>
  </si>
  <si>
    <t>Leribe - 73</t>
  </si>
  <si>
    <t>Leribe - 22</t>
  </si>
  <si>
    <t>Leribe - 106</t>
  </si>
  <si>
    <t>Leribe - 80</t>
  </si>
  <si>
    <t>Leribe - 63</t>
  </si>
  <si>
    <t>Leribe - 60</t>
  </si>
  <si>
    <t>Leribe - 75</t>
  </si>
  <si>
    <t>Leribe - 72b</t>
  </si>
  <si>
    <t>Leribe - 101</t>
  </si>
  <si>
    <t>Leribe - 31</t>
  </si>
  <si>
    <t>Leribe - 98</t>
  </si>
  <si>
    <t>Leribe - 69</t>
  </si>
  <si>
    <t>Leribe - 42</t>
  </si>
  <si>
    <t>Leribe - 97</t>
  </si>
  <si>
    <t>Leribe - 8</t>
  </si>
  <si>
    <t>Leribe - 74</t>
  </si>
  <si>
    <t>Leribe - 50</t>
  </si>
  <si>
    <t>Leribe - 93</t>
  </si>
  <si>
    <t>Leribe - 72</t>
  </si>
  <si>
    <t>Leribe - 30</t>
  </si>
  <si>
    <t>Leribe - 48</t>
  </si>
  <si>
    <t>Leribe - 66</t>
  </si>
  <si>
    <t>Mafube - 15</t>
  </si>
  <si>
    <t>Mafube - 47</t>
  </si>
  <si>
    <t>Mafube - 112</t>
  </si>
  <si>
    <t>Mafube - 98</t>
  </si>
  <si>
    <t>Mafube - 44</t>
  </si>
  <si>
    <t>Mafube - 76</t>
  </si>
  <si>
    <t>Mafube - 101</t>
  </si>
  <si>
    <t>Mafube - 63</t>
  </si>
  <si>
    <t>Mafube - 28</t>
  </si>
  <si>
    <t>Mafube - 32</t>
  </si>
  <si>
    <t>Mafube - 85</t>
  </si>
  <si>
    <t>Mafube - 24</t>
  </si>
  <si>
    <t>Mafube - 73</t>
  </si>
  <si>
    <t>Mafube - 48</t>
  </si>
  <si>
    <t>Mafube - 102</t>
  </si>
  <si>
    <t>Mafube - 6</t>
  </si>
  <si>
    <t>Mafube - 108</t>
  </si>
  <si>
    <t>Mafube - 23</t>
  </si>
  <si>
    <t>Mafube - 3</t>
  </si>
  <si>
    <t>Mafube - 75</t>
  </si>
  <si>
    <t>Mafube - 56</t>
  </si>
  <si>
    <t>Mafube - 53</t>
  </si>
  <si>
    <t>Mafube - 65</t>
  </si>
  <si>
    <t>Mafube - 79</t>
  </si>
  <si>
    <t>Mafube - 71</t>
  </si>
  <si>
    <t>Mafube - 99</t>
  </si>
  <si>
    <t>Mafube - 43</t>
  </si>
  <si>
    <t>Mafube - 14</t>
  </si>
  <si>
    <t>Mafube - 82</t>
  </si>
  <si>
    <t>Mafube - 94</t>
  </si>
  <si>
    <t>Mafube - 88</t>
  </si>
  <si>
    <t>Mafube - 78</t>
  </si>
  <si>
    <t>Mafube - 57</t>
  </si>
  <si>
    <t>Mafube - 68</t>
  </si>
  <si>
    <t>Mafube - 66</t>
  </si>
  <si>
    <t>Mafube - 21</t>
  </si>
  <si>
    <t>Mafube - 30</t>
  </si>
  <si>
    <t>Mafube - 105</t>
  </si>
  <si>
    <t>Mafube - 41</t>
  </si>
  <si>
    <t>Mafube - 38</t>
  </si>
  <si>
    <t>Mafube - 8</t>
  </si>
  <si>
    <t>Mafube - 46</t>
  </si>
  <si>
    <t>Mafube - 55</t>
  </si>
  <si>
    <t>Mafube - 7</t>
  </si>
  <si>
    <t>Mafube - 2</t>
  </si>
  <si>
    <t>Mafube - 13</t>
  </si>
  <si>
    <t>Mafube - 11</t>
  </si>
  <si>
    <t>Mafube - 64</t>
  </si>
  <si>
    <t>Mafube - 20</t>
  </si>
  <si>
    <t>Mafube - 37</t>
  </si>
  <si>
    <t>Mafube - 70</t>
  </si>
  <si>
    <t>Mafube - 67</t>
  </si>
  <si>
    <t>Mafube - 27</t>
  </si>
  <si>
    <t>Mafube - 100</t>
  </si>
  <si>
    <t>Mafube - 90</t>
  </si>
  <si>
    <t>Mafube - 54</t>
  </si>
  <si>
    <t>Mafube - 60</t>
  </si>
  <si>
    <t>Mafube - 25</t>
  </si>
  <si>
    <t>Mafube - 29</t>
  </si>
  <si>
    <t>Mafube - 1</t>
  </si>
  <si>
    <t>Mafube - 17</t>
  </si>
  <si>
    <t>Mafube - 95</t>
  </si>
  <si>
    <t>Mafube - 59</t>
  </si>
  <si>
    <t>Mafube - 42</t>
  </si>
  <si>
    <t>Mafube - 96</t>
  </si>
  <si>
    <t>Mafube - 33</t>
  </si>
  <si>
    <t>Mafube - 106</t>
  </si>
  <si>
    <t>Mafube - 74</t>
  </si>
  <si>
    <t>Mafube - 26</t>
  </si>
  <si>
    <t>Mafube - 19</t>
  </si>
  <si>
    <t>Mafube - 80</t>
  </si>
  <si>
    <t>Mafube - 84</t>
  </si>
  <si>
    <t>Mafube - 69</t>
  </si>
  <si>
    <t>Mafube - 81</t>
  </si>
  <si>
    <t>Mafube - 97</t>
  </si>
  <si>
    <t>Mafube - 50</t>
  </si>
  <si>
    <t>Mafube - 22</t>
  </si>
  <si>
    <t>Mafube - 10</t>
  </si>
  <si>
    <t>Mafube - 86</t>
  </si>
  <si>
    <t>Mafube - 5</t>
  </si>
  <si>
    <t>Mafube - 49</t>
  </si>
  <si>
    <t>Mafube - 9</t>
  </si>
  <si>
    <t>Mafube - 4</t>
  </si>
  <si>
    <t>Mafube - 92</t>
  </si>
  <si>
    <t>Mafube - 40</t>
  </si>
  <si>
    <t>Mafube - 93</t>
  </si>
  <si>
    <t>Mafube - 16</t>
  </si>
  <si>
    <t>Mafube - 109</t>
  </si>
  <si>
    <t>Mafube - 72</t>
  </si>
  <si>
    <t>Mafube - 103</t>
  </si>
  <si>
    <t>Mafube - 62</t>
  </si>
  <si>
    <t>Mafube - 51</t>
  </si>
  <si>
    <t>Mafube - 31</t>
  </si>
  <si>
    <t>Mafube - 89</t>
  </si>
  <si>
    <t>Mafube - 18</t>
  </si>
  <si>
    <t>Mafube - 35</t>
  </si>
  <si>
    <t>Mafube - 77</t>
  </si>
  <si>
    <t>Mafube - 61</t>
  </si>
  <si>
    <t>Mafube - 12</t>
  </si>
  <si>
    <t>Mafube - 91</t>
  </si>
  <si>
    <t>Mafube - 36</t>
  </si>
  <si>
    <t>Mafube - 104</t>
  </si>
  <si>
    <t>MPT - 65</t>
  </si>
  <si>
    <t>MPT - 93</t>
  </si>
  <si>
    <t>MPT - 69</t>
  </si>
  <si>
    <t>MPT - 21</t>
  </si>
  <si>
    <t>MPT - 6</t>
  </si>
  <si>
    <t>MPT - 7</t>
  </si>
  <si>
    <t>MPT - 84</t>
  </si>
  <si>
    <t>MPT - 53</t>
  </si>
  <si>
    <t>MPT - 19</t>
  </si>
  <si>
    <t>MPT - 34</t>
  </si>
  <si>
    <t>MPT - 5</t>
  </si>
  <si>
    <t>MPT - 66</t>
  </si>
  <si>
    <t>MPT - 85</t>
  </si>
  <si>
    <t>MPT - 8</t>
  </si>
  <si>
    <t>MPT - 12</t>
  </si>
  <si>
    <t>MPT - 79</t>
  </si>
  <si>
    <t>MPT - 92</t>
  </si>
  <si>
    <t>MPT - 41</t>
  </si>
  <si>
    <t>MPT - 9</t>
  </si>
  <si>
    <t>MPT - 94</t>
  </si>
  <si>
    <t>MPT - 24</t>
  </si>
  <si>
    <t>MPT - 38</t>
  </si>
  <si>
    <t>MPT - 97</t>
  </si>
  <si>
    <t>MPT - 46</t>
  </si>
  <si>
    <t>MPT - 31</t>
  </si>
  <si>
    <t>MPT - 96</t>
  </si>
  <si>
    <t>MPT - 71</t>
  </si>
  <si>
    <t>MPT - 60</t>
  </si>
  <si>
    <t>MPT - 39</t>
  </si>
  <si>
    <t>MPT - 20</t>
  </si>
  <si>
    <t>MPT - 99</t>
  </si>
  <si>
    <t>MPT - 52</t>
  </si>
  <si>
    <t>MPT - 88</t>
  </si>
  <si>
    <t>MPT - 27</t>
  </si>
  <si>
    <t>MPT - 25</t>
  </si>
  <si>
    <t>MPT - 72</t>
  </si>
  <si>
    <t>MPT - 45</t>
  </si>
  <si>
    <t>MPT - 40</t>
  </si>
  <si>
    <t>MPT - 49</t>
  </si>
  <si>
    <t>MPT - 62</t>
  </si>
  <si>
    <t>MPT - 18</t>
  </si>
  <si>
    <t>MPT - 30</t>
  </si>
  <si>
    <t>MPT - 55</t>
  </si>
  <si>
    <t>MPT - 59</t>
  </si>
  <si>
    <t>MPT - 48</t>
  </si>
  <si>
    <t>MPT - 28</t>
  </si>
  <si>
    <t>MPT - 68</t>
  </si>
  <si>
    <t>MPT - 58</t>
  </si>
  <si>
    <t>MPT - 10</t>
  </si>
  <si>
    <t>MPT - 29</t>
  </si>
  <si>
    <t>MPT - 74</t>
  </si>
  <si>
    <t>MPT - 63</t>
  </si>
  <si>
    <t>MPT - 33</t>
  </si>
  <si>
    <t>MPT - 56</t>
  </si>
  <si>
    <t>MPT - 54</t>
  </si>
  <si>
    <t>MPT - 91</t>
  </si>
  <si>
    <t>MPT - 2</t>
  </si>
  <si>
    <t>MPT - 90</t>
  </si>
  <si>
    <t>MPT - 87</t>
  </si>
  <si>
    <t>MPT - 70</t>
  </si>
  <si>
    <t>MPT - 57</t>
  </si>
  <si>
    <t>MPT - 98</t>
  </si>
  <si>
    <t>MPT - 22</t>
  </si>
  <si>
    <t>MPT - 37</t>
  </si>
  <si>
    <t>MPT - 36</t>
  </si>
  <si>
    <t>MPT - 11</t>
  </si>
  <si>
    <t>MPT - 23</t>
  </si>
  <si>
    <t>MPT - 15</t>
  </si>
  <si>
    <t>MPT - 1</t>
  </si>
  <si>
    <t>MPT - 32</t>
  </si>
  <si>
    <t>MPT - 50</t>
  </si>
  <si>
    <t>MPT - 4</t>
  </si>
  <si>
    <t>MPT - 75</t>
  </si>
  <si>
    <t>MPT - 14</t>
  </si>
  <si>
    <t>MPT - 89</t>
  </si>
  <si>
    <t>MPT - 76</t>
  </si>
  <si>
    <t>MPT - 67</t>
  </si>
  <si>
    <t>MPT - 17</t>
  </si>
  <si>
    <t>MPT - 44</t>
  </si>
  <si>
    <t>MPT - 81</t>
  </si>
  <si>
    <t>MPT - 95</t>
  </si>
  <si>
    <t>MPT - 86</t>
  </si>
  <si>
    <t>MPT - 82</t>
  </si>
  <si>
    <t>MPT - 47</t>
  </si>
  <si>
    <t>MPT - 80</t>
  </si>
  <si>
    <t>MPT - 64</t>
  </si>
  <si>
    <t>MPT - 16</t>
  </si>
  <si>
    <t>MPT - 51</t>
  </si>
  <si>
    <t>MPT - 3</t>
  </si>
  <si>
    <t>MPT - 35</t>
  </si>
  <si>
    <t>MPT - 42</t>
  </si>
  <si>
    <t>Moyeni - 92</t>
  </si>
  <si>
    <t>Moyeni - 88</t>
  </si>
  <si>
    <t>Moyeni - 72</t>
  </si>
  <si>
    <t>Moyeni - 85</t>
  </si>
  <si>
    <t>Moyeni - 37</t>
  </si>
  <si>
    <t>Moyeni - 74</t>
  </si>
  <si>
    <t>Moyeni - 105</t>
  </si>
  <si>
    <t>Moyeni - 108</t>
  </si>
  <si>
    <t>Moyeni - 96</t>
  </si>
  <si>
    <t>Moyeni - 3</t>
  </si>
  <si>
    <t>Moyeni - 30</t>
  </si>
  <si>
    <t>Moyeni - 78</t>
  </si>
  <si>
    <t>Moyeni - 4</t>
  </si>
  <si>
    <t>Moyeni - 13</t>
  </si>
  <si>
    <t>Moyeni - 89</t>
  </si>
  <si>
    <t>Moyeni - 60</t>
  </si>
  <si>
    <t>Moyeni - 27</t>
  </si>
  <si>
    <t>Moyeni - 68</t>
  </si>
  <si>
    <t>Moyeni - 35</t>
  </si>
  <si>
    <t>Moyeni - 86</t>
  </si>
  <si>
    <t>Moyeni - 2</t>
  </si>
  <si>
    <t>Moyeni - 36</t>
  </si>
  <si>
    <t>Moyeni - 19</t>
  </si>
  <si>
    <t>Moyeni - 40</t>
  </si>
  <si>
    <t>Moyeni - 104</t>
  </si>
  <si>
    <t>Moyeni - 110</t>
  </si>
  <si>
    <t>Moyeni - 57</t>
  </si>
  <si>
    <t>Moyeni - 23</t>
  </si>
  <si>
    <t>Moyeni - 87</t>
  </si>
  <si>
    <t>Moyeni - 80</t>
  </si>
  <si>
    <t>Moyeni - 101</t>
  </si>
  <si>
    <t>Moyeni - 76</t>
  </si>
  <si>
    <t>Moyeni - 99</t>
  </si>
  <si>
    <t>Moyeni - 5</t>
  </si>
  <si>
    <t>Moyeni - 67</t>
  </si>
  <si>
    <t>Moyeni - 14</t>
  </si>
  <si>
    <t>Moyeni - 52</t>
  </si>
  <si>
    <t>Moyeni - 95</t>
  </si>
  <si>
    <t>Moyeni - 48</t>
  </si>
  <si>
    <t>Moyeni - 93</t>
  </si>
  <si>
    <t>Moyeni - 41</t>
  </si>
  <si>
    <t>Moyeni - 65</t>
  </si>
  <si>
    <t>Moyeni - 64</t>
  </si>
  <si>
    <t>Moyeni - 10</t>
  </si>
  <si>
    <t>Moyeni - 59</t>
  </si>
  <si>
    <t>Moyeni - 21</t>
  </si>
  <si>
    <t>Moyeni - 18</t>
  </si>
  <si>
    <t>Moyeni - 25</t>
  </si>
  <si>
    <t>Moyeni - 46</t>
  </si>
  <si>
    <t>Moyeni - 7</t>
  </si>
  <si>
    <t>Moyeni - 82</t>
  </si>
  <si>
    <t>Moyeni - 20</t>
  </si>
  <si>
    <t>Moyeni - 54</t>
  </si>
  <si>
    <t>Moyeni - 73</t>
  </si>
  <si>
    <t>Moyeni - 103</t>
  </si>
  <si>
    <t>Moyeni - 63</t>
  </si>
  <si>
    <t>Moyeni - 83</t>
  </si>
  <si>
    <t>Moyeni - 24</t>
  </si>
  <si>
    <t>Moyeni - 53</t>
  </si>
  <si>
    <t>Moyeni - 75</t>
  </si>
  <si>
    <t>Moyeni - 44</t>
  </si>
  <si>
    <t>Moyeni - 38</t>
  </si>
  <si>
    <t>Moyeni - 91</t>
  </si>
  <si>
    <t>Moyeni - 61</t>
  </si>
  <si>
    <t>Moyeni - 106</t>
  </si>
  <si>
    <t>Moyeni - 69</t>
  </si>
  <si>
    <t>Moyeni - 16</t>
  </si>
  <si>
    <t>Moyeni - 51</t>
  </si>
  <si>
    <t>Moyeni - 1</t>
  </si>
  <si>
    <t>Moyeni - 102</t>
  </si>
  <si>
    <t>Moyeni - 31</t>
  </si>
  <si>
    <t>Moyeni - 81</t>
  </si>
  <si>
    <t>Moyeni - 9</t>
  </si>
  <si>
    <t>Moyeni - 15</t>
  </si>
  <si>
    <t>Moyeni - 66</t>
  </si>
  <si>
    <t>Moyeni - 29</t>
  </si>
  <si>
    <t>Moyeni - 22</t>
  </si>
  <si>
    <t>Moyeni - 26</t>
  </si>
  <si>
    <t>Moyeni - 12</t>
  </si>
  <si>
    <t>Moyeni - 70</t>
  </si>
  <si>
    <t>Moyeni - 39</t>
  </si>
  <si>
    <t>Moyeni - 55</t>
  </si>
  <si>
    <t>Moyeni - 97</t>
  </si>
  <si>
    <t>Moyeni - 98</t>
  </si>
  <si>
    <t>Moyeni - 17</t>
  </si>
  <si>
    <t>Moyeni - 109</t>
  </si>
  <si>
    <t>Moyeni - 62</t>
  </si>
  <si>
    <t>Moyeni - 6</t>
  </si>
  <si>
    <t>Moyeni - 34</t>
  </si>
  <si>
    <t>Moyeni - 58</t>
  </si>
  <si>
    <t>Moyeni - 11</t>
  </si>
  <si>
    <t>Moyeni - 94</t>
  </si>
  <si>
    <t>Moyeni - 47</t>
  </si>
  <si>
    <t>Moyeni - 56</t>
  </si>
  <si>
    <t>Moyeni - 90</t>
  </si>
  <si>
    <t>Moyeni - 79</t>
  </si>
  <si>
    <t>Moyeni - 50</t>
  </si>
  <si>
    <t>Moyeni - 42</t>
  </si>
  <si>
    <t>Moyeni - 49</t>
  </si>
  <si>
    <t>Moyeni - 32</t>
  </si>
  <si>
    <t>Moyeni - 100</t>
  </si>
  <si>
    <t>Moyeni - 84</t>
  </si>
  <si>
    <t>Moyeni - 71</t>
  </si>
  <si>
    <t>Moyeni - 8</t>
  </si>
  <si>
    <t>Phuti - 40</t>
  </si>
  <si>
    <t>Phuti - 52</t>
  </si>
  <si>
    <t>Phuti - 97</t>
  </si>
  <si>
    <t>Phuti - 65</t>
  </si>
  <si>
    <t>Phuti - 37</t>
  </si>
  <si>
    <t>Phuti - 54</t>
  </si>
  <si>
    <t>Phuti - 55</t>
  </si>
  <si>
    <t>Phuti - 77</t>
  </si>
  <si>
    <t>Phuti - 30</t>
  </si>
  <si>
    <t>Phuti - 36</t>
  </si>
  <si>
    <t>Phuti - 68</t>
  </si>
  <si>
    <t>Phuti - 45</t>
  </si>
  <si>
    <t>Phuti - 96</t>
  </si>
  <si>
    <t>Phuti - 51</t>
  </si>
  <si>
    <t>Phuti - 67</t>
  </si>
  <si>
    <t>Phuti - 115</t>
  </si>
  <si>
    <t>Phuti - 64</t>
  </si>
  <si>
    <t>Phuti - 12</t>
  </si>
  <si>
    <t>Phuti - 22</t>
  </si>
  <si>
    <t>Phuti - 73</t>
  </si>
  <si>
    <t>Phuti - 49</t>
  </si>
  <si>
    <t>Phuti - 5</t>
  </si>
  <si>
    <t>Phuti - 15</t>
  </si>
  <si>
    <t>Phuti - 31</t>
  </si>
  <si>
    <t>Phuti - 114</t>
  </si>
  <si>
    <t>Phuti - 29</t>
  </si>
  <si>
    <t>Phuti - 63</t>
  </si>
  <si>
    <t>Phuti - 14</t>
  </si>
  <si>
    <t>Phuti - 13</t>
  </si>
  <si>
    <t>Phuti - 1</t>
  </si>
  <si>
    <t>Phuti - 43</t>
  </si>
  <si>
    <t>Phuti - 71</t>
  </si>
  <si>
    <t>Phuti - 93</t>
  </si>
  <si>
    <t>Phuti - 48</t>
  </si>
  <si>
    <t>Phuti - 62</t>
  </si>
  <si>
    <t>Phuti - 84</t>
  </si>
  <si>
    <t>Phuti - 91</t>
  </si>
  <si>
    <t>Phuti - 74</t>
  </si>
  <si>
    <t>Phuti - 46</t>
  </si>
  <si>
    <t>Phuti - 57</t>
  </si>
  <si>
    <t>Phuti - 7</t>
  </si>
  <si>
    <t>Phuti - 72</t>
  </si>
  <si>
    <t>Phuti - 59</t>
  </si>
  <si>
    <t>Phuti - 80</t>
  </si>
  <si>
    <t>Phuti - 82</t>
  </si>
  <si>
    <t>Phuti - 89</t>
  </si>
  <si>
    <t>Phuti - 78</t>
  </si>
  <si>
    <t>Phuti - 112</t>
  </si>
  <si>
    <t>Phuti - 88</t>
  </si>
  <si>
    <t>Phuti - 23</t>
  </si>
  <si>
    <t>Phuti - 32</t>
  </si>
  <si>
    <t>Phuti - 60</t>
  </si>
  <si>
    <t>Phuti - 44</t>
  </si>
  <si>
    <t>Phuti - 109</t>
  </si>
  <si>
    <t>Phuti - 75</t>
  </si>
  <si>
    <t>Phuti - 110</t>
  </si>
  <si>
    <t>Phuti - 101</t>
  </si>
  <si>
    <t>Phuti - 11</t>
  </si>
  <si>
    <t>Phuti - 94</t>
  </si>
  <si>
    <t>Phuti - 2</t>
  </si>
  <si>
    <t>Phuti - 25</t>
  </si>
  <si>
    <t>Phuti - 113</t>
  </si>
  <si>
    <t>Phuti - 19</t>
  </si>
  <si>
    <t>Phuti - 95</t>
  </si>
  <si>
    <t>Phuti - 42</t>
  </si>
  <si>
    <t>Phuti - 53</t>
  </si>
  <si>
    <t>Phuti - 9</t>
  </si>
  <si>
    <t>Phuti - 24</t>
  </si>
  <si>
    <t>Phuti - 20</t>
  </si>
  <si>
    <t>Phuti - 85</t>
  </si>
  <si>
    <t>Phuti - 66</t>
  </si>
  <si>
    <t>Phuti - 111</t>
  </si>
  <si>
    <t>Phuti - 41</t>
  </si>
  <si>
    <t>Phuti - 69</t>
  </si>
  <si>
    <t>Phuti - 86</t>
  </si>
  <si>
    <t>Phuti - 90</t>
  </si>
  <si>
    <t>Phuti - 92</t>
  </si>
  <si>
    <t>Phuti - 83</t>
  </si>
  <si>
    <t>Phuti - 3</t>
  </si>
  <si>
    <t>Phuti - 104</t>
  </si>
  <si>
    <t>Phuti - 27</t>
  </si>
  <si>
    <t>Phuti - 79</t>
  </si>
  <si>
    <t>Phuti - 56</t>
  </si>
  <si>
    <t>Phuti - 106</t>
  </si>
  <si>
    <t>Phuti - 100</t>
  </si>
  <si>
    <t>Phuti - 108</t>
  </si>
  <si>
    <t>Phuti - 35</t>
  </si>
  <si>
    <t>Phuti - 99</t>
  </si>
  <si>
    <t>Phuti - 70</t>
  </si>
  <si>
    <t>Phuti - 4</t>
  </si>
  <si>
    <t>Phuti - 103</t>
  </si>
  <si>
    <t>Phuti - 18</t>
  </si>
  <si>
    <t>Phuti - 58</t>
  </si>
  <si>
    <t>Phuti - 47</t>
  </si>
  <si>
    <t>Phuti - 8</t>
  </si>
  <si>
    <t>Phuti - 50</t>
  </si>
  <si>
    <t>Phuti - 33</t>
  </si>
  <si>
    <t>Phuti - 39</t>
  </si>
  <si>
    <t>Phuti - 81</t>
  </si>
  <si>
    <t>Phuti - 21</t>
  </si>
  <si>
    <t>Phuti - 16</t>
  </si>
  <si>
    <t>Phuti - 17</t>
  </si>
  <si>
    <t>Phuti - 34</t>
  </si>
  <si>
    <t>Phuti - 6</t>
  </si>
  <si>
    <t>Phuti - 102</t>
  </si>
  <si>
    <t>Phuti - 26</t>
  </si>
  <si>
    <t>Phuti - 87</t>
  </si>
  <si>
    <t>Phuti - 61</t>
  </si>
  <si>
    <t>Phuti - 10</t>
  </si>
  <si>
    <t>Compositonal Parameters</t>
  </si>
  <si>
    <r>
      <t>206</t>
    </r>
    <r>
      <rPr>
        <sz val="11"/>
        <color theme="1"/>
        <rFont val="Arial"/>
        <family val="2"/>
      </rPr>
      <t>Pb*</t>
    </r>
  </si>
  <si>
    <t>mol %</t>
  </si>
  <si>
    <t>Pb*</t>
  </si>
  <si>
    <r>
      <t>Pb</t>
    </r>
    <r>
      <rPr>
        <vertAlign val="subscript"/>
        <sz val="11"/>
        <color theme="1"/>
        <rFont val="Arial"/>
        <family val="2"/>
      </rPr>
      <t>c</t>
    </r>
  </si>
  <si>
    <r>
      <t>x10</t>
    </r>
    <r>
      <rPr>
        <vertAlign val="superscript"/>
        <sz val="11"/>
        <color theme="1"/>
        <rFont val="Arial"/>
        <family val="2"/>
      </rPr>
      <t>-13</t>
    </r>
    <r>
      <rPr>
        <sz val="11"/>
        <color theme="1"/>
        <rFont val="Arial"/>
        <family val="2"/>
      </rPr>
      <t xml:space="preserve"> mol</t>
    </r>
  </si>
  <si>
    <t>(pg)</t>
  </si>
  <si>
    <r>
      <t>206</t>
    </r>
    <r>
      <rPr>
        <sz val="11"/>
        <color theme="1"/>
        <rFont val="Arial"/>
        <family val="2"/>
      </rPr>
      <t>Pb</t>
    </r>
  </si>
  <si>
    <t>% err</t>
  </si>
  <si>
    <t>PS-15-2 z12</t>
  </si>
  <si>
    <t>PS-15-2 z18</t>
  </si>
  <si>
    <t>PS-15-2 z2</t>
  </si>
  <si>
    <t>PS-15-2 z25</t>
  </si>
  <si>
    <t>PS-15-2 z3</t>
  </si>
  <si>
    <t>PS-15-2 z30</t>
  </si>
  <si>
    <t>PS-15-2 z33</t>
  </si>
  <si>
    <t>PS-15-2 z4</t>
  </si>
  <si>
    <r>
      <t>20</t>
    </r>
    <r>
      <rPr>
        <sz val="11"/>
        <color theme="1"/>
        <rFont val="Arial"/>
        <family val="2"/>
      </rPr>
      <t>Pb</t>
    </r>
    <r>
      <rPr>
        <vertAlign val="superscript"/>
        <sz val="11"/>
        <color theme="1"/>
        <rFont val="Arial"/>
        <family val="2"/>
      </rPr>
      <t>/204</t>
    </r>
    <r>
      <rPr>
        <sz val="11"/>
        <color theme="1"/>
        <rFont val="Arial"/>
        <family val="2"/>
      </rPr>
      <t>Pb</t>
    </r>
  </si>
  <si>
    <r>
      <t>208</t>
    </r>
    <r>
      <rPr>
        <sz val="11"/>
        <color theme="1"/>
        <rFont val="Arial"/>
        <family val="2"/>
      </rPr>
      <t>Pb</t>
    </r>
    <r>
      <rPr>
        <vertAlign val="superscript"/>
        <sz val="11"/>
        <color theme="1"/>
        <rFont val="Arial"/>
        <family val="2"/>
      </rPr>
      <t xml:space="preserve">/206 </t>
    </r>
    <r>
      <rPr>
        <sz val="11"/>
        <color theme="1"/>
        <rFont val="Arial"/>
        <family val="2"/>
      </rPr>
      <t>Pb</t>
    </r>
  </si>
  <si>
    <t>2s</t>
  </si>
  <si>
    <t xml:space="preserve">Data for Wetherill plot </t>
  </si>
  <si>
    <t xml:space="preserve">Dates (Ma) </t>
  </si>
  <si>
    <t>GV-14-2 z17</t>
  </si>
  <si>
    <t>GV-14-2 z22</t>
  </si>
  <si>
    <t>GV-14-2 z27</t>
  </si>
  <si>
    <t>BH-15-2 z1</t>
  </si>
  <si>
    <t>BH-15-2 z2</t>
  </si>
  <si>
    <t>BH-15-2 z4</t>
  </si>
  <si>
    <t>BH-15-2 z5</t>
  </si>
  <si>
    <t>BH-15-2 z29</t>
  </si>
  <si>
    <t>U (ppm)</t>
  </si>
  <si>
    <t>LK-17-1.23</t>
  </si>
  <si>
    <t>LK-17-1.01</t>
  </si>
  <si>
    <t>LK-17-1.13</t>
  </si>
  <si>
    <t>LK-17-1.06</t>
  </si>
  <si>
    <t>LK-17-1.16</t>
  </si>
  <si>
    <t>LK-17-1.12</t>
  </si>
  <si>
    <t>LK-17-1.03</t>
  </si>
  <si>
    <t>LK-17-1.10</t>
  </si>
  <si>
    <t>LK-17-1.30</t>
  </si>
  <si>
    <t>LK-17-1.24r</t>
  </si>
  <si>
    <t>LK-17-1.04r</t>
  </si>
  <si>
    <t>LK-17-1.11</t>
  </si>
  <si>
    <t>LK-17-1.17</t>
  </si>
  <si>
    <t>LK-17-1.05r</t>
  </si>
  <si>
    <t>LK-17-1.08r</t>
  </si>
  <si>
    <t>LK-17-1.02r</t>
  </si>
  <si>
    <t>LK-17-1.18</t>
  </si>
  <si>
    <t>LK-17-1.20</t>
  </si>
  <si>
    <t>LK-17-1.27</t>
  </si>
  <si>
    <t>LK-17-1.24c</t>
  </si>
  <si>
    <t>LK-17-1.08c</t>
  </si>
  <si>
    <t>LK-17-1.02c</t>
  </si>
  <si>
    <t>LK-17-1.05c</t>
  </si>
  <si>
    <t>LK-17-1.25</t>
  </si>
  <si>
    <t>LK-17-1.26</t>
  </si>
  <si>
    <t>LK-17-1.14</t>
  </si>
  <si>
    <t>LK-17-1.09</t>
  </si>
  <si>
    <t>LK-17-1.31</t>
  </si>
  <si>
    <t>LK-17-1.15</t>
  </si>
  <si>
    <t>LK-17-1.04c</t>
  </si>
  <si>
    <t>QSS-1z.55</t>
  </si>
  <si>
    <t>QSS-1z.01</t>
  </si>
  <si>
    <t>QSS-1z.22</t>
  </si>
  <si>
    <t>QSS-1z.30r</t>
  </si>
  <si>
    <t>QSS-1z.56</t>
  </si>
  <si>
    <t>QSS-1z.49</t>
  </si>
  <si>
    <t>QSS-1z.26</t>
  </si>
  <si>
    <t>QSS-1z.16</t>
  </si>
  <si>
    <t>QSS-1z.27</t>
  </si>
  <si>
    <t>QSS-1z.77</t>
  </si>
  <si>
    <t>QSS-1z.37</t>
  </si>
  <si>
    <t>QSS-1z.66</t>
  </si>
  <si>
    <t>QSS-1z.30c</t>
  </si>
  <si>
    <t>QSS-1z.65</t>
  </si>
  <si>
    <t>QSS-1z.43</t>
  </si>
  <si>
    <t>QSS-1z.102</t>
  </si>
  <si>
    <t>QSS-1z.120r</t>
  </si>
  <si>
    <t>QSS-1z.61</t>
  </si>
  <si>
    <t>QSS-1z.13</t>
  </si>
  <si>
    <t>QSS-1z.25</t>
  </si>
  <si>
    <t>QSS-1z.78r</t>
  </si>
  <si>
    <t>QSS-1z.113</t>
  </si>
  <si>
    <t>QSS-1z.86</t>
  </si>
  <si>
    <t>QSS-1z.96</t>
  </si>
  <si>
    <t>QSS-1z.58</t>
  </si>
  <si>
    <t>QSS-1z.71</t>
  </si>
  <si>
    <t>QSS-1z.70</t>
  </si>
  <si>
    <t>QSS-1z.109</t>
  </si>
  <si>
    <t>QSS-1z.76</t>
  </si>
  <si>
    <t>QSS-1z.68</t>
  </si>
  <si>
    <t>QSS-1z.02</t>
  </si>
  <si>
    <t>QSS-1z.12</t>
  </si>
  <si>
    <t>QSS-1z.115</t>
  </si>
  <si>
    <t>QSS-1z.31</t>
  </si>
  <si>
    <t>QSS-1z.95r</t>
  </si>
  <si>
    <t>QSS-1z.100</t>
  </si>
  <si>
    <t>QSS-1z.46</t>
  </si>
  <si>
    <t>QSS-1z.60</t>
  </si>
  <si>
    <t>QSS-1z.57</t>
  </si>
  <si>
    <t>QSS-1z.51</t>
  </si>
  <si>
    <t>QSS-1z.81</t>
  </si>
  <si>
    <t>QSS-1z.67</t>
  </si>
  <si>
    <t>QSS-1z.83r</t>
  </si>
  <si>
    <t>QSS-1z.54</t>
  </si>
  <si>
    <t>QSS-1z.87</t>
  </si>
  <si>
    <t>QSS-1z.111</t>
  </si>
  <si>
    <t>QSS-1z.64</t>
  </si>
  <si>
    <t>QSS-1z.42</t>
  </si>
  <si>
    <t>QSS-1z.99</t>
  </si>
  <si>
    <t>QSS-1z.44</t>
  </si>
  <si>
    <t>QSS-1z.101</t>
  </si>
  <si>
    <t>QSS-1z.32</t>
  </si>
  <si>
    <t>QSS-1z.79</t>
  </si>
  <si>
    <t>QSS-1z.20</t>
  </si>
  <si>
    <t>QSS-1z.119</t>
  </si>
  <si>
    <t>QSS-1z.89</t>
  </si>
  <si>
    <t>QSS-1z.39</t>
  </si>
  <si>
    <t>QSS-1z.14</t>
  </si>
  <si>
    <t>QSS-1z.92</t>
  </si>
  <si>
    <t>QSS-1z.41r</t>
  </si>
  <si>
    <t>QSS-1z.47</t>
  </si>
  <si>
    <t>QSS-1z.118</t>
  </si>
  <si>
    <t>QSS-1z.94</t>
  </si>
  <si>
    <t>QSS-1z.82</t>
  </si>
  <si>
    <t>QSS-1z.53</t>
  </si>
  <si>
    <t>QSS-1z.84</t>
  </si>
  <si>
    <t>QSS-1z.116</t>
  </si>
  <si>
    <t>QSS-1z.69</t>
  </si>
  <si>
    <t>QSS-1z.117</t>
  </si>
  <si>
    <t>QSS-1z.62</t>
  </si>
  <si>
    <t>QSS-1z.29</t>
  </si>
  <si>
    <t>QSS-1z.106</t>
  </si>
  <si>
    <t>QSS-1z.85</t>
  </si>
  <si>
    <t>QSS-1z.83c</t>
  </si>
  <si>
    <t>QSS-1z.59</t>
  </si>
  <si>
    <t>QSS-1z.10</t>
  </si>
  <si>
    <t>QSS-1z.11</t>
  </si>
  <si>
    <t>QSS-1z.120c</t>
  </si>
  <si>
    <t>QSS-1z.40</t>
  </si>
  <si>
    <t>QSS-1z.08</t>
  </si>
  <si>
    <t>QSS-1z.19</t>
  </si>
  <si>
    <t>QSS-1z.38</t>
  </si>
  <si>
    <t>QSS-1z.93</t>
  </si>
  <si>
    <t>QSS-1z.88</t>
  </si>
  <si>
    <t>QSS-1z.75</t>
  </si>
  <si>
    <t>QSS-1z.95c</t>
  </si>
  <si>
    <t>QSS-1z.78c</t>
  </si>
  <si>
    <t>QSS-1z.28</t>
  </si>
  <si>
    <t>QSS-1z.03</t>
  </si>
  <si>
    <t>QSS-1z.45</t>
  </si>
  <si>
    <t>QSS-1z.104</t>
  </si>
  <si>
    <t>QSS-1z.103</t>
  </si>
  <si>
    <t>QSS-1z.110</t>
  </si>
  <si>
    <t>QSS-1z.50</t>
  </si>
  <si>
    <t>QSS-1z.73</t>
  </si>
  <si>
    <t>QSS-1z.36</t>
  </si>
  <si>
    <t>QSS-1z.112</t>
  </si>
  <si>
    <t>QSS-1z.15</t>
  </si>
  <si>
    <t>QSS-1z.41c</t>
  </si>
  <si>
    <t>QSS-1z.80</t>
  </si>
  <si>
    <t>QSS-1z.63</t>
  </si>
  <si>
    <t>QSS-1z.90</t>
  </si>
  <si>
    <t>QSS-1z.48</t>
  </si>
  <si>
    <t>QSS-1z.97</t>
  </si>
  <si>
    <t>QSS-1z.74</t>
  </si>
  <si>
    <t>QSS-1z.98</t>
  </si>
  <si>
    <t>QSS-1z.72</t>
  </si>
  <si>
    <t>QSS-1z.91</t>
  </si>
  <si>
    <t>QSS-1z.52</t>
  </si>
  <si>
    <t>QSS-1z.17</t>
  </si>
  <si>
    <t>QSS-1z.35</t>
  </si>
  <si>
    <t>QSS-1z.04</t>
  </si>
  <si>
    <t>HB-15.27</t>
  </si>
  <si>
    <t>HB-15.19</t>
  </si>
  <si>
    <t>HB-15.22</t>
  </si>
  <si>
    <t>HB-15.06</t>
  </si>
  <si>
    <t>HB-15.16</t>
  </si>
  <si>
    <t>HB-15.15</t>
  </si>
  <si>
    <t>HB-15.01r</t>
  </si>
  <si>
    <t>HB-15.10</t>
  </si>
  <si>
    <t>HB-15.08</t>
  </si>
  <si>
    <t>HB-15.12</t>
  </si>
  <si>
    <t>HB-15.02</t>
  </si>
  <si>
    <t>HB-15.01c</t>
  </si>
  <si>
    <t>HB-15.05</t>
  </si>
  <si>
    <t>HB-15.04</t>
  </si>
  <si>
    <t>HB-15.03</t>
  </si>
  <si>
    <t>Compositional Parameters</t>
  </si>
  <si>
    <t xml:space="preserve">Data for Tera-Wasserburg plot </t>
  </si>
  <si>
    <t>Compostional Parameters</t>
  </si>
  <si>
    <t>UMC - 52</t>
  </si>
  <si>
    <t>UMC - 72</t>
  </si>
  <si>
    <t>UMC - 51</t>
  </si>
  <si>
    <t>UMC - 23</t>
  </si>
  <si>
    <t>UMC - 19</t>
  </si>
  <si>
    <t>UMC - 77</t>
  </si>
  <si>
    <t>UMC - 41</t>
  </si>
  <si>
    <t>UMC - 26</t>
  </si>
  <si>
    <t>UMC - 53</t>
  </si>
  <si>
    <t>UMC - 58</t>
  </si>
  <si>
    <t>UMC - 32</t>
  </si>
  <si>
    <t>UMC - 27</t>
  </si>
  <si>
    <t>UMC - 71</t>
  </si>
  <si>
    <t>UMC - 16</t>
  </si>
  <si>
    <t>UMC - 17</t>
  </si>
  <si>
    <t>UMC - 6</t>
  </si>
  <si>
    <t>UMC - 93</t>
  </si>
  <si>
    <t>UMC - 49</t>
  </si>
  <si>
    <t>UMC - 80</t>
  </si>
  <si>
    <t>UMC - 10</t>
  </si>
  <si>
    <t>UMC - 64</t>
  </si>
  <si>
    <t>UMC - 92</t>
  </si>
  <si>
    <t>UMC - 96</t>
  </si>
  <si>
    <t>UMC - 88</t>
  </si>
  <si>
    <t>UMC - 25</t>
  </si>
  <si>
    <t>UMC - 62</t>
  </si>
  <si>
    <t>UMC - 74</t>
  </si>
  <si>
    <t>UMC - 95</t>
  </si>
  <si>
    <t>UMC - 8</t>
  </si>
  <si>
    <t>UMC - 86</t>
  </si>
  <si>
    <t>UMC - 94</t>
  </si>
  <si>
    <t>UMC - 13</t>
  </si>
  <si>
    <t>UMC - 44</t>
  </si>
  <si>
    <t>UMC - 100</t>
  </si>
  <si>
    <t>UMC - 37</t>
  </si>
  <si>
    <t>UMC - 78</t>
  </si>
  <si>
    <t>UMC - 73</t>
  </si>
  <si>
    <t>UMC - 2</t>
  </si>
  <si>
    <t>UMC - 75</t>
  </si>
  <si>
    <t>UMC - 20</t>
  </si>
  <si>
    <t>UMC - 9</t>
  </si>
  <si>
    <t>UMC - 76</t>
  </si>
  <si>
    <t>UMC - 56</t>
  </si>
  <si>
    <t>UMC - 102</t>
  </si>
  <si>
    <t>UMC - 79</t>
  </si>
  <si>
    <t>UMC - 50</t>
  </si>
  <si>
    <t>UMC - 43</t>
  </si>
  <si>
    <t>UMC - 28</t>
  </si>
  <si>
    <t>UMC - 29</t>
  </si>
  <si>
    <t>UMC - 34</t>
  </si>
  <si>
    <t>UMC - 69</t>
  </si>
  <si>
    <t>UMC - 89</t>
  </si>
  <si>
    <t>UMC - 54</t>
  </si>
  <si>
    <t>UMC - 90</t>
  </si>
  <si>
    <t>UMC - 38</t>
  </si>
  <si>
    <t>UMC - 35</t>
  </si>
  <si>
    <t>UMC - 31</t>
  </si>
  <si>
    <t>UMC - 22</t>
  </si>
  <si>
    <t>UMC - 24</t>
  </si>
  <si>
    <t>UMC - 82</t>
  </si>
  <si>
    <t>UMC - 46</t>
  </si>
  <si>
    <t>UMC - 59</t>
  </si>
  <si>
    <t>UMC - 61</t>
  </si>
  <si>
    <t>UMC - 15</t>
  </si>
  <si>
    <t>UMC - 81</t>
  </si>
  <si>
    <t>UMC - 70</t>
  </si>
  <si>
    <t>UMC - 85</t>
  </si>
  <si>
    <t>UMC - 63</t>
  </si>
  <si>
    <t>UMC - 60</t>
  </si>
  <si>
    <t>UMC - 42</t>
  </si>
  <si>
    <t>UMC - 67</t>
  </si>
  <si>
    <t>UMC - 45</t>
  </si>
  <si>
    <t>UMC - 39</t>
  </si>
  <si>
    <t>UMC - 11</t>
  </si>
  <si>
    <t>UMC - 66</t>
  </si>
  <si>
    <t>UMC - 68</t>
  </si>
  <si>
    <t>UMC - 21</t>
  </si>
  <si>
    <t>UMC - 87</t>
  </si>
  <si>
    <t>UMC - 57</t>
  </si>
  <si>
    <t>UMC - 33</t>
  </si>
  <si>
    <t>UMC - 7</t>
  </si>
  <si>
    <t>UMC - 5</t>
  </si>
  <si>
    <t>UMC - 97</t>
  </si>
  <si>
    <t>UMC - 48</t>
  </si>
  <si>
    <t>UMC - 47</t>
  </si>
  <si>
    <t>UMC - 98</t>
  </si>
  <si>
    <t>Q2S1S3&amp;Q4S1S2 - 20</t>
  </si>
  <si>
    <t>Q2S1S3&amp;Q4S1S2 - 11</t>
  </si>
  <si>
    <t>Q2S1S3&amp;Q4S1S2 - 25</t>
  </si>
  <si>
    <t>Q2S1S3&amp;Q4S1S2 - 58</t>
  </si>
  <si>
    <t>Q2S1S3&amp;Q4S1S2 - 21</t>
  </si>
  <si>
    <t>Q2S1S3&amp;Q4S1S2 - 64</t>
  </si>
  <si>
    <t>Q2S1S3&amp;Q4S1S2 - 53</t>
  </si>
  <si>
    <t>Q2S1S3&amp;Q4S1S2 - 43</t>
  </si>
  <si>
    <t>Q2S1S3&amp;Q4S1S2 - 1</t>
  </si>
  <si>
    <t>Q2S1S3&amp;Q4S1S2 - 61</t>
  </si>
  <si>
    <t>Q2S1S3&amp;Q4S1S2 - 28</t>
  </si>
  <si>
    <t>Q2S1S3&amp;Q4S1S2 - 24</t>
  </si>
  <si>
    <t>Q2S1S3&amp;Q4S1S2 - 47</t>
  </si>
  <si>
    <t>Q2S1S3&amp;Q4S1S2 - 65</t>
  </si>
  <si>
    <t>Q2S1S3&amp;Q4S1S2 - 66</t>
  </si>
  <si>
    <t>Q2S1S3&amp;Q4S1S2 - 6</t>
  </si>
  <si>
    <t>Q2S1S3&amp;Q4S1S2 - 46</t>
  </si>
  <si>
    <t>Q2S1S3&amp;Q4S1S2 - 72</t>
  </si>
  <si>
    <t>Q2S1S3&amp;Q4S1S2 - 68</t>
  </si>
  <si>
    <t>Q2S1S3&amp;Q4S1S2 - 55</t>
  </si>
  <si>
    <t>Q2S1S3&amp;Q4S1S2 - 74</t>
  </si>
  <si>
    <t>Q2S1S3&amp;Q4S1S2 - 71</t>
  </si>
  <si>
    <t>Q2S1S3&amp;Q4S1S2 - 22</t>
  </si>
  <si>
    <t>Q2S1S3&amp;Q4S1S2 - 37</t>
  </si>
  <si>
    <t>Q2S1S3&amp;Q4S1S2 - 50</t>
  </si>
  <si>
    <t>Q2S1S3&amp;Q4S1S2 - 40</t>
  </si>
  <si>
    <t>Q2S1S3&amp;Q4S1S2 - 42</t>
  </si>
  <si>
    <t>Q2S1S3&amp;Q4S1S2 - 3</t>
  </si>
  <si>
    <t>Q2S1S3&amp;Q4S1S2 - 48</t>
  </si>
  <si>
    <t>Q2S1S3&amp;Q4S1S2 - 2</t>
  </si>
  <si>
    <t>Q2S1S3&amp;Q4S1S2 - 80</t>
  </si>
  <si>
    <t>Q2S1S3&amp;Q4S1S2 - 59</t>
  </si>
  <si>
    <t>Q2S1S3&amp;Q4S1S2 - 54</t>
  </si>
  <si>
    <t>Q2S1S3&amp;Q4S1S2 - 30</t>
  </si>
  <si>
    <t>Q2S1S3&amp;Q4S1S2 - 79</t>
  </si>
  <si>
    <t>Q2S1S3&amp;Q4S1S2 - 73</t>
  </si>
  <si>
    <t>Q2S1S3&amp;Q4S1S2 - 15</t>
  </si>
  <si>
    <t>Q2S1S3&amp;Q4S1S2 - 14</t>
  </si>
  <si>
    <t>Q2S1S3&amp;Q4S1S2 - 32</t>
  </si>
  <si>
    <t>Q2S1S3&amp;Q4S1S2 - 23</t>
  </si>
  <si>
    <t>Q2S1S3&amp;Q4S1S2 - 9</t>
  </si>
  <si>
    <t>Q2S1S3&amp;Q4S1S2 - 45</t>
  </si>
  <si>
    <t>Q2S1S3&amp;Q4S1S2 - 52</t>
  </si>
  <si>
    <t>Q2S1S3&amp;Q4S1S2 - 8</t>
  </si>
  <si>
    <t>Q2S1S3&amp;Q4S1S2 - 51</t>
  </si>
  <si>
    <t>Q2S1S3&amp;Q4S1S2 - 35</t>
  </si>
  <si>
    <t>Q2S1S3&amp;Q4S1S2 - 39</t>
  </si>
  <si>
    <t>Q2S1S3&amp;Q4S1S2 - 16</t>
  </si>
  <si>
    <t>Q2S1S3&amp;Q4S1S2 - 29</t>
  </si>
  <si>
    <t>Q2S1S3&amp;Q4S1S2 - 70</t>
  </si>
  <si>
    <t>Q2S1S3&amp;Q4S1S2 - 60</t>
  </si>
  <si>
    <t>Q2S1S3&amp;Q4S1S2 - 63</t>
  </si>
  <si>
    <t>Q2S1S3&amp;Q4S1S2 - 5</t>
  </si>
  <si>
    <t>Q2S1S3&amp;Q4S1S2 - 38</t>
  </si>
  <si>
    <t>Q2S1S3&amp;Q4S1S2 - 49</t>
  </si>
  <si>
    <t>Q2S1S3&amp;Q4S1S2 - 75</t>
  </si>
  <si>
    <t>Q2S1S3&amp;Q4S1S2 - 12</t>
  </si>
  <si>
    <t>Q2S1S3&amp;Q4S1S2 - 18</t>
  </si>
  <si>
    <t>Q2S1S3&amp;Q4S1S2 - 56</t>
  </si>
  <si>
    <t>Q2S1S3&amp;Q4S1S2 - 44</t>
  </si>
  <si>
    <t>Q2S1S3&amp;Q4S1S2 - 57</t>
  </si>
  <si>
    <t>Q2S1S3&amp;Q4S1S2 - 33</t>
  </si>
  <si>
    <t>Q2S1S3&amp;Q4S1S2 - 36</t>
  </si>
  <si>
    <t>Q2S1S3&amp;Q4S1S2 - 19</t>
  </si>
  <si>
    <t>Q2S1S3&amp;Q4S1S2 - 13</t>
  </si>
  <si>
    <t>Q2S1S3&amp;Q4S1S2 - 26</t>
  </si>
  <si>
    <t>Q2S1S3&amp;Q4S1S2 - 67</t>
  </si>
  <si>
    <t>Q2S1S3&amp;Q4S1S2 - 77</t>
  </si>
  <si>
    <t>Notes</t>
  </si>
  <si>
    <t>Rim</t>
  </si>
  <si>
    <t>Core</t>
  </si>
  <si>
    <t>Discarded</t>
  </si>
  <si>
    <t>Concordance is reported as 206Pb/238U vs 207Pb/235U for 206Pb/238U ages and as 206Pb/238U vs 207Pb/206Pb for 207Pb/206Pb ages</t>
  </si>
  <si>
    <t>† 800 Ma cutoff used between 206Pb/238U and 207Pb/206Pb ages</t>
  </si>
  <si>
    <r>
      <t>Preferred Age</t>
    </r>
    <r>
      <rPr>
        <vertAlign val="superscript"/>
        <sz val="11"/>
        <color theme="1"/>
        <rFont val="Arial"/>
        <family val="2"/>
      </rPr>
      <t>†</t>
    </r>
  </si>
  <si>
    <t>U (mg/g)</t>
  </si>
  <si>
    <t>Sample</t>
  </si>
  <si>
    <t>Lithology</t>
  </si>
  <si>
    <t>n (concordant grains)</t>
  </si>
  <si>
    <t>Archaean</t>
  </si>
  <si>
    <t>Palaeoproterozoic</t>
  </si>
  <si>
    <t>Mesoproterozoic</t>
  </si>
  <si>
    <t>Neoproterozoic</t>
  </si>
  <si>
    <t>Palaeozoic</t>
  </si>
  <si>
    <t>Mesozoic</t>
  </si>
  <si>
    <t>UMC</t>
  </si>
  <si>
    <t>Sandstone</t>
  </si>
  <si>
    <t>uEF samples</t>
  </si>
  <si>
    <t>BH15</t>
  </si>
  <si>
    <t>LEP</t>
  </si>
  <si>
    <t>LMO</t>
  </si>
  <si>
    <t>MAF</t>
  </si>
  <si>
    <t>PS-15</t>
  </si>
  <si>
    <t>Q6</t>
  </si>
  <si>
    <t>uEF Sum of detrital zircons</t>
  </si>
  <si>
    <t>%</t>
  </si>
  <si>
    <t>lEF samples</t>
  </si>
  <si>
    <t>GV-14</t>
  </si>
  <si>
    <t>HB-15</t>
  </si>
  <si>
    <t>Tuffaceous siltstone</t>
  </si>
  <si>
    <t>HAF</t>
  </si>
  <si>
    <t>LK-17</t>
  </si>
  <si>
    <t>MAP</t>
  </si>
  <si>
    <t>PHU</t>
  </si>
  <si>
    <t>SUB</t>
  </si>
  <si>
    <t>QSS1</t>
  </si>
  <si>
    <t>lEF Sum of detrital zircons</t>
  </si>
  <si>
    <t xml:space="preserve">Rim, </t>
  </si>
  <si>
    <t>LGT</t>
  </si>
  <si>
    <r>
      <t xml:space="preserve">Data for Wetherill plot </t>
    </r>
    <r>
      <rPr>
        <b/>
        <vertAlign val="superscript"/>
        <sz val="11"/>
        <color theme="1"/>
        <rFont val="Arial"/>
        <family val="2"/>
      </rPr>
      <t>a</t>
    </r>
  </si>
  <si>
    <r>
      <t xml:space="preserve">Dates (Ma) </t>
    </r>
    <r>
      <rPr>
        <vertAlign val="superscript"/>
        <sz val="11"/>
        <color theme="1"/>
        <rFont val="Arial"/>
        <family val="2"/>
      </rPr>
      <t>b</t>
    </r>
  </si>
  <si>
    <r>
      <t>U (</t>
    </r>
    <r>
      <rPr>
        <sz val="11"/>
        <color theme="1"/>
        <rFont val="Symbol"/>
        <family val="1"/>
        <charset val="2"/>
      </rPr>
      <t>m</t>
    </r>
    <r>
      <rPr>
        <sz val="11"/>
        <color theme="1"/>
        <rFont val="Arial"/>
        <family val="2"/>
      </rPr>
      <t>g/g)</t>
    </r>
  </si>
  <si>
    <r>
      <t>2s</t>
    </r>
    <r>
      <rPr>
        <vertAlign val="subscript"/>
        <sz val="11"/>
        <color theme="1"/>
        <rFont val="Arial"/>
        <family val="2"/>
      </rPr>
      <t xml:space="preserve"> sys</t>
    </r>
  </si>
  <si>
    <t>206/238 - 207/206</t>
  </si>
  <si>
    <t>Ples - 1</t>
  </si>
  <si>
    <t>Ples - 2</t>
  </si>
  <si>
    <t>Ples - 3</t>
  </si>
  <si>
    <t>Ples - 4</t>
  </si>
  <si>
    <t>Ples - 5</t>
  </si>
  <si>
    <t>Ples - 6</t>
  </si>
  <si>
    <t>Ples - 7</t>
  </si>
  <si>
    <t>Ples - 8</t>
  </si>
  <si>
    <t>Ples - 9</t>
  </si>
  <si>
    <t>Ples - 10</t>
  </si>
  <si>
    <t>Ples - 11</t>
  </si>
  <si>
    <t>Ples - 12</t>
  </si>
  <si>
    <t>Ples - 13</t>
  </si>
  <si>
    <t>Ples - 14</t>
  </si>
  <si>
    <t>Ples - 15</t>
  </si>
  <si>
    <t>Ples - 16</t>
  </si>
  <si>
    <t>Ples - 17</t>
  </si>
  <si>
    <t>Ples - 18</t>
  </si>
  <si>
    <t>Ples - 19</t>
  </si>
  <si>
    <t>Ples - 20</t>
  </si>
  <si>
    <t>Ples - 22</t>
  </si>
  <si>
    <t>Ples - 23</t>
  </si>
  <si>
    <t>Ples - 24</t>
  </si>
  <si>
    <t>Ples - 25</t>
  </si>
  <si>
    <t>Ples - 26</t>
  </si>
  <si>
    <t>Ples - 27</t>
  </si>
  <si>
    <t>Ples - 28</t>
  </si>
  <si>
    <t>Ples - 29</t>
  </si>
  <si>
    <t>Ples - 30</t>
  </si>
  <si>
    <t>Ples - 31</t>
  </si>
  <si>
    <t>Ples - 32</t>
  </si>
  <si>
    <t>Ples - 33</t>
  </si>
  <si>
    <t>Ples - 34</t>
  </si>
  <si>
    <t>Ples - 36</t>
  </si>
  <si>
    <t>Ples - 37</t>
  </si>
  <si>
    <t>Ples - 38</t>
  </si>
  <si>
    <t>Ples - 39</t>
  </si>
  <si>
    <t>Ples - 40</t>
  </si>
  <si>
    <t>Ples - 41</t>
  </si>
  <si>
    <t>Ples - 42</t>
  </si>
  <si>
    <t>Ples - 43</t>
  </si>
  <si>
    <t>Ples - 44</t>
  </si>
  <si>
    <t>Ples - 45</t>
  </si>
  <si>
    <t>Ples - 46</t>
  </si>
  <si>
    <t>Ples - 47</t>
  </si>
  <si>
    <t>Ples - 48</t>
  </si>
  <si>
    <t>Ples - 49</t>
  </si>
  <si>
    <t>Ples - 50</t>
  </si>
  <si>
    <t>Ples - 51</t>
  </si>
  <si>
    <t>Ples - 52</t>
  </si>
  <si>
    <t>Ples - 53</t>
  </si>
  <si>
    <t>Ples - 54</t>
  </si>
  <si>
    <t>Ples - 55</t>
  </si>
  <si>
    <t>Ples - 56</t>
  </si>
  <si>
    <t>Ples - 21</t>
  </si>
  <si>
    <t>Ples - 35</t>
  </si>
  <si>
    <t>91500 - 1</t>
  </si>
  <si>
    <t>91500 - 2</t>
  </si>
  <si>
    <t>91500 - 3</t>
  </si>
  <si>
    <t>91500 - 4</t>
  </si>
  <si>
    <t>91500 - 5</t>
  </si>
  <si>
    <t>91500 - 6</t>
  </si>
  <si>
    <t>91500 - 7</t>
  </si>
  <si>
    <t>91500 - 8</t>
  </si>
  <si>
    <t>91500 - 9</t>
  </si>
  <si>
    <t>91500 - 10</t>
  </si>
  <si>
    <t>91500 - 11</t>
  </si>
  <si>
    <t>91500 - 12</t>
  </si>
  <si>
    <t>91500 - 13</t>
  </si>
  <si>
    <t>91500 - 14</t>
  </si>
  <si>
    <t>91500 - 15</t>
  </si>
  <si>
    <t>91500 - 16</t>
  </si>
  <si>
    <t>91500 - 17</t>
  </si>
  <si>
    <t>91500 - 18</t>
  </si>
  <si>
    <t>91500 - 19</t>
  </si>
  <si>
    <t>91500 - 20</t>
  </si>
  <si>
    <t>91500 - 21</t>
  </si>
  <si>
    <t>91500 - 22</t>
  </si>
  <si>
    <t>91500 - 23</t>
  </si>
  <si>
    <t>91500 - 24</t>
  </si>
  <si>
    <t>91500 - 25</t>
  </si>
  <si>
    <t>91500 - 26</t>
  </si>
  <si>
    <t>91500 - 27</t>
  </si>
  <si>
    <t>91500 - 28</t>
  </si>
  <si>
    <t>PLES - 1</t>
  </si>
  <si>
    <t>PLES - 2</t>
  </si>
  <si>
    <t>PLES - 3</t>
  </si>
  <si>
    <t>PLES - 4</t>
  </si>
  <si>
    <t>PLES - 5</t>
  </si>
  <si>
    <t>PLES - 6</t>
  </si>
  <si>
    <t>PLES - 7</t>
  </si>
  <si>
    <t>PLES - 8</t>
  </si>
  <si>
    <t>PLES - 9</t>
  </si>
  <si>
    <t>PLES - 10</t>
  </si>
  <si>
    <t>PLES - 11</t>
  </si>
  <si>
    <t>PLES - 12</t>
  </si>
  <si>
    <t>PLES - 13</t>
  </si>
  <si>
    <t>PLES - 14</t>
  </si>
  <si>
    <t>PLES - 15</t>
  </si>
  <si>
    <t>M127 - 1</t>
  </si>
  <si>
    <t>M127 - 2</t>
  </si>
  <si>
    <t>M127 - 3</t>
  </si>
  <si>
    <t>M127 - 4</t>
  </si>
  <si>
    <t>M127 - 5</t>
  </si>
  <si>
    <t>M127 - 6</t>
  </si>
  <si>
    <t>M127 - 7</t>
  </si>
  <si>
    <t>M127 - 8</t>
  </si>
  <si>
    <t>M127 - 9</t>
  </si>
  <si>
    <t>M127 - 10</t>
  </si>
  <si>
    <t>M127 - 11</t>
  </si>
  <si>
    <t>M127 - 12</t>
  </si>
  <si>
    <t>M127 - 13</t>
  </si>
  <si>
    <t>M127 - 14</t>
  </si>
  <si>
    <t>M127 - 15</t>
  </si>
  <si>
    <t>Summary</t>
  </si>
  <si>
    <t>28°25'37.31"S 28°30'24.08"E</t>
  </si>
  <si>
    <t>28°39'35.89"S  28°16'51.60"E</t>
  </si>
  <si>
    <t>28°28'9.73"S 27°49'5.41"E</t>
  </si>
  <si>
    <t>30°41'32.28"S 27°12'42.30"E</t>
  </si>
  <si>
    <t>29°51'7.52"S 27°16'55.88"E</t>
  </si>
  <si>
    <t>28°27'59.76"S 27°49'31.74"E</t>
  </si>
  <si>
    <t>31°4'56.10"S 27°12'37.08"E</t>
  </si>
  <si>
    <t>30°22'11.02"S 27°34'1.87"E</t>
  </si>
  <si>
    <t>29°26′49.03″S 27°44′18.57″E</t>
  </si>
  <si>
    <t>30°23'42.49"S 27°41'34.66"E</t>
  </si>
  <si>
    <t>28°39'54.20"S 28°16'51.60"E</t>
  </si>
  <si>
    <t>30°12'46.51"S 27°28'51.35"E</t>
  </si>
  <si>
    <t>29°21'32.97"S 27°36'33.17"E</t>
  </si>
  <si>
    <t>28°49'23.87"S 28° 4'30.17"E</t>
  </si>
  <si>
    <t>30°24'55.03"S 27°41'19.13"E</t>
  </si>
  <si>
    <t>30°22'53.60"S  27°42'43.10"E</t>
  </si>
  <si>
    <t>Sequence</t>
  </si>
  <si>
    <t>Samples</t>
  </si>
  <si>
    <t>Age (Ma)</t>
  </si>
  <si>
    <t>±2σ internal</t>
  </si>
  <si>
    <t>MSWD</t>
  </si>
  <si>
    <t>Notes:</t>
  </si>
  <si>
    <r>
      <t xml:space="preserve">91500 accepted </t>
    </r>
    <r>
      <rPr>
        <vertAlign val="superscript"/>
        <sz val="10"/>
        <color theme="1"/>
        <rFont val="Times New Roman"/>
        <family val="1"/>
      </rPr>
      <t>206</t>
    </r>
    <r>
      <rPr>
        <sz val="10"/>
        <color theme="1"/>
        <rFont val="Times New Roman"/>
        <family val="1"/>
      </rPr>
      <t>Pb/</t>
    </r>
    <r>
      <rPr>
        <vertAlign val="superscript"/>
        <sz val="10"/>
        <color theme="1"/>
        <rFont val="Times New Roman"/>
        <family val="1"/>
      </rPr>
      <t>238</t>
    </r>
    <r>
      <rPr>
        <sz val="10"/>
        <color theme="1"/>
        <rFont val="Times New Roman"/>
        <family val="1"/>
      </rPr>
      <t>U age is 1065 Ma (Wiedenbeck et al., 1995)</t>
    </r>
  </si>
  <si>
    <t>R33</t>
  </si>
  <si>
    <t>J180104_01</t>
  </si>
  <si>
    <t>J180104_02</t>
  </si>
  <si>
    <t>QSS-1z, QSS-2z, PK-17-1, HB-15</t>
  </si>
  <si>
    <t>J180104_03</t>
  </si>
  <si>
    <t>QSS-4, QSS-3</t>
  </si>
  <si>
    <t>QSS-5, Q-SS-6, LK-17-1, MS-17-6, LK-17-3</t>
  </si>
  <si>
    <t>--</t>
  </si>
  <si>
    <r>
      <t xml:space="preserve">Plesovice used as a primary standard - accepted </t>
    </r>
    <r>
      <rPr>
        <vertAlign val="superscript"/>
        <sz val="10"/>
        <color theme="1"/>
        <rFont val="Times New Roman"/>
        <family val="1"/>
      </rPr>
      <t>206</t>
    </r>
    <r>
      <rPr>
        <sz val="10"/>
        <color theme="1"/>
        <rFont val="Times New Roman"/>
        <family val="1"/>
      </rPr>
      <t>Pb/</t>
    </r>
    <r>
      <rPr>
        <vertAlign val="superscript"/>
        <sz val="10"/>
        <color theme="1"/>
        <rFont val="Times New Roman"/>
        <family val="1"/>
      </rPr>
      <t>238</t>
    </r>
    <r>
      <rPr>
        <sz val="10"/>
        <color theme="1"/>
        <rFont val="Times New Roman"/>
        <family val="1"/>
      </rPr>
      <t>U age is 337 Ma (Sláma et al., 2008)</t>
    </r>
  </si>
  <si>
    <r>
      <t xml:space="preserve">R33 accepted </t>
    </r>
    <r>
      <rPr>
        <vertAlign val="superscript"/>
        <sz val="10"/>
        <color theme="1"/>
        <rFont val="Times New Roman"/>
        <family val="1"/>
      </rPr>
      <t>206</t>
    </r>
    <r>
      <rPr>
        <sz val="10"/>
        <color theme="1"/>
        <rFont val="Times New Roman"/>
        <family val="1"/>
      </rPr>
      <t>Pb/</t>
    </r>
    <r>
      <rPr>
        <vertAlign val="superscript"/>
        <sz val="10"/>
        <color theme="1"/>
        <rFont val="Times New Roman"/>
        <family val="1"/>
      </rPr>
      <t>238</t>
    </r>
    <r>
      <rPr>
        <sz val="10"/>
        <color theme="1"/>
        <rFont val="Times New Roman"/>
        <family val="1"/>
      </rPr>
      <t>U age is 419 Ma (Black et al., 2004)</t>
    </r>
  </si>
  <si>
    <t>Secondary Standard Results at the University of Arkansas Trace Element and Radiogenic Isotope Laboratory</t>
  </si>
  <si>
    <t xml:space="preserve">Concordance (%) </t>
  </si>
  <si>
    <t>isotopic ratios</t>
  </si>
  <si>
    <t>isotopic age in (Ma)</t>
  </si>
  <si>
    <r>
      <t>Pb</t>
    </r>
    <r>
      <rPr>
        <b/>
        <vertAlign val="subscript"/>
        <sz val="10"/>
        <rFont val="Arial"/>
        <family val="2"/>
      </rPr>
      <t>c</t>
    </r>
    <r>
      <rPr>
        <b/>
        <sz val="10"/>
        <rFont val="Arial"/>
        <family val="2"/>
      </rPr>
      <t xml:space="preserve">
(pg)</t>
    </r>
  </si>
  <si>
    <r>
      <t>Th</t>
    </r>
    <r>
      <rPr>
        <b/>
        <sz val="10"/>
        <rFont val="Arial"/>
        <family val="2"/>
      </rPr>
      <t xml:space="preserve">
U</t>
    </r>
  </si>
  <si>
    <r>
      <t>206</t>
    </r>
    <r>
      <rPr>
        <b/>
        <u/>
        <sz val="10"/>
        <rFont val="Arial"/>
        <family val="2"/>
      </rPr>
      <t>Pb</t>
    </r>
    <r>
      <rPr>
        <b/>
        <sz val="10"/>
        <rFont val="Arial"/>
        <family val="2"/>
      </rPr>
      <t xml:space="preserve">
</t>
    </r>
    <r>
      <rPr>
        <b/>
        <vertAlign val="superscript"/>
        <sz val="10"/>
        <rFont val="Arial"/>
        <family val="2"/>
      </rPr>
      <t>204</t>
    </r>
    <r>
      <rPr>
        <b/>
        <sz val="10"/>
        <rFont val="Arial"/>
        <family val="2"/>
      </rPr>
      <t>Pb</t>
    </r>
  </si>
  <si>
    <r>
      <t>207</t>
    </r>
    <r>
      <rPr>
        <b/>
        <u/>
        <sz val="10"/>
        <rFont val="Arial"/>
        <family val="2"/>
      </rPr>
      <t>Pb</t>
    </r>
    <r>
      <rPr>
        <b/>
        <sz val="10"/>
        <rFont val="Arial"/>
        <family val="2"/>
      </rPr>
      <t xml:space="preserve">
</t>
    </r>
    <r>
      <rPr>
        <b/>
        <vertAlign val="superscript"/>
        <sz val="10"/>
        <rFont val="Arial"/>
        <family val="2"/>
      </rPr>
      <t>206</t>
    </r>
    <r>
      <rPr>
        <b/>
        <sz val="10"/>
        <rFont val="Arial"/>
        <family val="2"/>
      </rPr>
      <t>Pb</t>
    </r>
  </si>
  <si>
    <r>
      <t>2</t>
    </r>
    <r>
      <rPr>
        <b/>
        <sz val="10"/>
        <rFont val="Symbol"/>
        <family val="1"/>
        <charset val="2"/>
      </rPr>
      <t>s</t>
    </r>
    <r>
      <rPr>
        <b/>
        <sz val="10"/>
        <rFont val="Arial"/>
        <family val="2"/>
      </rPr>
      <t xml:space="preserve">
%er</t>
    </r>
  </si>
  <si>
    <r>
      <t>207</t>
    </r>
    <r>
      <rPr>
        <b/>
        <u/>
        <sz val="10"/>
        <rFont val="Arial"/>
        <family val="2"/>
      </rPr>
      <t>Pb</t>
    </r>
    <r>
      <rPr>
        <b/>
        <sz val="10"/>
        <rFont val="Arial"/>
        <family val="2"/>
      </rPr>
      <t xml:space="preserve">
</t>
    </r>
    <r>
      <rPr>
        <b/>
        <vertAlign val="superscript"/>
        <sz val="10"/>
        <rFont val="Arial"/>
        <family val="2"/>
      </rPr>
      <t>235</t>
    </r>
    <r>
      <rPr>
        <b/>
        <sz val="10"/>
        <rFont val="Arial"/>
        <family val="2"/>
      </rPr>
      <t>U</t>
    </r>
  </si>
  <si>
    <r>
      <t>206</t>
    </r>
    <r>
      <rPr>
        <b/>
        <u/>
        <sz val="10"/>
        <rFont val="Arial"/>
        <family val="2"/>
      </rPr>
      <t>Pb</t>
    </r>
    <r>
      <rPr>
        <b/>
        <sz val="10"/>
        <rFont val="Arial"/>
        <family val="2"/>
      </rPr>
      <t xml:space="preserve">
</t>
    </r>
    <r>
      <rPr>
        <b/>
        <vertAlign val="superscript"/>
        <sz val="10"/>
        <rFont val="Arial"/>
        <family val="2"/>
      </rPr>
      <t>238</t>
    </r>
    <r>
      <rPr>
        <b/>
        <sz val="10"/>
        <rFont val="Arial"/>
        <family val="2"/>
      </rPr>
      <t>U</t>
    </r>
  </si>
  <si>
    <t>r</t>
  </si>
  <si>
    <r>
      <t>206</t>
    </r>
    <r>
      <rPr>
        <b/>
        <u/>
        <sz val="10"/>
        <rFont val="Arial"/>
        <family val="2"/>
      </rPr>
      <t>Pb*</t>
    </r>
    <r>
      <rPr>
        <b/>
        <sz val="10"/>
        <rFont val="Arial"/>
        <family val="2"/>
      </rPr>
      <t xml:space="preserve">
</t>
    </r>
    <r>
      <rPr>
        <b/>
        <vertAlign val="superscript"/>
        <sz val="10"/>
        <rFont val="Arial"/>
        <family val="2"/>
      </rPr>
      <t>238</t>
    </r>
    <r>
      <rPr>
        <b/>
        <sz val="10"/>
        <rFont val="Arial"/>
        <family val="2"/>
      </rPr>
      <t>U</t>
    </r>
  </si>
  <si>
    <t>LGT-1.Z07</t>
  </si>
  <si>
    <t>LGT-1.Z05</t>
  </si>
  <si>
    <t>LGT-1.Z11</t>
  </si>
  <si>
    <t>LGT-1.Z10</t>
  </si>
  <si>
    <t>LGT-1.Z12</t>
  </si>
  <si>
    <t>LGT-1.Z09</t>
  </si>
  <si>
    <t>LGT-1.Z06</t>
  </si>
  <si>
    <t>LGT-1.Z01</t>
  </si>
  <si>
    <t>LGT-1.Z08</t>
  </si>
  <si>
    <t>LGT-1.Z04</t>
  </si>
  <si>
    <t>LGT-1.Z03</t>
  </si>
  <si>
    <t>LGT-1.Z21</t>
  </si>
  <si>
    <r>
      <t xml:space="preserve">Pb blank composition is </t>
    </r>
    <r>
      <rPr>
        <vertAlign val="superscript"/>
        <sz val="10"/>
        <rFont val="Arial"/>
        <family val="2"/>
      </rPr>
      <t>206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204</t>
    </r>
    <r>
      <rPr>
        <sz val="10"/>
        <rFont val="Arial"/>
        <family val="2"/>
      </rPr>
      <t xml:space="preserve">Pb = 18.40 ± 0.64, </t>
    </r>
    <r>
      <rPr>
        <vertAlign val="superscript"/>
        <sz val="10"/>
        <rFont val="Arial"/>
        <family val="2"/>
      </rPr>
      <t>207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204</t>
    </r>
    <r>
      <rPr>
        <sz val="10"/>
        <rFont val="Arial"/>
        <family val="2"/>
      </rPr>
      <t xml:space="preserve">Pb = 15.64 ± 0.25, </t>
    </r>
    <r>
      <rPr>
        <vertAlign val="superscript"/>
        <sz val="10"/>
        <rFont val="Arial"/>
        <family val="2"/>
      </rPr>
      <t>208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204</t>
    </r>
    <r>
      <rPr>
        <sz val="10"/>
        <rFont val="Arial"/>
        <family val="2"/>
      </rPr>
      <t xml:space="preserve">Pb = 38.04 ± 0.75, and a </t>
    </r>
    <r>
      <rPr>
        <vertAlign val="superscript"/>
        <sz val="10"/>
        <rFont val="Arial"/>
        <family val="2"/>
      </rPr>
      <t>206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204</t>
    </r>
    <r>
      <rPr>
        <sz val="10"/>
        <rFont val="Arial"/>
        <family val="2"/>
      </rPr>
      <t>Pb–</t>
    </r>
    <r>
      <rPr>
        <vertAlign val="superscript"/>
        <sz val="10"/>
        <rFont val="Arial"/>
        <family val="2"/>
      </rPr>
      <t>207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204</t>
    </r>
    <r>
      <rPr>
        <sz val="10"/>
        <rFont val="Arial"/>
        <family val="2"/>
      </rPr>
      <t>Pb correlation of +0.47.</t>
    </r>
  </si>
  <si>
    <r>
      <t xml:space="preserve">Present day Th/U ratio is calculated from radiogenic </t>
    </r>
    <r>
      <rPr>
        <vertAlign val="superscript"/>
        <sz val="10"/>
        <rFont val="Arial"/>
        <family val="2"/>
      </rPr>
      <t>208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206</t>
    </r>
    <r>
      <rPr>
        <sz val="10"/>
        <rFont val="Arial"/>
        <family val="2"/>
      </rPr>
      <t>Pb and age.</t>
    </r>
  </si>
  <si>
    <r>
      <t xml:space="preserve">Isotopic ratios corrected for mass fractionation (0.15 ± 0.06%/amu), tracer contribution and common Pb contribution (the latter for all ratios but </t>
    </r>
    <r>
      <rPr>
        <vertAlign val="superscript"/>
        <sz val="10"/>
        <rFont val="Arial"/>
        <family val="2"/>
      </rPr>
      <t>206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204</t>
    </r>
    <r>
      <rPr>
        <sz val="10"/>
        <rFont val="Arial"/>
        <family val="2"/>
      </rPr>
      <t>Pb).</t>
    </r>
  </si>
  <si>
    <r>
      <t xml:space="preserve">ρ is correlation coefficient of radiogenic </t>
    </r>
    <r>
      <rPr>
        <vertAlign val="superscript"/>
        <sz val="10"/>
        <rFont val="Arial"/>
        <family val="2"/>
      </rPr>
      <t>207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235</t>
    </r>
    <r>
      <rPr>
        <sz val="10"/>
        <rFont val="Arial"/>
        <family val="2"/>
      </rPr>
      <t xml:space="preserve">U versus </t>
    </r>
    <r>
      <rPr>
        <vertAlign val="superscript"/>
        <sz val="10"/>
        <rFont val="Arial"/>
        <family val="2"/>
      </rPr>
      <t>206</t>
    </r>
    <r>
      <rPr>
        <sz val="10"/>
        <rFont val="Arial"/>
        <family val="2"/>
      </rPr>
      <t>Pb/</t>
    </r>
    <r>
      <rPr>
        <vertAlign val="superscript"/>
        <sz val="10"/>
        <rFont val="Arial"/>
        <family val="2"/>
      </rPr>
      <t>238</t>
    </r>
    <r>
      <rPr>
        <sz val="10"/>
        <rFont val="Arial"/>
        <family val="2"/>
      </rPr>
      <t>U.</t>
    </r>
  </si>
  <si>
    <t>Uncertainties of individual ratios and ages are given at the 2σ level and do not include decay constant errors.</t>
  </si>
  <si>
    <r>
      <t xml:space="preserve">Deficient radiogenic </t>
    </r>
    <r>
      <rPr>
        <vertAlign val="superscript"/>
        <sz val="10"/>
        <rFont val="Arial"/>
        <family val="2"/>
      </rPr>
      <t>206</t>
    </r>
    <r>
      <rPr>
        <sz val="10"/>
        <rFont val="Arial"/>
        <family val="2"/>
      </rPr>
      <t xml:space="preserve">Pb due to initial deficit of </t>
    </r>
    <r>
      <rPr>
        <vertAlign val="superscript"/>
        <sz val="10"/>
        <rFont val="Arial"/>
        <family val="2"/>
      </rPr>
      <t>230</t>
    </r>
    <r>
      <rPr>
        <sz val="10"/>
        <rFont val="Arial"/>
        <family val="2"/>
      </rPr>
      <t xml:space="preserve">Th is accounted for by assuming a partition coefficient ratio DTh/DU of 0.2 (as applied in Wotzlaw et al., 2014). </t>
    </r>
  </si>
  <si>
    <t>Wotzlaw, J.-F., Hüsing, S.K., Hilgen, F.J., Schaltegger, U., 2014. High-precision zircon U–Pb geochronology of astronomically dated volcanic ash beds from the Mediterranean Miocene. Earth and Planetary Science Letters 407, 19-34.</t>
  </si>
  <si>
    <t>Method</t>
  </si>
  <si>
    <t>ID-TIMS</t>
  </si>
  <si>
    <t>LA-ICP-MS</t>
  </si>
  <si>
    <t>Note that the Mesozoic sample size is overestimated because of the inclusion of the TIMS data (only Mesozoic grains).</t>
  </si>
  <si>
    <r>
      <t>n</t>
    </r>
    <r>
      <rPr>
        <b/>
        <vertAlign val="subscript"/>
        <sz val="10"/>
        <color theme="1"/>
        <rFont val="Calibri"/>
        <family val="2"/>
        <scheme val="minor"/>
      </rPr>
      <t>0</t>
    </r>
    <r>
      <rPr>
        <b/>
        <sz val="10"/>
        <color theme="1"/>
        <rFont val="Calibri"/>
        <family val="2"/>
        <scheme val="minor"/>
      </rPr>
      <t xml:space="preserve"> (ablated grains)</t>
    </r>
  </si>
  <si>
    <r>
      <t>n</t>
    </r>
    <r>
      <rPr>
        <b/>
        <vertAlign val="subscript"/>
        <sz val="10"/>
        <color theme="1"/>
        <rFont val="Calibri"/>
        <family val="2"/>
        <scheme val="minor"/>
      </rPr>
      <t xml:space="preserve">250 </t>
    </r>
    <r>
      <rPr>
        <b/>
        <sz val="10"/>
        <color theme="1"/>
        <rFont val="Calibri"/>
        <family val="2"/>
        <scheme val="minor"/>
      </rPr>
      <t>(concordant grains &lt; 250 Ma)</t>
    </r>
  </si>
  <si>
    <t>BGS</t>
  </si>
  <si>
    <t>Labs:</t>
  </si>
  <si>
    <t>BGC</t>
  </si>
  <si>
    <t>TRAIL</t>
  </si>
  <si>
    <t>SAU CAF</t>
  </si>
  <si>
    <t>Clarens Formation sample</t>
  </si>
  <si>
    <t xml:space="preserve">GPS coordinate of sample </t>
  </si>
  <si>
    <r>
      <t>U is meased as UO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, O isotopes are assumed to have natural composition.</t>
    </r>
  </si>
  <si>
    <t>The Pb and U analyses were taken under equal conditions. The resulting bias is minute and drowns in the quoted uncertainty.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</si>
</sst>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00"/>
    <numFmt numFmtId="165" formatCode="0.000"/>
    <numFmt numFmtId="166" formatCode="0.0.E+00"/>
    <numFmt numFmtId="167" formatCode="0.0"/>
    <numFmt numFmtId="168" formatCode="0.000000"/>
    <numFmt numFmtId="169" formatCode="0.00000"/>
    <numFmt numFmtId="170" formatCode=".00"/>
    <numFmt numFmtId="171" formatCode="&quot;±&quot;\ \ 0.00"/>
  </numFmts>
  <fonts count="38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trike/>
      <sz val="11"/>
      <color theme="1"/>
      <name val="Arial"/>
      <family val="2"/>
    </font>
    <font>
      <strike/>
      <sz val="11"/>
      <name val="Arial"/>
      <family val="2"/>
    </font>
    <font>
      <sz val="11"/>
      <color theme="1"/>
      <name val="Aria;"/>
    </font>
    <font>
      <strike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Symbol"/>
      <family val="1"/>
      <charset val="2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u/>
      <sz val="10"/>
      <name val="Arial"/>
      <family val="2"/>
    </font>
    <font>
      <b/>
      <u/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0"/>
      <name val="Symbol"/>
      <family val="1"/>
      <charset val="2"/>
    </font>
    <font>
      <vertAlign val="superscript"/>
      <sz val="10"/>
      <name val="Arial"/>
      <family val="2"/>
    </font>
    <font>
      <sz val="10"/>
      <name val="Geneva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vertAlign val="subscript"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vertAlign val="subscript"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E5CDA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80">
    <xf numFmtId="0" fontId="0" fillId="0" borderId="0" xfId="0"/>
    <xf numFmtId="49" fontId="1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/>
    <xf numFmtId="166" fontId="4" fillId="0" borderId="1" xfId="0" applyNumberFormat="1" applyFont="1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/>
    <xf numFmtId="166" fontId="6" fillId="0" borderId="1" xfId="0" applyNumberFormat="1" applyFont="1" applyFill="1" applyBorder="1" applyAlignment="1">
      <alignment horizontal="center"/>
    </xf>
    <xf numFmtId="1" fontId="6" fillId="0" borderId="0" xfId="0" applyNumberFormat="1" applyFont="1" applyFill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Border="1"/>
    <xf numFmtId="164" fontId="1" fillId="0" borderId="0" xfId="0" applyNumberFormat="1" applyFont="1" applyFill="1" applyBorder="1" applyAlignment="1">
      <alignment vertical="center"/>
    </xf>
    <xf numFmtId="0" fontId="4" fillId="0" borderId="0" xfId="0" applyFont="1" applyFill="1" applyBorder="1"/>
    <xf numFmtId="2" fontId="0" fillId="0" borderId="0" xfId="0" applyNumberFormat="1"/>
    <xf numFmtId="2" fontId="8" fillId="0" borderId="0" xfId="0" applyNumberFormat="1" applyFont="1"/>
    <xf numFmtId="49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4" fillId="0" borderId="2" xfId="0" applyFont="1" applyFill="1" applyBorder="1"/>
    <xf numFmtId="0" fontId="4" fillId="0" borderId="0" xfId="0" applyFont="1" applyFill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1" fontId="0" fillId="0" borderId="0" xfId="0" applyNumberFormat="1" applyFill="1" applyBorder="1" applyAlignment="1">
      <alignment horizontal="center"/>
    </xf>
    <xf numFmtId="165" fontId="4" fillId="0" borderId="2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165" fontId="6" fillId="0" borderId="0" xfId="0" applyNumberFormat="1" applyFont="1" applyFill="1"/>
    <xf numFmtId="2" fontId="6" fillId="0" borderId="2" xfId="0" applyNumberFormat="1" applyFont="1" applyFill="1" applyBorder="1"/>
    <xf numFmtId="164" fontId="4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2" fontId="6" fillId="0" borderId="0" xfId="0" applyNumberFormat="1" applyFont="1" applyFill="1"/>
    <xf numFmtId="164" fontId="6" fillId="0" borderId="1" xfId="0" applyNumberFormat="1" applyFont="1" applyFill="1" applyBorder="1"/>
    <xf numFmtId="164" fontId="6" fillId="0" borderId="0" xfId="0" applyNumberFormat="1" applyFont="1" applyFill="1" applyBorder="1"/>
    <xf numFmtId="2" fontId="4" fillId="0" borderId="0" xfId="0" applyNumberFormat="1" applyFont="1" applyFill="1" applyAlignment="1">
      <alignment horizontal="center" vertical="center"/>
    </xf>
    <xf numFmtId="165" fontId="6" fillId="0" borderId="0" xfId="0" applyNumberFormat="1" applyFont="1" applyFill="1" applyAlignment="1">
      <alignment horizontal="center"/>
    </xf>
    <xf numFmtId="2" fontId="6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2" fontId="10" fillId="0" borderId="0" xfId="0" applyNumberFormat="1" applyFont="1" applyFill="1" applyAlignment="1">
      <alignment horizontal="center"/>
    </xf>
    <xf numFmtId="165" fontId="11" fillId="0" borderId="0" xfId="0" applyNumberFormat="1" applyFont="1" applyFill="1" applyAlignment="1">
      <alignment horizontal="center"/>
    </xf>
    <xf numFmtId="164" fontId="11" fillId="0" borderId="1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2" fontId="11" fillId="0" borderId="2" xfId="0" applyNumberFormat="1" applyFont="1" applyFill="1" applyBorder="1" applyAlignment="1">
      <alignment horizontal="center"/>
    </xf>
    <xf numFmtId="1" fontId="10" fillId="0" borderId="0" xfId="0" applyNumberFormat="1" applyFont="1" applyFill="1" applyAlignment="1">
      <alignment horizontal="center"/>
    </xf>
    <xf numFmtId="167" fontId="4" fillId="0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10" fillId="0" borderId="2" xfId="0" applyFont="1" applyFill="1" applyBorder="1"/>
    <xf numFmtId="2" fontId="11" fillId="0" borderId="0" xfId="0" applyNumberFormat="1" applyFont="1" applyFill="1" applyAlignment="1">
      <alignment horizontal="center"/>
    </xf>
    <xf numFmtId="167" fontId="10" fillId="0" borderId="0" xfId="0" applyNumberFormat="1" applyFont="1" applyFill="1" applyAlignment="1">
      <alignment horizontal="center"/>
    </xf>
    <xf numFmtId="0" fontId="4" fillId="0" borderId="0" xfId="0" applyFont="1"/>
    <xf numFmtId="0" fontId="12" fillId="0" borderId="0" xfId="0" applyFont="1"/>
    <xf numFmtId="0" fontId="12" fillId="0" borderId="0" xfId="1" applyFont="1"/>
    <xf numFmtId="0" fontId="4" fillId="0" borderId="0" xfId="1" applyFont="1"/>
    <xf numFmtId="0" fontId="4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0" fillId="0" borderId="0" xfId="0" applyFont="1" applyFill="1"/>
    <xf numFmtId="166" fontId="10" fillId="0" borderId="1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2" fontId="10" fillId="0" borderId="2" xfId="0" applyNumberFormat="1" applyFont="1" applyFill="1" applyBorder="1" applyAlignment="1">
      <alignment horizontal="center"/>
    </xf>
    <xf numFmtId="2" fontId="10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/>
    <xf numFmtId="0" fontId="13" fillId="0" borderId="0" xfId="0" applyFont="1" applyFill="1"/>
    <xf numFmtId="166" fontId="11" fillId="0" borderId="1" xfId="0" applyNumberFormat="1" applyFont="1" applyFill="1" applyBorder="1" applyAlignment="1">
      <alignment horizontal="center"/>
    </xf>
    <xf numFmtId="1" fontId="11" fillId="0" borderId="0" xfId="0" applyNumberFormat="1" applyFont="1" applyFill="1" applyAlignment="1">
      <alignment horizontal="center"/>
    </xf>
    <xf numFmtId="2" fontId="11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Alignment="1">
      <alignment horizontal="center"/>
    </xf>
    <xf numFmtId="2" fontId="11" fillId="0" borderId="0" xfId="0" applyNumberFormat="1" applyFont="1" applyFill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/>
    </xf>
    <xf numFmtId="165" fontId="4" fillId="0" borderId="0" xfId="0" applyNumberFormat="1" applyFont="1" applyFill="1" applyAlignment="1">
      <alignment horizontal="center"/>
    </xf>
    <xf numFmtId="1" fontId="4" fillId="0" borderId="0" xfId="0" applyNumberFormat="1" applyFont="1" applyFill="1"/>
    <xf numFmtId="0" fontId="4" fillId="0" borderId="0" xfId="1" applyFont="1" applyFill="1"/>
    <xf numFmtId="165" fontId="10" fillId="0" borderId="0" xfId="0" applyNumberFormat="1" applyFont="1" applyFill="1" applyAlignment="1">
      <alignment horizontal="center"/>
    </xf>
    <xf numFmtId="49" fontId="11" fillId="0" borderId="0" xfId="0" applyNumberFormat="1" applyFont="1" applyFill="1"/>
    <xf numFmtId="0" fontId="4" fillId="3" borderId="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2" fontId="4" fillId="3" borderId="0" xfId="0" applyNumberFormat="1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164" fontId="6" fillId="3" borderId="0" xfId="0" applyNumberFormat="1" applyFont="1" applyFill="1" applyBorder="1" applyAlignment="1">
      <alignment horizontal="center"/>
    </xf>
    <xf numFmtId="2" fontId="6" fillId="3" borderId="2" xfId="0" applyNumberFormat="1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4" fillId="3" borderId="2" xfId="0" applyFont="1" applyFill="1" applyBorder="1"/>
    <xf numFmtId="0" fontId="10" fillId="3" borderId="2" xfId="0" applyFont="1" applyFill="1" applyBorder="1"/>
    <xf numFmtId="0" fontId="10" fillId="3" borderId="0" xfId="0" applyFont="1" applyFill="1" applyAlignment="1">
      <alignment horizontal="center"/>
    </xf>
    <xf numFmtId="2" fontId="10" fillId="3" borderId="0" xfId="0" applyNumberFormat="1" applyFont="1" applyFill="1" applyAlignment="1">
      <alignment horizontal="center"/>
    </xf>
    <xf numFmtId="165" fontId="11" fillId="3" borderId="0" xfId="0" applyNumberFormat="1" applyFont="1" applyFill="1" applyAlignment="1">
      <alignment horizontal="center"/>
    </xf>
    <xf numFmtId="164" fontId="11" fillId="3" borderId="1" xfId="0" applyNumberFormat="1" applyFont="1" applyFill="1" applyBorder="1" applyAlignment="1">
      <alignment horizontal="center"/>
    </xf>
    <xf numFmtId="164" fontId="11" fillId="3" borderId="0" xfId="0" applyNumberFormat="1" applyFont="1" applyFill="1" applyBorder="1" applyAlignment="1">
      <alignment horizontal="center"/>
    </xf>
    <xf numFmtId="2" fontId="11" fillId="3" borderId="2" xfId="0" applyNumberFormat="1" applyFont="1" applyFill="1" applyBorder="1" applyAlignment="1">
      <alignment horizontal="center"/>
    </xf>
    <xf numFmtId="1" fontId="10" fillId="3" borderId="0" xfId="0" applyNumberFormat="1" applyFont="1" applyFill="1" applyAlignment="1">
      <alignment horizontal="center"/>
    </xf>
    <xf numFmtId="2" fontId="6" fillId="3" borderId="0" xfId="0" applyNumberFormat="1" applyFont="1" applyFill="1" applyAlignment="1">
      <alignment horizontal="center"/>
    </xf>
    <xf numFmtId="167" fontId="4" fillId="3" borderId="0" xfId="0" applyNumberFormat="1" applyFont="1" applyFill="1" applyAlignment="1">
      <alignment horizontal="center"/>
    </xf>
    <xf numFmtId="2" fontId="11" fillId="3" borderId="0" xfId="0" applyNumberFormat="1" applyFont="1" applyFill="1" applyAlignment="1">
      <alignment horizontal="center"/>
    </xf>
    <xf numFmtId="167" fontId="10" fillId="3" borderId="0" xfId="0" applyNumberFormat="1" applyFont="1" applyFill="1" applyAlignment="1">
      <alignment horizontal="center"/>
    </xf>
    <xf numFmtId="49" fontId="4" fillId="3" borderId="0" xfId="0" applyNumberFormat="1" applyFont="1" applyFill="1"/>
    <xf numFmtId="166" fontId="4" fillId="3" borderId="1" xfId="0" applyNumberFormat="1" applyFont="1" applyFill="1" applyBorder="1" applyAlignment="1">
      <alignment horizontal="center"/>
    </xf>
    <xf numFmtId="2" fontId="4" fillId="3" borderId="0" xfId="0" applyNumberFormat="1" applyFont="1" applyFill="1" applyBorder="1" applyAlignment="1">
      <alignment horizontal="center"/>
    </xf>
    <xf numFmtId="164" fontId="4" fillId="3" borderId="0" xfId="0" applyNumberFormat="1" applyFont="1" applyFill="1" applyAlignment="1">
      <alignment horizontal="center"/>
    </xf>
    <xf numFmtId="164" fontId="4" fillId="3" borderId="0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49" fontId="10" fillId="3" borderId="0" xfId="0" applyNumberFormat="1" applyFont="1" applyFill="1"/>
    <xf numFmtId="166" fontId="10" fillId="3" borderId="1" xfId="0" applyNumberFormat="1" applyFont="1" applyFill="1" applyBorder="1" applyAlignment="1">
      <alignment horizontal="center"/>
    </xf>
    <xf numFmtId="2" fontId="10" fillId="3" borderId="0" xfId="0" applyNumberFormat="1" applyFont="1" applyFill="1" applyBorder="1" applyAlignment="1">
      <alignment horizontal="center"/>
    </xf>
    <xf numFmtId="164" fontId="10" fillId="3" borderId="0" xfId="0" applyNumberFormat="1" applyFont="1" applyFill="1" applyAlignment="1">
      <alignment horizontal="center"/>
    </xf>
    <xf numFmtId="164" fontId="10" fillId="3" borderId="0" xfId="0" applyNumberFormat="1" applyFont="1" applyFill="1" applyBorder="1" applyAlignment="1">
      <alignment horizontal="center"/>
    </xf>
    <xf numFmtId="164" fontId="10" fillId="3" borderId="1" xfId="0" applyNumberFormat="1" applyFont="1" applyFill="1" applyBorder="1" applyAlignment="1">
      <alignment horizontal="center"/>
    </xf>
    <xf numFmtId="2" fontId="10" fillId="3" borderId="2" xfId="0" applyNumberFormat="1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 vertical="center"/>
    </xf>
    <xf numFmtId="49" fontId="6" fillId="3" borderId="0" xfId="0" applyNumberFormat="1" applyFont="1" applyFill="1"/>
    <xf numFmtId="166" fontId="6" fillId="3" borderId="1" xfId="0" applyNumberFormat="1" applyFont="1" applyFill="1" applyBorder="1" applyAlignment="1">
      <alignment horizontal="center"/>
    </xf>
    <xf numFmtId="1" fontId="6" fillId="3" borderId="0" xfId="0" applyNumberFormat="1" applyFont="1" applyFill="1" applyAlignment="1">
      <alignment horizontal="center"/>
    </xf>
    <xf numFmtId="2" fontId="6" fillId="3" borderId="0" xfId="0" applyNumberFormat="1" applyFont="1" applyFill="1" applyBorder="1" applyAlignment="1">
      <alignment horizontal="center"/>
    </xf>
    <xf numFmtId="164" fontId="6" fillId="3" borderId="0" xfId="0" applyNumberFormat="1" applyFont="1" applyFill="1" applyAlignment="1">
      <alignment horizontal="center"/>
    </xf>
    <xf numFmtId="2" fontId="6" fillId="3" borderId="0" xfId="0" applyNumberFormat="1" applyFont="1" applyFill="1" applyAlignment="1">
      <alignment horizontal="center" vertical="center"/>
    </xf>
    <xf numFmtId="49" fontId="11" fillId="3" borderId="0" xfId="0" applyNumberFormat="1" applyFont="1" applyFill="1"/>
    <xf numFmtId="166" fontId="11" fillId="3" borderId="1" xfId="0" applyNumberFormat="1" applyFont="1" applyFill="1" applyBorder="1" applyAlignment="1">
      <alignment horizontal="center"/>
    </xf>
    <xf numFmtId="1" fontId="11" fillId="3" borderId="0" xfId="0" applyNumberFormat="1" applyFont="1" applyFill="1" applyAlignment="1">
      <alignment horizontal="center"/>
    </xf>
    <xf numFmtId="2" fontId="11" fillId="3" borderId="0" xfId="0" applyNumberFormat="1" applyFont="1" applyFill="1" applyBorder="1" applyAlignment="1">
      <alignment horizontal="center"/>
    </xf>
    <xf numFmtId="164" fontId="11" fillId="3" borderId="0" xfId="0" applyNumberFormat="1" applyFont="1" applyFill="1" applyAlignment="1">
      <alignment horizontal="center"/>
    </xf>
    <xf numFmtId="2" fontId="11" fillId="3" borderId="0" xfId="0" applyNumberFormat="1" applyFont="1" applyFill="1" applyAlignment="1">
      <alignment horizontal="center" vertical="center"/>
    </xf>
    <xf numFmtId="2" fontId="10" fillId="3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4" fillId="3" borderId="0" xfId="0" applyFont="1" applyFill="1"/>
    <xf numFmtId="165" fontId="4" fillId="3" borderId="0" xfId="0" applyNumberFormat="1" applyFont="1" applyFill="1" applyAlignment="1">
      <alignment horizontal="center"/>
    </xf>
    <xf numFmtId="0" fontId="14" fillId="0" borderId="0" xfId="0" applyFont="1"/>
    <xf numFmtId="165" fontId="4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center" wrapText="1"/>
    </xf>
    <xf numFmtId="0" fontId="0" fillId="5" borderId="0" xfId="0" applyFill="1"/>
    <xf numFmtId="0" fontId="17" fillId="0" borderId="0" xfId="0" applyFont="1"/>
    <xf numFmtId="0" fontId="0" fillId="5" borderId="0" xfId="0" applyFill="1" applyAlignment="1">
      <alignment horizontal="center"/>
    </xf>
    <xf numFmtId="0" fontId="8" fillId="5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/>
    </xf>
    <xf numFmtId="1" fontId="6" fillId="0" borderId="0" xfId="0" applyNumberFormat="1" applyFont="1" applyFill="1" applyAlignment="1">
      <alignment horizontal="center" vertical="center"/>
    </xf>
    <xf numFmtId="1" fontId="6" fillId="0" borderId="1" xfId="0" applyNumberFormat="1" applyFont="1" applyFill="1" applyBorder="1" applyAlignment="1">
      <alignment horizontal="center"/>
    </xf>
    <xf numFmtId="1" fontId="4" fillId="0" borderId="0" xfId="0" applyNumberFormat="1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0" fillId="6" borderId="0" xfId="0" applyFill="1"/>
    <xf numFmtId="0" fontId="14" fillId="6" borderId="0" xfId="0" applyFont="1" applyFill="1"/>
    <xf numFmtId="0" fontId="0" fillId="6" borderId="0" xfId="0" applyFill="1" applyAlignment="1">
      <alignment horizontal="left"/>
    </xf>
    <xf numFmtId="0" fontId="0" fillId="6" borderId="0" xfId="0" applyFill="1" applyAlignment="1">
      <alignment wrapText="1"/>
    </xf>
    <xf numFmtId="0" fontId="0" fillId="6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167" fontId="8" fillId="6" borderId="0" xfId="0" applyNumberFormat="1" applyFont="1" applyFill="1" applyAlignment="1">
      <alignment horizontal="center"/>
    </xf>
    <xf numFmtId="167" fontId="0" fillId="6" borderId="0" xfId="0" applyNumberFormat="1" applyFill="1" applyAlignment="1">
      <alignment horizontal="center"/>
    </xf>
    <xf numFmtId="0" fontId="9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167" fontId="0" fillId="5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167" fontId="8" fillId="5" borderId="0" xfId="0" applyNumberFormat="1" applyFont="1" applyFill="1" applyAlignment="1">
      <alignment horizontal="center"/>
    </xf>
    <xf numFmtId="167" fontId="0" fillId="4" borderId="0" xfId="0" applyNumberFormat="1" applyFill="1" applyAlignment="1">
      <alignment horizontal="center"/>
    </xf>
    <xf numFmtId="1" fontId="16" fillId="0" borderId="0" xfId="0" applyNumberFormat="1" applyFon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" fontId="17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1" fontId="16" fillId="0" borderId="0" xfId="0" applyNumberFormat="1" applyFont="1" applyFill="1" applyAlignment="1">
      <alignment horizontal="center" vertical="center"/>
    </xf>
    <xf numFmtId="1" fontId="17" fillId="0" borderId="0" xfId="0" applyNumberFormat="1" applyFon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left"/>
    </xf>
    <xf numFmtId="167" fontId="21" fillId="0" borderId="12" xfId="0" applyNumberFormat="1" applyFont="1" applyBorder="1" applyAlignment="1">
      <alignment horizontal="center"/>
    </xf>
    <xf numFmtId="0" fontId="21" fillId="0" borderId="0" xfId="0" applyFont="1" applyBorder="1"/>
    <xf numFmtId="0" fontId="21" fillId="0" borderId="0" xfId="0" applyFont="1" applyBorder="1" applyAlignment="1">
      <alignment horizontal="left"/>
    </xf>
    <xf numFmtId="167" fontId="21" fillId="0" borderId="0" xfId="0" applyNumberFormat="1" applyFont="1" applyBorder="1" applyAlignment="1">
      <alignment horizontal="center"/>
    </xf>
    <xf numFmtId="0" fontId="21" fillId="0" borderId="13" xfId="0" applyFont="1" applyBorder="1"/>
    <xf numFmtId="0" fontId="21" fillId="0" borderId="13" xfId="0" applyFont="1" applyBorder="1" applyAlignment="1">
      <alignment horizontal="left"/>
    </xf>
    <xf numFmtId="167" fontId="21" fillId="0" borderId="13" xfId="0" applyNumberFormat="1" applyFont="1" applyBorder="1" applyAlignment="1">
      <alignment horizontal="center"/>
    </xf>
    <xf numFmtId="167" fontId="21" fillId="0" borderId="0" xfId="0" applyNumberFormat="1" applyFont="1" applyAlignment="1">
      <alignment horizontal="center"/>
    </xf>
    <xf numFmtId="167" fontId="21" fillId="0" borderId="0" xfId="0" quotePrefix="1" applyNumberFormat="1" applyFont="1" applyBorder="1" applyAlignment="1">
      <alignment horizontal="center"/>
    </xf>
    <xf numFmtId="167" fontId="21" fillId="0" borderId="12" xfId="0" quotePrefix="1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/>
    <xf numFmtId="166" fontId="4" fillId="0" borderId="1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67" fontId="4" fillId="0" borderId="0" xfId="0" applyNumberFormat="1" applyFont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2" fontId="23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167" fontId="24" fillId="8" borderId="0" xfId="0" applyNumberFormat="1" applyFont="1" applyFill="1" applyBorder="1" applyAlignment="1">
      <alignment horizontal="center"/>
    </xf>
    <xf numFmtId="2" fontId="24" fillId="8" borderId="0" xfId="0" applyNumberFormat="1" applyFont="1" applyFill="1" applyBorder="1" applyAlignment="1">
      <alignment horizontal="center"/>
    </xf>
    <xf numFmtId="0" fontId="24" fillId="8" borderId="0" xfId="0" applyFont="1" applyFill="1" applyBorder="1"/>
    <xf numFmtId="167" fontId="24" fillId="8" borderId="13" xfId="0" applyNumberFormat="1" applyFont="1" applyFill="1" applyBorder="1" applyAlignment="1">
      <alignment horizontal="center" wrapText="1"/>
    </xf>
    <xf numFmtId="2" fontId="26" fillId="8" borderId="13" xfId="0" applyNumberFormat="1" applyFont="1" applyFill="1" applyBorder="1" applyAlignment="1">
      <alignment horizontal="center" wrapText="1"/>
    </xf>
    <xf numFmtId="1" fontId="27" fillId="8" borderId="13" xfId="0" applyNumberFormat="1" applyFont="1" applyFill="1" applyBorder="1" applyAlignment="1">
      <alignment horizontal="center" wrapText="1"/>
    </xf>
    <xf numFmtId="164" fontId="27" fillId="8" borderId="13" xfId="0" applyNumberFormat="1" applyFont="1" applyFill="1" applyBorder="1" applyAlignment="1">
      <alignment horizontal="center" wrapText="1"/>
    </xf>
    <xf numFmtId="2" fontId="24" fillId="8" borderId="13" xfId="0" applyNumberFormat="1" applyFont="1" applyFill="1" applyBorder="1" applyAlignment="1">
      <alignment horizontal="center" wrapText="1"/>
    </xf>
    <xf numFmtId="168" fontId="27" fillId="8" borderId="13" xfId="0" applyNumberFormat="1" applyFont="1" applyFill="1" applyBorder="1" applyAlignment="1">
      <alignment horizontal="center" wrapText="1"/>
    </xf>
    <xf numFmtId="2" fontId="29" fillId="8" borderId="13" xfId="0" applyNumberFormat="1" applyFont="1" applyFill="1" applyBorder="1" applyAlignment="1">
      <alignment horizontal="center" wrapText="1"/>
    </xf>
    <xf numFmtId="0" fontId="24" fillId="8" borderId="0" xfId="0" applyFont="1" applyFill="1" applyBorder="1" applyAlignment="1">
      <alignment horizontal="right" wrapText="1"/>
    </xf>
    <xf numFmtId="0" fontId="23" fillId="8" borderId="0" xfId="0" applyNumberFormat="1" applyFont="1" applyFill="1" applyAlignment="1">
      <alignment horizontal="right"/>
    </xf>
    <xf numFmtId="167" fontId="23" fillId="8" borderId="0" xfId="0" applyNumberFormat="1" applyFont="1" applyFill="1" applyAlignment="1">
      <alignment horizontal="center"/>
    </xf>
    <xf numFmtId="2" fontId="23" fillId="8" borderId="0" xfId="0" applyNumberFormat="1" applyFont="1" applyFill="1" applyAlignment="1">
      <alignment horizontal="center"/>
    </xf>
    <xf numFmtId="1" fontId="23" fillId="8" borderId="0" xfId="0" applyNumberFormat="1" applyFont="1" applyFill="1" applyAlignment="1">
      <alignment horizontal="right"/>
    </xf>
    <xf numFmtId="169" fontId="23" fillId="8" borderId="0" xfId="0" applyNumberFormat="1" applyFont="1" applyFill="1" applyBorder="1" applyAlignment="1">
      <alignment horizontal="center"/>
    </xf>
    <xf numFmtId="164" fontId="23" fillId="8" borderId="0" xfId="0" applyNumberFormat="1" applyFont="1" applyFill="1" applyAlignment="1">
      <alignment horizontal="center"/>
    </xf>
    <xf numFmtId="168" fontId="23" fillId="8" borderId="0" xfId="0" applyNumberFormat="1" applyFont="1" applyFill="1" applyBorder="1" applyAlignment="1">
      <alignment horizontal="center"/>
    </xf>
    <xf numFmtId="170" fontId="23" fillId="8" borderId="0" xfId="0" applyNumberFormat="1" applyFont="1" applyFill="1" applyAlignment="1">
      <alignment horizontal="center"/>
    </xf>
    <xf numFmtId="2" fontId="23" fillId="8" borderId="0" xfId="0" applyNumberFormat="1" applyFont="1" applyFill="1" applyBorder="1" applyAlignment="1">
      <alignment horizontal="center"/>
    </xf>
    <xf numFmtId="171" fontId="23" fillId="8" borderId="0" xfId="0" applyNumberFormat="1" applyFont="1" applyFill="1" applyBorder="1" applyAlignment="1">
      <alignment horizontal="right"/>
    </xf>
    <xf numFmtId="0" fontId="23" fillId="8" borderId="0" xfId="0" applyFont="1" applyFill="1" applyAlignment="1">
      <alignment horizontal="right"/>
    </xf>
    <xf numFmtId="171" fontId="24" fillId="8" borderId="0" xfId="0" applyNumberFormat="1" applyFont="1" applyFill="1" applyBorder="1" applyAlignment="1">
      <alignment horizontal="right"/>
    </xf>
    <xf numFmtId="0" fontId="23" fillId="0" borderId="0" xfId="0" applyFont="1" applyAlignment="1">
      <alignment horizontal="left"/>
    </xf>
    <xf numFmtId="167" fontId="23" fillId="8" borderId="0" xfId="0" applyNumberFormat="1" applyFont="1" applyFill="1" applyBorder="1" applyAlignment="1">
      <alignment horizontal="left"/>
    </xf>
    <xf numFmtId="2" fontId="23" fillId="8" borderId="0" xfId="0" applyNumberFormat="1" applyFont="1" applyFill="1" applyBorder="1" applyAlignment="1">
      <alignment horizontal="left"/>
    </xf>
    <xf numFmtId="1" fontId="23" fillId="8" borderId="0" xfId="0" applyNumberFormat="1" applyFont="1" applyFill="1" applyBorder="1" applyAlignment="1">
      <alignment horizontal="left"/>
    </xf>
    <xf numFmtId="164" fontId="23" fillId="8" borderId="0" xfId="0" applyNumberFormat="1" applyFont="1" applyFill="1" applyBorder="1" applyAlignment="1">
      <alignment horizontal="left"/>
    </xf>
    <xf numFmtId="168" fontId="23" fillId="8" borderId="0" xfId="0" applyNumberFormat="1" applyFont="1" applyFill="1" applyBorder="1" applyAlignment="1">
      <alignment horizontal="left"/>
    </xf>
    <xf numFmtId="171" fontId="23" fillId="8" borderId="0" xfId="0" applyNumberFormat="1" applyFont="1" applyFill="1" applyBorder="1" applyAlignment="1">
      <alignment horizontal="left"/>
    </xf>
    <xf numFmtId="0" fontId="23" fillId="8" borderId="0" xfId="0" applyFont="1" applyFill="1" applyBorder="1" applyAlignment="1">
      <alignment horizontal="left"/>
    </xf>
    <xf numFmtId="0" fontId="31" fillId="8" borderId="0" xfId="0" applyNumberFormat="1" applyFont="1" applyFill="1" applyAlignment="1">
      <alignment horizontal="right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/>
    </xf>
    <xf numFmtId="1" fontId="31" fillId="8" borderId="0" xfId="0" applyNumberFormat="1" applyFont="1" applyFill="1" applyAlignment="1">
      <alignment horizontal="right"/>
    </xf>
    <xf numFmtId="169" fontId="31" fillId="8" borderId="0" xfId="0" applyNumberFormat="1" applyFont="1" applyFill="1" applyAlignment="1">
      <alignment horizontal="center"/>
    </xf>
    <xf numFmtId="164" fontId="31" fillId="8" borderId="0" xfId="0" applyNumberFormat="1" applyFont="1" applyFill="1" applyAlignment="1">
      <alignment horizontal="center"/>
    </xf>
    <xf numFmtId="168" fontId="31" fillId="8" borderId="0" xfId="0" applyNumberFormat="1" applyFont="1" applyFill="1" applyAlignment="1">
      <alignment horizontal="center"/>
    </xf>
    <xf numFmtId="170" fontId="31" fillId="8" borderId="0" xfId="0" applyNumberFormat="1" applyFont="1" applyFill="1" applyAlignment="1">
      <alignment horizontal="center"/>
    </xf>
    <xf numFmtId="2" fontId="31" fillId="8" borderId="0" xfId="0" applyNumberFormat="1" applyFont="1" applyFill="1" applyBorder="1" applyAlignment="1">
      <alignment horizontal="center"/>
    </xf>
    <xf numFmtId="171" fontId="31" fillId="8" borderId="0" xfId="0" applyNumberFormat="1" applyFont="1" applyFill="1" applyBorder="1" applyAlignment="1">
      <alignment horizontal="right"/>
    </xf>
    <xf numFmtId="0" fontId="31" fillId="8" borderId="0" xfId="0" applyFont="1" applyFill="1" applyAlignment="1">
      <alignment horizontal="right"/>
    </xf>
    <xf numFmtId="0" fontId="24" fillId="8" borderId="13" xfId="0" applyNumberFormat="1" applyFont="1" applyFill="1" applyBorder="1" applyAlignment="1">
      <alignment horizontal="center" wrapText="1"/>
    </xf>
    <xf numFmtId="0" fontId="31" fillId="8" borderId="0" xfId="0" applyNumberFormat="1" applyFont="1" applyFill="1" applyAlignment="1">
      <alignment horizontal="left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32" fillId="0" borderId="13" xfId="0" applyFont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33" fillId="0" borderId="0" xfId="0" applyFont="1" applyAlignment="1">
      <alignment horizontal="left" vertical="center" wrapText="1"/>
    </xf>
    <xf numFmtId="0" fontId="33" fillId="0" borderId="8" xfId="0" applyFont="1" applyBorder="1" applyAlignment="1">
      <alignment horizontal="center" vertical="center" wrapText="1"/>
    </xf>
    <xf numFmtId="167" fontId="33" fillId="0" borderId="8" xfId="0" applyNumberFormat="1" applyFont="1" applyBorder="1" applyAlignment="1">
      <alignment horizontal="center" vertical="center" wrapText="1"/>
    </xf>
    <xf numFmtId="1" fontId="35" fillId="0" borderId="0" xfId="0" applyNumberFormat="1" applyFont="1" applyAlignment="1">
      <alignment horizontal="left" vertical="center" wrapText="1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left" vertical="center" wrapText="1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36" fillId="0" borderId="14" xfId="0" applyFont="1" applyBorder="1" applyAlignment="1">
      <alignment horizontal="left" vertical="center" wrapText="1"/>
    </xf>
    <xf numFmtId="0" fontId="36" fillId="0" borderId="14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4" borderId="8" xfId="0" applyFill="1" applyBorder="1"/>
    <xf numFmtId="0" fontId="0" fillId="10" borderId="8" xfId="0" applyFill="1" applyBorder="1"/>
    <xf numFmtId="0" fontId="0" fillId="11" borderId="8" xfId="0" applyFill="1" applyBorder="1"/>
    <xf numFmtId="0" fontId="0" fillId="9" borderId="8" xfId="0" applyFill="1" applyBorder="1"/>
    <xf numFmtId="167" fontId="8" fillId="7" borderId="8" xfId="0" applyNumberFormat="1" applyFont="1" applyFill="1" applyBorder="1" applyAlignment="1">
      <alignment horizontal="center"/>
    </xf>
    <xf numFmtId="167" fontId="15" fillId="7" borderId="8" xfId="0" applyNumberFormat="1" applyFont="1" applyFill="1" applyBorder="1" applyAlignment="1">
      <alignment horizontal="center"/>
    </xf>
    <xf numFmtId="167" fontId="8" fillId="7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33" fillId="0" borderId="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67" fontId="8" fillId="0" borderId="0" xfId="0" applyNumberFormat="1" applyFont="1" applyFill="1" applyAlignment="1">
      <alignment horizontal="center"/>
    </xf>
    <xf numFmtId="167" fontId="0" fillId="0" borderId="0" xfId="0" applyNumberFormat="1" applyFill="1" applyAlignment="1">
      <alignment horizontal="center"/>
    </xf>
    <xf numFmtId="167" fontId="33" fillId="7" borderId="8" xfId="0" applyNumberFormat="1" applyFont="1" applyFill="1" applyBorder="1" applyAlignment="1">
      <alignment horizontal="center" vertical="center" wrapText="1"/>
    </xf>
    <xf numFmtId="167" fontId="33" fillId="3" borderId="8" xfId="0" applyNumberFormat="1" applyFont="1" applyFill="1" applyBorder="1" applyAlignment="1">
      <alignment horizontal="center" vertical="center" wrapText="1"/>
    </xf>
    <xf numFmtId="167" fontId="0" fillId="3" borderId="8" xfId="0" applyNumberFormat="1" applyFill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3" borderId="8" xfId="0" applyNumberFormat="1" applyFill="1" applyBorder="1" applyAlignment="1">
      <alignment horizontal="center" vertical="center"/>
    </xf>
    <xf numFmtId="167" fontId="0" fillId="0" borderId="8" xfId="0" applyNumberFormat="1" applyFill="1" applyBorder="1" applyAlignment="1">
      <alignment horizontal="center" vertical="center"/>
    </xf>
    <xf numFmtId="167" fontId="14" fillId="3" borderId="8" xfId="0" applyNumberFormat="1" applyFont="1" applyFill="1" applyBorder="1" applyAlignment="1">
      <alignment horizontal="center"/>
    </xf>
    <xf numFmtId="167" fontId="14" fillId="0" borderId="8" xfId="0" applyNumberFormat="1" applyFont="1" applyBorder="1" applyAlignment="1">
      <alignment horizontal="center"/>
    </xf>
    <xf numFmtId="167" fontId="15" fillId="3" borderId="8" xfId="0" applyNumberFormat="1" applyFont="1" applyFill="1" applyBorder="1" applyAlignment="1">
      <alignment horizontal="center"/>
    </xf>
    <xf numFmtId="167" fontId="15" fillId="0" borderId="8" xfId="0" applyNumberFormat="1" applyFont="1" applyBorder="1" applyAlignment="1">
      <alignment horizontal="center"/>
    </xf>
    <xf numFmtId="1" fontId="10" fillId="0" borderId="1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" fontId="24" fillId="8" borderId="13" xfId="0" applyNumberFormat="1" applyFont="1" applyFill="1" applyBorder="1" applyAlignment="1">
      <alignment horizontal="center"/>
    </xf>
    <xf numFmtId="2" fontId="24" fillId="8" borderId="13" xfId="0" applyNumberFormat="1" applyFont="1" applyFill="1" applyBorder="1" applyAlignment="1">
      <alignment horizontal="center"/>
    </xf>
    <xf numFmtId="2" fontId="27" fillId="8" borderId="13" xfId="0" applyNumberFormat="1" applyFont="1" applyFill="1" applyBorder="1" applyAlignment="1">
      <alignment horizontal="center" wrapText="1"/>
    </xf>
    <xf numFmtId="2" fontId="24" fillId="8" borderId="13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</cellXfs>
  <cellStyles count="2">
    <cellStyle name="Normal" xfId="0" builtinId="0"/>
    <cellStyle name="Normal 10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E5CDA"/>
      <color rgb="FFE650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130342</xdr:colOff>
      <xdr:row>1</xdr:row>
      <xdr:rowOff>360946</xdr:rowOff>
    </xdr:from>
    <xdr:to>
      <xdr:col>29</xdr:col>
      <xdr:colOff>461511</xdr:colOff>
      <xdr:row>5</xdr:row>
      <xdr:rowOff>8755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99119A0-A360-4228-B00E-4D9C5CBC3EA2}"/>
            </a:ext>
          </a:extLst>
        </xdr:cNvPr>
        <xdr:cNvSpPr txBox="1">
          <a:spLocks noChangeArrowheads="1"/>
        </xdr:cNvSpPr>
      </xdr:nvSpPr>
      <xdr:spPr bwMode="auto">
        <a:xfrm>
          <a:off x="16487942" y="570496"/>
          <a:ext cx="2159969" cy="587609"/>
        </a:xfrm>
        <a:prstGeom prst="rect">
          <a:avLst/>
        </a:prstGeom>
        <a:solidFill>
          <a:schemeClr val="accent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ZA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Samples analysed in this analytical run: HAF, MAP, UMO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162906</xdr:colOff>
      <xdr:row>8</xdr:row>
      <xdr:rowOff>138546</xdr:rowOff>
    </xdr:from>
    <xdr:to>
      <xdr:col>29</xdr:col>
      <xdr:colOff>490623</xdr:colOff>
      <xdr:row>11</xdr:row>
      <xdr:rowOff>158403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7BEBCDD-053F-4BE7-90D7-EECD879584A3}"/>
            </a:ext>
          </a:extLst>
        </xdr:cNvPr>
        <xdr:cNvSpPr txBox="1">
          <a:spLocks noChangeArrowheads="1"/>
        </xdr:cNvSpPr>
      </xdr:nvSpPr>
      <xdr:spPr bwMode="auto">
        <a:xfrm>
          <a:off x="16361179" y="1847273"/>
          <a:ext cx="2163444" cy="574039"/>
        </a:xfrm>
        <a:prstGeom prst="rect">
          <a:avLst/>
        </a:prstGeom>
        <a:solidFill>
          <a:schemeClr val="accent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ZA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Samples analysed in this analytical run: LEP, LMO, MAF, SUB, PHU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2744</xdr:colOff>
      <xdr:row>2</xdr:row>
      <xdr:rowOff>174830</xdr:rowOff>
    </xdr:from>
    <xdr:to>
      <xdr:col>24</xdr:col>
      <xdr:colOff>302712</xdr:colOff>
      <xdr:row>8</xdr:row>
      <xdr:rowOff>83507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8251450-15C8-4B0B-8100-6290C04D78DF}"/>
            </a:ext>
          </a:extLst>
        </xdr:cNvPr>
        <xdr:cNvSpPr txBox="1">
          <a:spLocks noChangeArrowheads="1"/>
        </xdr:cNvSpPr>
      </xdr:nvSpPr>
      <xdr:spPr bwMode="auto">
        <a:xfrm>
          <a:off x="13927511" y="769816"/>
          <a:ext cx="905393" cy="1036020"/>
        </a:xfrm>
        <a:prstGeom prst="rect">
          <a:avLst/>
        </a:prstGeom>
        <a:solidFill>
          <a:schemeClr val="accent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l">
            <a:lnSpc>
              <a:spcPct val="107000"/>
            </a:lnSpc>
            <a:spcAft>
              <a:spcPts val="800"/>
            </a:spcAft>
          </a:pPr>
          <a:r>
            <a:rPr lang="en-ZA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Sample analysed in this analytical run is Q6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5</xdr:col>
      <xdr:colOff>114300</xdr:colOff>
      <xdr:row>20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71725"/>
          <a:ext cx="5172075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12</xdr:col>
      <xdr:colOff>351262</xdr:colOff>
      <xdr:row>44</xdr:row>
      <xdr:rowOff>113762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276725"/>
          <a:ext cx="9304762" cy="430476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12</xdr:col>
      <xdr:colOff>113829</xdr:colOff>
      <xdr:row>16</xdr:row>
      <xdr:rowOff>133238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95900" y="2371725"/>
          <a:ext cx="3771429" cy="8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O353"/>
  <sheetViews>
    <sheetView zoomScaleNormal="100" workbookViewId="0">
      <selection activeCell="D10" sqref="D10"/>
    </sheetView>
  </sheetViews>
  <sheetFormatPr defaultRowHeight="14.5"/>
  <cols>
    <col min="1" max="1" width="3.08984375" customWidth="1"/>
    <col min="2" max="2" width="7.81640625" style="80" customWidth="1"/>
    <col min="3" max="3" width="10.7265625" style="80" customWidth="1"/>
    <col min="4" max="4" width="24.54296875" style="80" customWidth="1"/>
    <col min="5" max="5" width="10.453125" style="176" customWidth="1"/>
    <col min="6" max="6" width="9.1796875" style="62" customWidth="1"/>
    <col min="7" max="7" width="11.453125" style="184" customWidth="1"/>
    <col min="8" max="8" width="13.26953125" style="62" customWidth="1"/>
    <col min="9" max="9" width="9.453125" style="212" customWidth="1"/>
    <col min="10" max="10" width="16.453125" style="212" customWidth="1"/>
    <col min="11" max="12" width="15.54296875" style="212" customWidth="1"/>
    <col min="13" max="13" width="9.453125" style="210" customWidth="1"/>
    <col min="14" max="14" width="8.54296875" style="210" customWidth="1"/>
    <col min="15" max="15" width="9.453125" style="215" customWidth="1"/>
  </cols>
  <sheetData>
    <row r="1" spans="1:15" s="303" customFormat="1" ht="28.5" customHeight="1">
      <c r="B1" s="304" t="s">
        <v>1073</v>
      </c>
      <c r="C1" s="301" t="s">
        <v>1291</v>
      </c>
      <c r="D1" s="304" t="s">
        <v>1303</v>
      </c>
      <c r="E1" s="304" t="s">
        <v>1074</v>
      </c>
      <c r="F1" s="304" t="s">
        <v>1295</v>
      </c>
      <c r="G1" s="334" t="s">
        <v>1075</v>
      </c>
      <c r="H1" s="304" t="s">
        <v>1296</v>
      </c>
      <c r="I1" s="338" t="s">
        <v>1076</v>
      </c>
      <c r="J1" s="338" t="s">
        <v>1077</v>
      </c>
      <c r="K1" s="338" t="s">
        <v>1078</v>
      </c>
      <c r="L1" s="338" t="s">
        <v>1079</v>
      </c>
      <c r="M1" s="339" t="s">
        <v>1080</v>
      </c>
      <c r="N1" s="305" t="s">
        <v>1081</v>
      </c>
      <c r="O1" s="306" t="s">
        <v>1225</v>
      </c>
    </row>
    <row r="2" spans="1:15">
      <c r="A2" s="180" t="s">
        <v>1302</v>
      </c>
      <c r="B2" s="307"/>
      <c r="C2" s="307"/>
      <c r="D2" s="307"/>
      <c r="E2" s="308"/>
      <c r="F2" s="182"/>
      <c r="G2" s="182"/>
      <c r="H2" s="182"/>
      <c r="I2" s="209"/>
      <c r="J2" s="209"/>
      <c r="K2" s="209"/>
      <c r="L2" s="209"/>
      <c r="M2" s="209"/>
      <c r="N2" s="209"/>
      <c r="O2" s="213"/>
    </row>
    <row r="3" spans="1:15">
      <c r="B3" s="312" t="s">
        <v>1082</v>
      </c>
      <c r="C3" s="313" t="s">
        <v>1293</v>
      </c>
      <c r="D3" s="207" t="s">
        <v>1240</v>
      </c>
      <c r="E3" s="314" t="s">
        <v>1083</v>
      </c>
      <c r="F3" s="317">
        <v>86</v>
      </c>
      <c r="G3" s="332">
        <v>80</v>
      </c>
      <c r="H3" s="318">
        <v>9</v>
      </c>
      <c r="I3" s="329">
        <v>0</v>
      </c>
      <c r="J3" s="329">
        <v>2</v>
      </c>
      <c r="K3" s="329">
        <v>5</v>
      </c>
      <c r="L3" s="329">
        <v>17</v>
      </c>
      <c r="M3" s="340">
        <v>47</v>
      </c>
      <c r="N3" s="341">
        <v>9</v>
      </c>
      <c r="O3" s="216">
        <f>SUM(I3:N3)</f>
        <v>80</v>
      </c>
    </row>
    <row r="4" spans="1:15">
      <c r="A4" s="196" t="s">
        <v>1092</v>
      </c>
      <c r="B4" s="309"/>
      <c r="C4" s="309"/>
      <c r="D4" s="309"/>
      <c r="E4" s="310"/>
      <c r="F4" s="199"/>
      <c r="G4" s="200"/>
      <c r="H4" s="200"/>
      <c r="I4" s="201">
        <f>I3/G3*100</f>
        <v>0</v>
      </c>
      <c r="J4" s="201">
        <f>J3/80*100</f>
        <v>2.5</v>
      </c>
      <c r="K4" s="201">
        <f>K3/80*100</f>
        <v>6.25</v>
      </c>
      <c r="L4" s="201">
        <f>L3/80*100</f>
        <v>21.25</v>
      </c>
      <c r="M4" s="201">
        <f>M3/80*100</f>
        <v>58.75</v>
      </c>
      <c r="N4" s="201">
        <f>N3/80*100</f>
        <v>11.25</v>
      </c>
      <c r="O4" s="217">
        <f>SUM(I4:N4)</f>
        <v>100</v>
      </c>
    </row>
    <row r="5" spans="1:15">
      <c r="A5" s="180" t="s">
        <v>1084</v>
      </c>
      <c r="B5" s="307"/>
      <c r="C5" s="307"/>
      <c r="D5" s="307"/>
      <c r="E5" s="308"/>
      <c r="F5" s="182"/>
      <c r="G5" s="183"/>
      <c r="H5" s="183"/>
      <c r="I5" s="211"/>
      <c r="J5" s="211"/>
      <c r="K5" s="211"/>
      <c r="L5" s="211"/>
      <c r="M5" s="209"/>
      <c r="N5" s="209"/>
      <c r="O5" s="217"/>
    </row>
    <row r="6" spans="1:15">
      <c r="B6" s="312" t="s">
        <v>1085</v>
      </c>
      <c r="C6" s="313" t="s">
        <v>1292</v>
      </c>
      <c r="D6" s="203" t="s">
        <v>1226</v>
      </c>
      <c r="E6" s="316" t="s">
        <v>1083</v>
      </c>
      <c r="F6" s="317">
        <v>5</v>
      </c>
      <c r="G6" s="332">
        <v>4</v>
      </c>
      <c r="H6" s="318">
        <v>4</v>
      </c>
      <c r="I6" s="329">
        <v>0</v>
      </c>
      <c r="J6" s="329">
        <v>0</v>
      </c>
      <c r="K6" s="329">
        <v>0</v>
      </c>
      <c r="L6" s="329">
        <v>0</v>
      </c>
      <c r="M6" s="340">
        <v>0</v>
      </c>
      <c r="N6" s="341">
        <v>4</v>
      </c>
      <c r="O6" s="217">
        <f>SUM(I6:N6)</f>
        <v>4</v>
      </c>
    </row>
    <row r="7" spans="1:15">
      <c r="B7" s="312" t="s">
        <v>1086</v>
      </c>
      <c r="C7" s="313" t="s">
        <v>1293</v>
      </c>
      <c r="D7" s="206" t="s">
        <v>1234</v>
      </c>
      <c r="E7" s="316" t="s">
        <v>1083</v>
      </c>
      <c r="F7" s="317">
        <v>103</v>
      </c>
      <c r="G7" s="332">
        <v>82</v>
      </c>
      <c r="H7" s="318">
        <v>12</v>
      </c>
      <c r="I7" s="329">
        <v>1</v>
      </c>
      <c r="J7" s="329">
        <v>2</v>
      </c>
      <c r="K7" s="329">
        <v>7</v>
      </c>
      <c r="L7" s="329">
        <v>13</v>
      </c>
      <c r="M7" s="340">
        <v>47</v>
      </c>
      <c r="N7" s="341">
        <v>12</v>
      </c>
      <c r="O7" s="218">
        <f>SUM(I7:N7)</f>
        <v>82</v>
      </c>
    </row>
    <row r="8" spans="1:15">
      <c r="B8" s="312" t="s">
        <v>1087</v>
      </c>
      <c r="C8" s="313" t="s">
        <v>1293</v>
      </c>
      <c r="D8" s="203" t="s">
        <v>1235</v>
      </c>
      <c r="E8" s="316" t="s">
        <v>1083</v>
      </c>
      <c r="F8" s="317">
        <v>104</v>
      </c>
      <c r="G8" s="332">
        <v>68</v>
      </c>
      <c r="H8" s="318">
        <v>7</v>
      </c>
      <c r="I8" s="329">
        <v>1</v>
      </c>
      <c r="J8" s="329">
        <v>3</v>
      </c>
      <c r="K8" s="329">
        <v>12</v>
      </c>
      <c r="L8" s="329">
        <v>18</v>
      </c>
      <c r="M8" s="340">
        <v>27</v>
      </c>
      <c r="N8" s="341">
        <v>7</v>
      </c>
      <c r="O8" s="218">
        <f t="shared" ref="O8:O12" si="0">SUM(I8:N8)</f>
        <v>68</v>
      </c>
    </row>
    <row r="9" spans="1:15">
      <c r="B9" s="312" t="s">
        <v>1088</v>
      </c>
      <c r="C9" s="313" t="s">
        <v>1293</v>
      </c>
      <c r="D9" s="206" t="s">
        <v>1236</v>
      </c>
      <c r="E9" s="316" t="s">
        <v>1083</v>
      </c>
      <c r="F9" s="317">
        <v>102</v>
      </c>
      <c r="G9" s="332">
        <v>85</v>
      </c>
      <c r="H9" s="318">
        <v>3</v>
      </c>
      <c r="I9" s="329">
        <v>0</v>
      </c>
      <c r="J9" s="329">
        <v>2</v>
      </c>
      <c r="K9" s="329">
        <v>6</v>
      </c>
      <c r="L9" s="329">
        <v>13</v>
      </c>
      <c r="M9" s="340">
        <v>61</v>
      </c>
      <c r="N9" s="341">
        <v>3</v>
      </c>
      <c r="O9" s="218">
        <f t="shared" si="0"/>
        <v>85</v>
      </c>
    </row>
    <row r="10" spans="1:15">
      <c r="B10" s="312" t="s">
        <v>1089</v>
      </c>
      <c r="C10" s="313" t="s">
        <v>1292</v>
      </c>
      <c r="D10" s="203" t="s">
        <v>1231</v>
      </c>
      <c r="E10" s="316" t="s">
        <v>1083</v>
      </c>
      <c r="F10" s="317">
        <v>8</v>
      </c>
      <c r="G10" s="332">
        <v>8</v>
      </c>
      <c r="H10" s="318">
        <v>8</v>
      </c>
      <c r="I10" s="329">
        <v>0</v>
      </c>
      <c r="J10" s="329">
        <v>0</v>
      </c>
      <c r="K10" s="329">
        <v>0</v>
      </c>
      <c r="L10" s="329">
        <v>0</v>
      </c>
      <c r="M10" s="340">
        <v>0</v>
      </c>
      <c r="N10" s="341">
        <v>8</v>
      </c>
      <c r="O10" s="217">
        <f t="shared" si="0"/>
        <v>8</v>
      </c>
    </row>
    <row r="11" spans="1:15">
      <c r="B11" s="205" t="s">
        <v>1090</v>
      </c>
      <c r="C11" s="313" t="s">
        <v>1293</v>
      </c>
      <c r="D11" s="203" t="s">
        <v>1241</v>
      </c>
      <c r="E11" s="316" t="s">
        <v>1083</v>
      </c>
      <c r="F11" s="317">
        <v>68</v>
      </c>
      <c r="G11" s="332">
        <v>55</v>
      </c>
      <c r="H11" s="318">
        <v>5</v>
      </c>
      <c r="I11" s="329">
        <v>0</v>
      </c>
      <c r="J11" s="329">
        <v>2</v>
      </c>
      <c r="K11" s="329">
        <v>10</v>
      </c>
      <c r="L11" s="329">
        <v>24</v>
      </c>
      <c r="M11" s="340">
        <v>14</v>
      </c>
      <c r="N11" s="341">
        <v>5</v>
      </c>
      <c r="O11" s="218">
        <f t="shared" si="0"/>
        <v>55</v>
      </c>
    </row>
    <row r="12" spans="1:15" s="170" customFormat="1">
      <c r="A12" s="170" t="s">
        <v>1091</v>
      </c>
      <c r="B12" s="311"/>
      <c r="C12" s="311"/>
      <c r="D12" s="311"/>
      <c r="E12" s="179"/>
      <c r="F12" s="319">
        <f>SUM(F6:F11)</f>
        <v>390</v>
      </c>
      <c r="G12" s="333">
        <f>SUM(G6:G11)</f>
        <v>302</v>
      </c>
      <c r="H12" s="320">
        <f>SUM(H6:H11)</f>
        <v>39</v>
      </c>
      <c r="I12" s="330">
        <f t="shared" ref="I12:N12" si="1">SUM(I6:I11)</f>
        <v>2</v>
      </c>
      <c r="J12" s="330">
        <f t="shared" si="1"/>
        <v>9</v>
      </c>
      <c r="K12" s="330">
        <f t="shared" si="1"/>
        <v>35</v>
      </c>
      <c r="L12" s="330">
        <f t="shared" si="1"/>
        <v>68</v>
      </c>
      <c r="M12" s="346">
        <f t="shared" si="1"/>
        <v>149</v>
      </c>
      <c r="N12" s="347">
        <f t="shared" si="1"/>
        <v>39</v>
      </c>
      <c r="O12" s="219">
        <f t="shared" si="0"/>
        <v>302</v>
      </c>
    </row>
    <row r="13" spans="1:15">
      <c r="A13" s="196" t="s">
        <v>1092</v>
      </c>
      <c r="B13" s="309"/>
      <c r="C13" s="309"/>
      <c r="D13" s="309"/>
      <c r="E13" s="310"/>
      <c r="F13" s="199"/>
      <c r="G13" s="200"/>
      <c r="H13" s="200"/>
      <c r="I13" s="201">
        <f>(I12/G12)*100</f>
        <v>0.66225165562913912</v>
      </c>
      <c r="J13" s="201">
        <f>(J12/G12*100)</f>
        <v>2.9801324503311259</v>
      </c>
      <c r="K13" s="201">
        <f>(K12/G12)*100</f>
        <v>11.589403973509933</v>
      </c>
      <c r="L13" s="201">
        <f>(L12/G12)*100</f>
        <v>22.516556291390728</v>
      </c>
      <c r="M13" s="201">
        <f>(M12/G12)*100</f>
        <v>49.337748344370866</v>
      </c>
      <c r="N13" s="201">
        <f>(N12/G12)*100</f>
        <v>12.913907284768211</v>
      </c>
      <c r="O13" s="218">
        <f>SUM(I13:N13)</f>
        <v>100</v>
      </c>
    </row>
    <row r="14" spans="1:15" s="36" customFormat="1">
      <c r="B14" s="299"/>
      <c r="C14" s="299"/>
      <c r="D14" s="299"/>
      <c r="E14" s="300"/>
      <c r="F14" s="335"/>
      <c r="G14" s="302"/>
      <c r="H14" s="302"/>
      <c r="I14" s="336"/>
      <c r="J14" s="336"/>
      <c r="K14" s="336"/>
      <c r="L14" s="336"/>
      <c r="M14" s="337"/>
      <c r="N14" s="337"/>
      <c r="O14" s="218"/>
    </row>
    <row r="15" spans="1:15">
      <c r="A15" s="180" t="s">
        <v>1093</v>
      </c>
      <c r="B15" s="307"/>
      <c r="C15" s="307"/>
      <c r="D15" s="307"/>
      <c r="E15" s="308"/>
      <c r="F15" s="182"/>
      <c r="G15" s="183"/>
      <c r="H15" s="183"/>
      <c r="I15" s="211"/>
      <c r="J15" s="211"/>
      <c r="K15" s="211"/>
      <c r="L15" s="211"/>
      <c r="M15" s="209"/>
      <c r="N15" s="209"/>
      <c r="O15" s="217"/>
    </row>
    <row r="16" spans="1:15">
      <c r="B16" s="312" t="s">
        <v>1094</v>
      </c>
      <c r="C16" s="313" t="s">
        <v>1292</v>
      </c>
      <c r="D16" s="204" t="s">
        <v>1227</v>
      </c>
      <c r="E16" s="316" t="s">
        <v>1083</v>
      </c>
      <c r="F16" s="317">
        <v>3</v>
      </c>
      <c r="G16" s="332">
        <v>3</v>
      </c>
      <c r="H16" s="318">
        <v>3</v>
      </c>
      <c r="I16" s="329">
        <v>0</v>
      </c>
      <c r="J16" s="329">
        <v>0</v>
      </c>
      <c r="K16" s="329">
        <v>0</v>
      </c>
      <c r="L16" s="329">
        <v>0</v>
      </c>
      <c r="M16" s="340">
        <v>0</v>
      </c>
      <c r="N16" s="341">
        <v>3</v>
      </c>
      <c r="O16" s="217">
        <f>SUM(I16:N16)</f>
        <v>3</v>
      </c>
    </row>
    <row r="17" spans="1:15" ht="29">
      <c r="B17" s="312" t="s">
        <v>1095</v>
      </c>
      <c r="C17" s="313" t="s">
        <v>1293</v>
      </c>
      <c r="D17" s="205" t="s">
        <v>1228</v>
      </c>
      <c r="E17" s="321" t="s">
        <v>1096</v>
      </c>
      <c r="F17" s="317">
        <v>15</v>
      </c>
      <c r="G17" s="332">
        <v>14</v>
      </c>
      <c r="H17" s="318">
        <v>3</v>
      </c>
      <c r="I17" s="329">
        <v>0</v>
      </c>
      <c r="J17" s="329">
        <v>1</v>
      </c>
      <c r="K17" s="329">
        <v>4</v>
      </c>
      <c r="L17" s="329">
        <v>2</v>
      </c>
      <c r="M17" s="340">
        <v>5</v>
      </c>
      <c r="N17" s="341">
        <v>2</v>
      </c>
      <c r="O17" s="217">
        <f>SUM(I17:N17)</f>
        <v>14</v>
      </c>
    </row>
    <row r="18" spans="1:15">
      <c r="B18" s="312" t="s">
        <v>1097</v>
      </c>
      <c r="C18" s="313" t="s">
        <v>1293</v>
      </c>
      <c r="D18" s="203" t="s">
        <v>1233</v>
      </c>
      <c r="E18" s="316" t="s">
        <v>1083</v>
      </c>
      <c r="F18" s="317">
        <v>89</v>
      </c>
      <c r="G18" s="332">
        <v>85</v>
      </c>
      <c r="H18" s="318">
        <v>13</v>
      </c>
      <c r="I18" s="329">
        <v>0</v>
      </c>
      <c r="J18" s="329">
        <v>1</v>
      </c>
      <c r="K18" s="329">
        <v>17</v>
      </c>
      <c r="L18" s="329">
        <v>28</v>
      </c>
      <c r="M18" s="340">
        <v>25</v>
      </c>
      <c r="N18" s="341">
        <v>14</v>
      </c>
      <c r="O18" s="217">
        <f>SUM(I18:N18)</f>
        <v>85</v>
      </c>
    </row>
    <row r="19" spans="1:15" ht="29">
      <c r="B19" s="312" t="s">
        <v>1098</v>
      </c>
      <c r="C19" s="313" t="s">
        <v>1293</v>
      </c>
      <c r="D19" s="203" t="s">
        <v>1230</v>
      </c>
      <c r="E19" s="321" t="s">
        <v>1096</v>
      </c>
      <c r="F19" s="317">
        <v>30</v>
      </c>
      <c r="G19" s="332">
        <v>25</v>
      </c>
      <c r="H19" s="318">
        <v>3</v>
      </c>
      <c r="I19" s="329">
        <v>0</v>
      </c>
      <c r="J19" s="329">
        <v>1</v>
      </c>
      <c r="K19" s="329">
        <v>3</v>
      </c>
      <c r="L19" s="329">
        <v>11</v>
      </c>
      <c r="M19" s="340">
        <v>7</v>
      </c>
      <c r="N19" s="341">
        <v>3</v>
      </c>
      <c r="O19" s="218">
        <f>SUM(I19:N19)</f>
        <v>25</v>
      </c>
    </row>
    <row r="20" spans="1:15" s="36" customFormat="1" ht="26.5" customHeight="1">
      <c r="B20" s="315" t="s">
        <v>1105</v>
      </c>
      <c r="C20" s="313" t="s">
        <v>1292</v>
      </c>
      <c r="D20" s="207" t="s">
        <v>1229</v>
      </c>
      <c r="E20" s="322" t="s">
        <v>1096</v>
      </c>
      <c r="F20" s="323">
        <v>12</v>
      </c>
      <c r="G20" s="324">
        <v>12</v>
      </c>
      <c r="H20" s="324">
        <v>12</v>
      </c>
      <c r="I20" s="331">
        <v>0</v>
      </c>
      <c r="J20" s="331">
        <v>0</v>
      </c>
      <c r="K20" s="331">
        <v>0</v>
      </c>
      <c r="L20" s="331">
        <v>0</v>
      </c>
      <c r="M20" s="342">
        <v>0</v>
      </c>
      <c r="N20" s="343">
        <v>12</v>
      </c>
      <c r="O20" s="218">
        <f>SUM(I20:N20)</f>
        <v>12</v>
      </c>
    </row>
    <row r="21" spans="1:15">
      <c r="B21" s="312" t="s">
        <v>1099</v>
      </c>
      <c r="C21" s="313" t="s">
        <v>1293</v>
      </c>
      <c r="D21" s="206" t="s">
        <v>1237</v>
      </c>
      <c r="E21" s="316" t="s">
        <v>1083</v>
      </c>
      <c r="F21" s="317">
        <v>91</v>
      </c>
      <c r="G21" s="332">
        <v>82</v>
      </c>
      <c r="H21" s="318">
        <v>13</v>
      </c>
      <c r="I21" s="329">
        <v>1</v>
      </c>
      <c r="J21" s="329">
        <v>3</v>
      </c>
      <c r="K21" s="329">
        <v>18</v>
      </c>
      <c r="L21" s="329">
        <v>32</v>
      </c>
      <c r="M21" s="340">
        <v>15</v>
      </c>
      <c r="N21" s="341">
        <v>13</v>
      </c>
      <c r="O21" s="217">
        <f t="shared" ref="O21:O26" si="2">SUM(I21:N21)</f>
        <v>82</v>
      </c>
    </row>
    <row r="22" spans="1:15">
      <c r="B22" s="205" t="s">
        <v>1100</v>
      </c>
      <c r="C22" s="313" t="s">
        <v>1293</v>
      </c>
      <c r="D22" s="203" t="s">
        <v>1238</v>
      </c>
      <c r="E22" s="316" t="s">
        <v>1083</v>
      </c>
      <c r="F22" s="317">
        <v>109</v>
      </c>
      <c r="G22" s="332">
        <v>100</v>
      </c>
      <c r="H22" s="318">
        <v>7</v>
      </c>
      <c r="I22" s="329">
        <v>1</v>
      </c>
      <c r="J22" s="329">
        <v>2</v>
      </c>
      <c r="K22" s="329">
        <v>27</v>
      </c>
      <c r="L22" s="329">
        <v>35</v>
      </c>
      <c r="M22" s="340">
        <v>28</v>
      </c>
      <c r="N22" s="341">
        <v>7</v>
      </c>
      <c r="O22" s="218">
        <f t="shared" si="2"/>
        <v>100</v>
      </c>
    </row>
    <row r="23" spans="1:15">
      <c r="B23" s="312" t="s">
        <v>1101</v>
      </c>
      <c r="C23" s="313" t="s">
        <v>1293</v>
      </c>
      <c r="D23" s="203" t="s">
        <v>1239</v>
      </c>
      <c r="E23" s="316" t="s">
        <v>1083</v>
      </c>
      <c r="F23" s="317">
        <v>105</v>
      </c>
      <c r="G23" s="332">
        <v>93</v>
      </c>
      <c r="H23" s="318">
        <v>3</v>
      </c>
      <c r="I23" s="329">
        <v>0</v>
      </c>
      <c r="J23" s="329">
        <v>1</v>
      </c>
      <c r="K23" s="329">
        <v>29</v>
      </c>
      <c r="L23" s="329">
        <v>30</v>
      </c>
      <c r="M23" s="340">
        <v>30</v>
      </c>
      <c r="N23" s="341">
        <v>3</v>
      </c>
      <c r="O23" s="217">
        <f t="shared" si="2"/>
        <v>93</v>
      </c>
    </row>
    <row r="24" spans="1:15">
      <c r="B24" s="312" t="s">
        <v>1102</v>
      </c>
      <c r="C24" s="313" t="s">
        <v>1293</v>
      </c>
      <c r="D24" s="203" t="s">
        <v>1232</v>
      </c>
      <c r="E24" s="316" t="s">
        <v>1083</v>
      </c>
      <c r="F24" s="317">
        <v>112</v>
      </c>
      <c r="G24" s="332">
        <v>82</v>
      </c>
      <c r="H24" s="318">
        <v>9</v>
      </c>
      <c r="I24" s="329">
        <v>1</v>
      </c>
      <c r="J24" s="329">
        <v>3</v>
      </c>
      <c r="K24" s="329">
        <v>11</v>
      </c>
      <c r="L24" s="329">
        <v>35</v>
      </c>
      <c r="M24" s="340">
        <v>23</v>
      </c>
      <c r="N24" s="341">
        <v>9</v>
      </c>
      <c r="O24" s="217">
        <f t="shared" si="2"/>
        <v>82</v>
      </c>
    </row>
    <row r="25" spans="1:15" s="170" customFormat="1">
      <c r="A25" s="170" t="s">
        <v>1103</v>
      </c>
      <c r="B25" s="178"/>
      <c r="C25" s="178"/>
      <c r="D25" s="178"/>
      <c r="E25" s="177"/>
      <c r="F25" s="319">
        <f t="shared" ref="F25:N25" si="3">SUM(F16:F24)</f>
        <v>566</v>
      </c>
      <c r="G25" s="333">
        <f t="shared" si="3"/>
        <v>496</v>
      </c>
      <c r="H25" s="320">
        <f t="shared" si="3"/>
        <v>66</v>
      </c>
      <c r="I25" s="330">
        <f t="shared" si="3"/>
        <v>3</v>
      </c>
      <c r="J25" s="330">
        <f t="shared" si="3"/>
        <v>12</v>
      </c>
      <c r="K25" s="330">
        <f t="shared" si="3"/>
        <v>109</v>
      </c>
      <c r="L25" s="330">
        <f t="shared" si="3"/>
        <v>173</v>
      </c>
      <c r="M25" s="344">
        <f t="shared" si="3"/>
        <v>133</v>
      </c>
      <c r="N25" s="345">
        <f t="shared" si="3"/>
        <v>66</v>
      </c>
      <c r="O25" s="216">
        <f t="shared" si="2"/>
        <v>496</v>
      </c>
    </row>
    <row r="26" spans="1:15">
      <c r="A26" s="195" t="s">
        <v>1092</v>
      </c>
      <c r="B26" s="197"/>
      <c r="C26" s="197"/>
      <c r="D26" s="197"/>
      <c r="E26" s="198"/>
      <c r="F26" s="199"/>
      <c r="G26" s="200"/>
      <c r="H26" s="200"/>
      <c r="I26" s="201">
        <f>(I25/G25)*100</f>
        <v>0.60483870967741937</v>
      </c>
      <c r="J26" s="201">
        <f>(J25/G25)*100</f>
        <v>2.4193548387096775</v>
      </c>
      <c r="K26" s="201">
        <f>(K25/G25)*100</f>
        <v>21.975806451612904</v>
      </c>
      <c r="L26" s="201">
        <f>(L25/G25)*100</f>
        <v>34.87903225806452</v>
      </c>
      <c r="M26" s="202">
        <f>(M25/G25)*100</f>
        <v>26.814516129032256</v>
      </c>
      <c r="N26" s="202">
        <f>(N25/G25)*100</f>
        <v>13.306451612903224</v>
      </c>
      <c r="O26" s="220">
        <f t="shared" si="2"/>
        <v>100</v>
      </c>
    </row>
    <row r="27" spans="1:15">
      <c r="A27" s="181" t="s">
        <v>1294</v>
      </c>
      <c r="D27"/>
      <c r="E27"/>
      <c r="G27" s="62"/>
      <c r="I27" s="210"/>
      <c r="J27" s="210"/>
      <c r="K27" s="210"/>
      <c r="L27" s="210"/>
      <c r="O27" s="214"/>
    </row>
    <row r="28" spans="1:15">
      <c r="B28" t="s">
        <v>1298</v>
      </c>
      <c r="C28"/>
      <c r="D28"/>
      <c r="E28"/>
      <c r="G28" s="62"/>
      <c r="I28" s="210"/>
      <c r="J28" s="210"/>
      <c r="K28" s="210"/>
      <c r="L28" s="210"/>
    </row>
    <row r="29" spans="1:15">
      <c r="B29" s="313" t="s">
        <v>1292</v>
      </c>
      <c r="C29" s="313" t="s">
        <v>1293</v>
      </c>
      <c r="D29"/>
      <c r="E29"/>
      <c r="G29" s="62"/>
      <c r="I29" s="210"/>
      <c r="J29" s="210"/>
      <c r="K29" s="210"/>
      <c r="L29" s="210"/>
    </row>
    <row r="30" spans="1:15">
      <c r="B30" s="325" t="s">
        <v>1297</v>
      </c>
      <c r="C30" s="326" t="s">
        <v>1300</v>
      </c>
      <c r="D30"/>
      <c r="E30"/>
      <c r="G30" s="62"/>
      <c r="I30" s="210"/>
      <c r="J30" s="210"/>
      <c r="K30" s="210"/>
      <c r="L30" s="210"/>
    </row>
    <row r="31" spans="1:15">
      <c r="B31" s="327" t="s">
        <v>1299</v>
      </c>
      <c r="C31" s="328" t="s">
        <v>1301</v>
      </c>
      <c r="D31"/>
      <c r="E31"/>
      <c r="G31" s="62"/>
      <c r="I31" s="210"/>
      <c r="J31" s="210"/>
      <c r="K31" s="210"/>
      <c r="L31" s="210"/>
    </row>
    <row r="32" spans="1:15">
      <c r="C32"/>
      <c r="D32"/>
      <c r="E32"/>
      <c r="G32" s="62"/>
      <c r="I32" s="210"/>
      <c r="J32" s="210"/>
      <c r="K32" s="210"/>
      <c r="L32" s="210"/>
    </row>
    <row r="33" spans="2:12">
      <c r="B33"/>
      <c r="C33"/>
      <c r="D33"/>
      <c r="E33"/>
      <c r="G33" s="62"/>
      <c r="I33" s="210"/>
      <c r="J33" s="210"/>
      <c r="K33" s="210"/>
      <c r="L33" s="210"/>
    </row>
    <row r="34" spans="2:12">
      <c r="B34"/>
      <c r="C34"/>
      <c r="D34"/>
      <c r="E34"/>
      <c r="G34" s="62"/>
      <c r="I34" s="210"/>
      <c r="J34" s="210"/>
      <c r="K34" s="210"/>
      <c r="L34" s="210"/>
    </row>
    <row r="35" spans="2:12">
      <c r="B35"/>
      <c r="C35"/>
      <c r="D35"/>
      <c r="E35"/>
      <c r="G35" s="62"/>
      <c r="I35" s="210"/>
      <c r="J35" s="210"/>
      <c r="K35" s="210"/>
      <c r="L35" s="210"/>
    </row>
    <row r="36" spans="2:12">
      <c r="B36"/>
      <c r="C36"/>
      <c r="D36"/>
      <c r="E36"/>
      <c r="G36" s="62"/>
      <c r="I36" s="210"/>
      <c r="J36" s="210"/>
      <c r="K36" s="210"/>
      <c r="L36" s="210"/>
    </row>
    <row r="37" spans="2:12">
      <c r="B37"/>
      <c r="C37"/>
      <c r="D37"/>
      <c r="E37"/>
      <c r="G37" s="62"/>
      <c r="I37" s="210"/>
      <c r="J37" s="210"/>
      <c r="K37" s="210"/>
      <c r="L37" s="210"/>
    </row>
    <row r="38" spans="2:12">
      <c r="B38"/>
      <c r="C38"/>
      <c r="D38"/>
      <c r="E38"/>
      <c r="G38" s="62"/>
      <c r="I38" s="210"/>
      <c r="J38" s="210"/>
      <c r="K38" s="210"/>
      <c r="L38" s="210"/>
    </row>
    <row r="39" spans="2:12">
      <c r="B39"/>
      <c r="C39"/>
      <c r="D39"/>
      <c r="E39"/>
      <c r="G39" s="62"/>
      <c r="I39" s="210"/>
      <c r="J39" s="210"/>
      <c r="K39" s="210"/>
      <c r="L39" s="210"/>
    </row>
    <row r="40" spans="2:12">
      <c r="B40"/>
      <c r="C40"/>
      <c r="D40"/>
      <c r="E40"/>
      <c r="G40" s="62"/>
      <c r="I40" s="210"/>
      <c r="J40" s="210"/>
      <c r="K40" s="210"/>
      <c r="L40" s="210"/>
    </row>
    <row r="41" spans="2:12">
      <c r="B41"/>
      <c r="C41"/>
      <c r="D41"/>
      <c r="E41"/>
      <c r="G41" s="62"/>
      <c r="I41" s="210"/>
      <c r="J41" s="210"/>
      <c r="K41" s="210"/>
      <c r="L41" s="210"/>
    </row>
    <row r="42" spans="2:12">
      <c r="B42"/>
      <c r="C42"/>
      <c r="D42"/>
      <c r="E42"/>
      <c r="G42" s="62"/>
      <c r="I42" s="210"/>
      <c r="J42" s="210"/>
      <c r="K42" s="210"/>
      <c r="L42" s="210"/>
    </row>
    <row r="43" spans="2:12">
      <c r="B43"/>
      <c r="C43"/>
      <c r="D43"/>
      <c r="E43"/>
      <c r="G43" s="62"/>
      <c r="I43" s="210"/>
      <c r="J43" s="210"/>
      <c r="K43" s="210"/>
      <c r="L43" s="210"/>
    </row>
    <row r="44" spans="2:12">
      <c r="B44"/>
      <c r="C44"/>
      <c r="D44"/>
      <c r="E44"/>
      <c r="G44" s="62"/>
      <c r="I44" s="210"/>
      <c r="J44" s="210"/>
      <c r="K44" s="210"/>
      <c r="L44" s="210"/>
    </row>
    <row r="45" spans="2:12">
      <c r="B45"/>
      <c r="C45"/>
      <c r="D45"/>
      <c r="E45"/>
      <c r="G45" s="62"/>
      <c r="I45" s="210"/>
      <c r="J45" s="210"/>
      <c r="K45" s="210"/>
      <c r="L45" s="210"/>
    </row>
    <row r="46" spans="2:12">
      <c r="B46"/>
      <c r="C46"/>
      <c r="D46"/>
      <c r="E46"/>
      <c r="G46" s="62"/>
      <c r="I46" s="210"/>
      <c r="J46" s="210"/>
      <c r="K46" s="210"/>
      <c r="L46" s="210"/>
    </row>
    <row r="47" spans="2:12">
      <c r="B47"/>
      <c r="C47"/>
      <c r="D47"/>
      <c r="E47"/>
      <c r="G47" s="62"/>
      <c r="I47" s="210"/>
      <c r="J47" s="210"/>
      <c r="K47" s="210"/>
      <c r="L47" s="210"/>
    </row>
    <row r="48" spans="2:12">
      <c r="B48"/>
      <c r="C48"/>
      <c r="D48"/>
      <c r="E48"/>
      <c r="G48" s="62"/>
      <c r="I48" s="210"/>
      <c r="J48" s="210"/>
      <c r="K48" s="210"/>
      <c r="L48" s="210"/>
    </row>
    <row r="49" spans="2:12">
      <c r="B49"/>
      <c r="C49"/>
      <c r="D49"/>
      <c r="E49"/>
      <c r="G49" s="62"/>
      <c r="I49" s="210"/>
      <c r="J49" s="210"/>
      <c r="K49" s="210"/>
      <c r="L49" s="210"/>
    </row>
    <row r="50" spans="2:12">
      <c r="B50"/>
      <c r="C50"/>
      <c r="D50"/>
      <c r="E50"/>
      <c r="G50" s="62"/>
      <c r="I50" s="210"/>
      <c r="J50" s="210"/>
      <c r="K50" s="210"/>
      <c r="L50" s="210"/>
    </row>
    <row r="51" spans="2:12">
      <c r="B51"/>
      <c r="C51"/>
      <c r="D51"/>
      <c r="E51"/>
      <c r="G51" s="62"/>
      <c r="I51" s="210"/>
      <c r="J51" s="210"/>
      <c r="K51" s="210"/>
      <c r="L51" s="210"/>
    </row>
    <row r="52" spans="2:12">
      <c r="B52"/>
      <c r="C52"/>
      <c r="D52"/>
      <c r="E52"/>
      <c r="G52" s="62"/>
      <c r="I52" s="210"/>
      <c r="J52" s="210"/>
      <c r="K52" s="210"/>
      <c r="L52" s="210"/>
    </row>
    <row r="53" spans="2:12">
      <c r="B53"/>
      <c r="C53"/>
      <c r="D53"/>
      <c r="E53"/>
      <c r="G53" s="62"/>
      <c r="I53" s="210"/>
      <c r="J53" s="210"/>
      <c r="K53" s="210"/>
      <c r="L53" s="210"/>
    </row>
    <row r="54" spans="2:12">
      <c r="B54"/>
      <c r="C54"/>
      <c r="D54"/>
      <c r="E54"/>
      <c r="G54" s="62"/>
      <c r="I54" s="210"/>
      <c r="J54" s="210"/>
      <c r="K54" s="210"/>
      <c r="L54" s="210"/>
    </row>
    <row r="55" spans="2:12">
      <c r="B55"/>
      <c r="C55"/>
      <c r="D55"/>
      <c r="E55"/>
      <c r="G55" s="62"/>
      <c r="I55" s="210"/>
      <c r="J55" s="210"/>
      <c r="K55" s="210"/>
      <c r="L55" s="210"/>
    </row>
    <row r="56" spans="2:12">
      <c r="B56"/>
      <c r="C56"/>
      <c r="D56"/>
      <c r="E56"/>
      <c r="G56" s="62"/>
      <c r="I56" s="210"/>
      <c r="J56" s="210"/>
      <c r="K56" s="210"/>
      <c r="L56" s="210"/>
    </row>
    <row r="57" spans="2:12">
      <c r="B57"/>
      <c r="C57"/>
      <c r="D57"/>
      <c r="E57"/>
      <c r="G57" s="62"/>
      <c r="I57" s="210"/>
      <c r="J57" s="210"/>
      <c r="K57" s="210"/>
      <c r="L57" s="210"/>
    </row>
    <row r="58" spans="2:12">
      <c r="B58"/>
      <c r="C58"/>
      <c r="D58"/>
      <c r="E58"/>
      <c r="G58" s="62"/>
      <c r="I58" s="210"/>
      <c r="J58" s="210"/>
      <c r="K58" s="210"/>
      <c r="L58" s="210"/>
    </row>
    <row r="59" spans="2:12">
      <c r="B59"/>
      <c r="C59"/>
      <c r="D59"/>
      <c r="E59"/>
      <c r="G59" s="62"/>
      <c r="I59" s="210"/>
      <c r="J59" s="210"/>
      <c r="K59" s="210"/>
      <c r="L59" s="210"/>
    </row>
    <row r="60" spans="2:12">
      <c r="B60"/>
      <c r="C60"/>
      <c r="D60"/>
      <c r="E60"/>
      <c r="G60" s="62"/>
      <c r="I60" s="210"/>
      <c r="J60" s="210"/>
      <c r="K60" s="210"/>
      <c r="L60" s="210"/>
    </row>
    <row r="61" spans="2:12">
      <c r="B61"/>
      <c r="C61"/>
      <c r="D61"/>
      <c r="E61"/>
      <c r="G61" s="62"/>
      <c r="I61" s="210"/>
      <c r="J61" s="210"/>
      <c r="K61" s="210"/>
      <c r="L61" s="210"/>
    </row>
    <row r="62" spans="2:12">
      <c r="B62"/>
      <c r="C62"/>
      <c r="D62"/>
      <c r="E62"/>
      <c r="G62" s="62"/>
      <c r="I62" s="210"/>
      <c r="J62" s="210"/>
      <c r="K62" s="210"/>
      <c r="L62" s="210"/>
    </row>
    <row r="63" spans="2:12">
      <c r="B63"/>
      <c r="C63"/>
      <c r="D63"/>
      <c r="E63"/>
      <c r="G63" s="62"/>
      <c r="I63" s="210"/>
      <c r="J63" s="210"/>
      <c r="K63" s="210"/>
      <c r="L63" s="210"/>
    </row>
    <row r="64" spans="2:12">
      <c r="B64"/>
      <c r="C64"/>
      <c r="D64"/>
      <c r="E64"/>
      <c r="G64" s="62"/>
      <c r="I64" s="210"/>
      <c r="J64" s="210"/>
      <c r="K64" s="210"/>
      <c r="L64" s="210"/>
    </row>
    <row r="65" spans="2:12">
      <c r="B65"/>
      <c r="C65"/>
      <c r="D65"/>
      <c r="E65"/>
      <c r="G65" s="62"/>
      <c r="I65" s="210"/>
      <c r="J65" s="210"/>
      <c r="K65" s="210"/>
      <c r="L65" s="210"/>
    </row>
    <row r="66" spans="2:12">
      <c r="B66"/>
      <c r="C66"/>
      <c r="D66"/>
      <c r="E66"/>
      <c r="G66" s="62"/>
      <c r="I66" s="210"/>
      <c r="J66" s="210"/>
      <c r="K66" s="210"/>
      <c r="L66" s="210"/>
    </row>
    <row r="67" spans="2:12">
      <c r="B67"/>
      <c r="C67"/>
      <c r="D67"/>
      <c r="E67"/>
      <c r="G67" s="62"/>
      <c r="I67" s="210"/>
      <c r="J67" s="210"/>
      <c r="K67" s="210"/>
      <c r="L67" s="210"/>
    </row>
    <row r="68" spans="2:12">
      <c r="B68"/>
      <c r="C68"/>
      <c r="D68"/>
      <c r="E68"/>
      <c r="G68" s="62"/>
      <c r="I68" s="210"/>
      <c r="J68" s="210"/>
      <c r="K68" s="210"/>
      <c r="L68" s="210"/>
    </row>
    <row r="69" spans="2:12">
      <c r="B69"/>
      <c r="C69"/>
      <c r="D69"/>
      <c r="E69"/>
      <c r="G69" s="62"/>
      <c r="I69" s="210"/>
      <c r="J69" s="210"/>
      <c r="K69" s="210"/>
      <c r="L69" s="210"/>
    </row>
    <row r="70" spans="2:12">
      <c r="B70"/>
      <c r="C70"/>
      <c r="D70"/>
      <c r="E70"/>
      <c r="G70" s="62"/>
      <c r="I70" s="210"/>
      <c r="J70" s="210"/>
      <c r="K70" s="210"/>
      <c r="L70" s="210"/>
    </row>
    <row r="71" spans="2:12">
      <c r="B71"/>
      <c r="C71"/>
      <c r="D71"/>
      <c r="E71"/>
      <c r="G71" s="62"/>
      <c r="I71" s="210"/>
      <c r="J71" s="210"/>
      <c r="K71" s="210"/>
      <c r="L71" s="210"/>
    </row>
    <row r="72" spans="2:12">
      <c r="B72"/>
      <c r="C72"/>
      <c r="D72"/>
      <c r="E72"/>
      <c r="G72" s="62"/>
      <c r="I72" s="210"/>
      <c r="J72" s="210"/>
      <c r="K72" s="210"/>
      <c r="L72" s="210"/>
    </row>
    <row r="73" spans="2:12">
      <c r="B73"/>
      <c r="C73"/>
      <c r="D73"/>
      <c r="E73"/>
      <c r="G73" s="62"/>
      <c r="I73" s="210"/>
      <c r="J73" s="210"/>
      <c r="K73" s="210"/>
      <c r="L73" s="210"/>
    </row>
    <row r="74" spans="2:12">
      <c r="B74"/>
      <c r="C74"/>
      <c r="D74"/>
      <c r="E74"/>
      <c r="G74" s="62"/>
      <c r="I74" s="210"/>
      <c r="J74" s="210"/>
      <c r="K74" s="210"/>
      <c r="L74" s="210"/>
    </row>
    <row r="75" spans="2:12">
      <c r="B75"/>
      <c r="C75"/>
      <c r="D75"/>
      <c r="E75"/>
      <c r="G75" s="62"/>
      <c r="I75" s="210"/>
      <c r="J75" s="210"/>
      <c r="K75" s="210"/>
      <c r="L75" s="210"/>
    </row>
    <row r="76" spans="2:12">
      <c r="B76"/>
      <c r="C76"/>
      <c r="D76"/>
      <c r="E76"/>
      <c r="G76" s="62"/>
      <c r="I76" s="210"/>
      <c r="J76" s="210"/>
      <c r="K76" s="210"/>
      <c r="L76" s="210"/>
    </row>
    <row r="77" spans="2:12">
      <c r="B77"/>
      <c r="C77"/>
      <c r="D77"/>
      <c r="E77"/>
      <c r="G77" s="62"/>
      <c r="I77" s="210"/>
      <c r="J77" s="210"/>
      <c r="K77" s="210"/>
      <c r="L77" s="210"/>
    </row>
    <row r="78" spans="2:12">
      <c r="B78"/>
      <c r="C78"/>
      <c r="D78"/>
      <c r="E78"/>
      <c r="G78" s="62"/>
      <c r="I78" s="210"/>
      <c r="J78" s="210"/>
      <c r="K78" s="210"/>
      <c r="L78" s="210"/>
    </row>
    <row r="79" spans="2:12">
      <c r="B79"/>
      <c r="C79"/>
      <c r="D79"/>
      <c r="E79"/>
      <c r="G79" s="62"/>
      <c r="I79" s="210"/>
      <c r="J79" s="210"/>
      <c r="K79" s="210"/>
      <c r="L79" s="210"/>
    </row>
    <row r="80" spans="2:12">
      <c r="B80"/>
      <c r="C80"/>
      <c r="D80"/>
      <c r="E80"/>
      <c r="G80" s="62"/>
      <c r="I80" s="210"/>
      <c r="J80" s="210"/>
      <c r="K80" s="210"/>
      <c r="L80" s="210"/>
    </row>
    <row r="81" spans="2:12">
      <c r="B81"/>
      <c r="C81"/>
      <c r="D81"/>
      <c r="E81"/>
      <c r="G81" s="62"/>
      <c r="I81" s="210"/>
      <c r="J81" s="210"/>
      <c r="K81" s="210"/>
      <c r="L81" s="210"/>
    </row>
    <row r="82" spans="2:12">
      <c r="B82"/>
      <c r="C82"/>
      <c r="D82"/>
      <c r="E82"/>
      <c r="G82" s="62"/>
      <c r="I82" s="210"/>
      <c r="J82" s="210"/>
      <c r="K82" s="210"/>
      <c r="L82" s="210"/>
    </row>
    <row r="83" spans="2:12">
      <c r="B83"/>
      <c r="C83"/>
      <c r="D83"/>
      <c r="E83"/>
      <c r="G83" s="62"/>
      <c r="I83" s="210"/>
      <c r="J83" s="210"/>
      <c r="K83" s="210"/>
      <c r="L83" s="210"/>
    </row>
    <row r="84" spans="2:12">
      <c r="B84"/>
      <c r="C84"/>
      <c r="D84"/>
      <c r="E84"/>
      <c r="G84" s="62"/>
      <c r="I84" s="210"/>
      <c r="J84" s="210"/>
      <c r="K84" s="210"/>
      <c r="L84" s="210"/>
    </row>
    <row r="85" spans="2:12">
      <c r="B85"/>
      <c r="C85"/>
      <c r="D85"/>
      <c r="E85"/>
      <c r="G85" s="62"/>
      <c r="I85" s="210"/>
      <c r="J85" s="210"/>
      <c r="K85" s="210"/>
      <c r="L85" s="210"/>
    </row>
    <row r="86" spans="2:12">
      <c r="B86"/>
      <c r="C86"/>
      <c r="D86"/>
      <c r="E86"/>
      <c r="G86" s="62"/>
      <c r="I86" s="210"/>
      <c r="J86" s="210"/>
      <c r="K86" s="210"/>
      <c r="L86" s="210"/>
    </row>
    <row r="87" spans="2:12">
      <c r="B87"/>
      <c r="C87"/>
      <c r="D87"/>
      <c r="E87"/>
      <c r="G87" s="62"/>
      <c r="I87" s="210"/>
      <c r="J87" s="210"/>
      <c r="K87" s="210"/>
      <c r="L87" s="210"/>
    </row>
    <row r="88" spans="2:12">
      <c r="B88"/>
      <c r="C88"/>
      <c r="D88"/>
      <c r="E88"/>
      <c r="G88" s="62"/>
      <c r="I88" s="210"/>
      <c r="J88" s="210"/>
      <c r="K88" s="210"/>
      <c r="L88" s="210"/>
    </row>
    <row r="89" spans="2:12">
      <c r="B89"/>
      <c r="C89"/>
      <c r="D89"/>
      <c r="E89"/>
      <c r="G89" s="62"/>
      <c r="I89" s="210"/>
      <c r="J89" s="210"/>
      <c r="K89" s="210"/>
      <c r="L89" s="210"/>
    </row>
    <row r="90" spans="2:12">
      <c r="B90"/>
      <c r="C90"/>
      <c r="D90"/>
      <c r="E90"/>
      <c r="G90" s="62"/>
      <c r="I90" s="210"/>
      <c r="J90" s="210"/>
      <c r="K90" s="210"/>
      <c r="L90" s="210"/>
    </row>
    <row r="91" spans="2:12">
      <c r="B91"/>
      <c r="C91"/>
      <c r="D91"/>
      <c r="E91"/>
      <c r="G91" s="62"/>
      <c r="I91" s="210"/>
      <c r="J91" s="210"/>
      <c r="K91" s="210"/>
      <c r="L91" s="210"/>
    </row>
    <row r="92" spans="2:12">
      <c r="B92"/>
      <c r="C92"/>
      <c r="D92"/>
      <c r="E92"/>
      <c r="G92" s="62"/>
      <c r="I92" s="210"/>
      <c r="J92" s="210"/>
      <c r="K92" s="210"/>
      <c r="L92" s="210"/>
    </row>
    <row r="93" spans="2:12">
      <c r="B93"/>
      <c r="C93"/>
      <c r="D93"/>
      <c r="E93"/>
      <c r="G93" s="62"/>
      <c r="I93" s="210"/>
      <c r="J93" s="210"/>
      <c r="K93" s="210"/>
      <c r="L93" s="210"/>
    </row>
    <row r="94" spans="2:12">
      <c r="B94"/>
      <c r="C94"/>
      <c r="D94"/>
      <c r="E94"/>
      <c r="G94" s="62"/>
      <c r="I94" s="210"/>
      <c r="J94" s="210"/>
      <c r="K94" s="210"/>
      <c r="L94" s="210"/>
    </row>
    <row r="95" spans="2:12">
      <c r="B95"/>
      <c r="C95"/>
      <c r="D95"/>
      <c r="E95"/>
      <c r="G95" s="62"/>
      <c r="I95" s="210"/>
      <c r="J95" s="210"/>
      <c r="K95" s="210"/>
      <c r="L95" s="210"/>
    </row>
    <row r="96" spans="2:12">
      <c r="B96"/>
      <c r="C96"/>
      <c r="D96"/>
      <c r="E96"/>
      <c r="G96" s="62"/>
      <c r="I96" s="210"/>
      <c r="J96" s="210"/>
      <c r="K96" s="210"/>
      <c r="L96" s="210"/>
    </row>
    <row r="97" spans="2:12">
      <c r="B97"/>
      <c r="C97"/>
      <c r="D97"/>
      <c r="E97"/>
      <c r="G97" s="62"/>
      <c r="I97" s="210"/>
      <c r="J97" s="210"/>
      <c r="K97" s="210"/>
      <c r="L97" s="210"/>
    </row>
    <row r="98" spans="2:12">
      <c r="B98"/>
      <c r="C98"/>
      <c r="D98"/>
      <c r="E98"/>
      <c r="G98" s="62"/>
      <c r="I98" s="210"/>
      <c r="J98" s="210"/>
      <c r="K98" s="210"/>
      <c r="L98" s="210"/>
    </row>
    <row r="99" spans="2:12">
      <c r="B99"/>
      <c r="C99"/>
      <c r="D99"/>
      <c r="E99"/>
      <c r="G99" s="62"/>
      <c r="I99" s="210"/>
      <c r="J99" s="210"/>
      <c r="K99" s="210"/>
      <c r="L99" s="210"/>
    </row>
    <row r="100" spans="2:12">
      <c r="B100"/>
      <c r="C100"/>
      <c r="D100"/>
      <c r="E100"/>
      <c r="G100" s="62"/>
      <c r="I100" s="210"/>
      <c r="J100" s="210"/>
      <c r="K100" s="210"/>
      <c r="L100" s="210"/>
    </row>
    <row r="101" spans="2:12">
      <c r="B101"/>
      <c r="C101"/>
      <c r="D101"/>
      <c r="E101"/>
      <c r="G101" s="62"/>
      <c r="I101" s="210"/>
      <c r="J101" s="210"/>
      <c r="K101" s="210"/>
      <c r="L101" s="210"/>
    </row>
    <row r="102" spans="2:12">
      <c r="B102"/>
      <c r="C102"/>
      <c r="D102"/>
      <c r="E102"/>
      <c r="G102" s="62"/>
      <c r="I102" s="210"/>
      <c r="J102" s="210"/>
      <c r="K102" s="210"/>
      <c r="L102" s="210"/>
    </row>
    <row r="103" spans="2:12">
      <c r="B103"/>
      <c r="C103"/>
      <c r="D103"/>
      <c r="E103"/>
      <c r="G103" s="62"/>
      <c r="I103" s="210"/>
      <c r="J103" s="210"/>
      <c r="K103" s="210"/>
      <c r="L103" s="210"/>
    </row>
    <row r="104" spans="2:12">
      <c r="B104"/>
      <c r="C104"/>
      <c r="D104"/>
      <c r="E104"/>
      <c r="G104" s="62"/>
      <c r="I104" s="210"/>
      <c r="J104" s="210"/>
      <c r="K104" s="210"/>
      <c r="L104" s="210"/>
    </row>
    <row r="105" spans="2:12">
      <c r="B105"/>
      <c r="C105"/>
      <c r="D105"/>
      <c r="E105"/>
      <c r="G105" s="62"/>
      <c r="I105" s="210"/>
      <c r="J105" s="210"/>
      <c r="K105" s="210"/>
      <c r="L105" s="210"/>
    </row>
    <row r="106" spans="2:12">
      <c r="B106"/>
      <c r="C106"/>
      <c r="D106"/>
      <c r="E106"/>
      <c r="G106" s="62"/>
      <c r="I106" s="210"/>
      <c r="J106" s="210"/>
      <c r="K106" s="210"/>
      <c r="L106" s="210"/>
    </row>
    <row r="107" spans="2:12">
      <c r="B107"/>
      <c r="C107"/>
      <c r="D107"/>
      <c r="E107"/>
      <c r="G107" s="62"/>
      <c r="I107" s="210"/>
      <c r="J107" s="210"/>
      <c r="K107" s="210"/>
      <c r="L107" s="210"/>
    </row>
    <row r="108" spans="2:12">
      <c r="B108"/>
      <c r="C108"/>
      <c r="D108"/>
      <c r="E108"/>
      <c r="G108" s="62"/>
      <c r="I108" s="210"/>
      <c r="J108" s="210"/>
      <c r="K108" s="210"/>
      <c r="L108" s="210"/>
    </row>
    <row r="109" spans="2:12">
      <c r="B109"/>
      <c r="C109"/>
      <c r="D109"/>
      <c r="E109"/>
      <c r="G109" s="62"/>
      <c r="I109" s="210"/>
      <c r="J109" s="210"/>
      <c r="K109" s="210"/>
      <c r="L109" s="210"/>
    </row>
    <row r="110" spans="2:12">
      <c r="B110"/>
      <c r="C110"/>
      <c r="D110"/>
      <c r="E110"/>
      <c r="G110" s="62"/>
      <c r="I110" s="210"/>
      <c r="J110" s="210"/>
      <c r="K110" s="210"/>
      <c r="L110" s="210"/>
    </row>
    <row r="111" spans="2:12">
      <c r="B111"/>
      <c r="C111"/>
      <c r="D111"/>
      <c r="E111"/>
      <c r="G111" s="62"/>
      <c r="I111" s="210"/>
      <c r="J111" s="210"/>
      <c r="K111" s="210"/>
      <c r="L111" s="210"/>
    </row>
    <row r="112" spans="2:12">
      <c r="B112"/>
      <c r="C112"/>
      <c r="D112"/>
      <c r="E112"/>
      <c r="G112" s="62"/>
      <c r="I112" s="210"/>
      <c r="J112" s="210"/>
      <c r="K112" s="210"/>
      <c r="L112" s="210"/>
    </row>
    <row r="113" spans="2:12">
      <c r="B113"/>
      <c r="C113"/>
      <c r="D113"/>
      <c r="E113"/>
      <c r="G113" s="62"/>
      <c r="I113" s="210"/>
      <c r="J113" s="210"/>
      <c r="K113" s="210"/>
      <c r="L113" s="210"/>
    </row>
    <row r="114" spans="2:12">
      <c r="B114"/>
      <c r="C114"/>
      <c r="D114"/>
      <c r="E114"/>
      <c r="G114" s="62"/>
      <c r="I114" s="210"/>
      <c r="J114" s="210"/>
      <c r="K114" s="210"/>
      <c r="L114" s="210"/>
    </row>
    <row r="115" spans="2:12">
      <c r="B115"/>
      <c r="C115"/>
      <c r="D115"/>
      <c r="E115"/>
      <c r="G115" s="62"/>
      <c r="I115" s="210"/>
      <c r="J115" s="210"/>
      <c r="K115" s="210"/>
      <c r="L115" s="210"/>
    </row>
    <row r="116" spans="2:12">
      <c r="B116"/>
      <c r="C116"/>
      <c r="D116"/>
      <c r="E116"/>
      <c r="G116" s="62"/>
      <c r="I116" s="210"/>
      <c r="J116" s="210"/>
      <c r="K116" s="210"/>
      <c r="L116" s="210"/>
    </row>
    <row r="117" spans="2:12">
      <c r="B117"/>
      <c r="C117"/>
      <c r="D117"/>
      <c r="E117"/>
      <c r="G117" s="62"/>
      <c r="I117" s="210"/>
      <c r="J117" s="210"/>
      <c r="K117" s="210"/>
      <c r="L117" s="210"/>
    </row>
    <row r="118" spans="2:12">
      <c r="B118"/>
      <c r="C118"/>
      <c r="D118"/>
      <c r="E118"/>
      <c r="G118" s="62"/>
      <c r="I118" s="210"/>
      <c r="J118" s="210"/>
      <c r="K118" s="210"/>
      <c r="L118" s="210"/>
    </row>
    <row r="119" spans="2:12">
      <c r="B119"/>
      <c r="C119"/>
      <c r="D119"/>
      <c r="E119"/>
      <c r="G119" s="62"/>
      <c r="I119" s="210"/>
      <c r="J119" s="210"/>
      <c r="K119" s="210"/>
      <c r="L119" s="210"/>
    </row>
    <row r="120" spans="2:12">
      <c r="B120"/>
      <c r="C120"/>
      <c r="D120"/>
      <c r="E120"/>
      <c r="G120" s="62"/>
      <c r="I120" s="210"/>
      <c r="J120" s="210"/>
      <c r="K120" s="210"/>
      <c r="L120" s="210"/>
    </row>
    <row r="121" spans="2:12">
      <c r="B121"/>
      <c r="C121"/>
      <c r="D121"/>
      <c r="E121"/>
      <c r="G121" s="62"/>
      <c r="I121" s="210"/>
      <c r="J121" s="210"/>
      <c r="K121" s="210"/>
      <c r="L121" s="210"/>
    </row>
    <row r="122" spans="2:12">
      <c r="B122"/>
      <c r="C122"/>
      <c r="D122"/>
      <c r="E122"/>
      <c r="G122" s="62"/>
      <c r="I122" s="210"/>
      <c r="J122" s="210"/>
      <c r="K122" s="210"/>
      <c r="L122" s="210"/>
    </row>
    <row r="123" spans="2:12">
      <c r="B123"/>
      <c r="C123"/>
      <c r="D123"/>
      <c r="E123"/>
      <c r="G123" s="62"/>
      <c r="I123" s="210"/>
      <c r="J123" s="210"/>
      <c r="K123" s="210"/>
      <c r="L123" s="210"/>
    </row>
    <row r="124" spans="2:12">
      <c r="B124"/>
      <c r="C124"/>
      <c r="D124"/>
      <c r="E124"/>
      <c r="G124" s="62"/>
      <c r="I124" s="210"/>
      <c r="J124" s="210"/>
      <c r="K124" s="210"/>
      <c r="L124" s="210"/>
    </row>
    <row r="125" spans="2:12">
      <c r="B125"/>
      <c r="C125"/>
      <c r="D125"/>
      <c r="E125"/>
      <c r="G125" s="62"/>
      <c r="I125" s="210"/>
      <c r="J125" s="210"/>
      <c r="K125" s="210"/>
      <c r="L125" s="210"/>
    </row>
    <row r="126" spans="2:12">
      <c r="B126"/>
      <c r="C126"/>
      <c r="D126"/>
      <c r="E126"/>
      <c r="G126" s="62"/>
      <c r="I126" s="210"/>
      <c r="J126" s="210"/>
      <c r="K126" s="210"/>
      <c r="L126" s="210"/>
    </row>
    <row r="127" spans="2:12">
      <c r="B127"/>
      <c r="C127"/>
      <c r="D127"/>
      <c r="E127"/>
      <c r="G127" s="62"/>
      <c r="I127" s="210"/>
      <c r="J127" s="210"/>
      <c r="K127" s="210"/>
      <c r="L127" s="210"/>
    </row>
    <row r="128" spans="2:12">
      <c r="B128"/>
      <c r="C128"/>
      <c r="D128"/>
      <c r="E128"/>
      <c r="G128" s="62"/>
      <c r="I128" s="210"/>
      <c r="J128" s="210"/>
      <c r="K128" s="210"/>
      <c r="L128" s="210"/>
    </row>
    <row r="129" spans="2:12">
      <c r="B129"/>
      <c r="C129"/>
      <c r="D129"/>
      <c r="E129"/>
      <c r="G129" s="62"/>
      <c r="I129" s="210"/>
      <c r="J129" s="210"/>
      <c r="K129" s="210"/>
      <c r="L129" s="210"/>
    </row>
    <row r="130" spans="2:12">
      <c r="B130"/>
      <c r="C130"/>
      <c r="D130"/>
      <c r="E130"/>
      <c r="G130" s="62"/>
      <c r="I130" s="210"/>
      <c r="J130" s="210"/>
      <c r="K130" s="210"/>
      <c r="L130" s="210"/>
    </row>
    <row r="131" spans="2:12">
      <c r="B131"/>
      <c r="C131"/>
      <c r="D131"/>
      <c r="E131"/>
      <c r="G131" s="62"/>
      <c r="I131" s="210"/>
      <c r="J131" s="210"/>
      <c r="K131" s="210"/>
      <c r="L131" s="210"/>
    </row>
    <row r="132" spans="2:12">
      <c r="B132"/>
      <c r="C132"/>
      <c r="D132"/>
      <c r="E132"/>
      <c r="G132" s="62"/>
      <c r="I132" s="210"/>
      <c r="J132" s="210"/>
      <c r="K132" s="210"/>
      <c r="L132" s="210"/>
    </row>
    <row r="133" spans="2:12">
      <c r="B133"/>
      <c r="C133"/>
      <c r="D133"/>
      <c r="E133"/>
      <c r="G133" s="62"/>
      <c r="I133" s="210"/>
      <c r="J133" s="210"/>
      <c r="K133" s="210"/>
      <c r="L133" s="210"/>
    </row>
    <row r="134" spans="2:12">
      <c r="B134"/>
      <c r="C134"/>
      <c r="D134"/>
      <c r="E134"/>
      <c r="G134" s="62"/>
      <c r="I134" s="210"/>
      <c r="J134" s="210"/>
      <c r="K134" s="210"/>
      <c r="L134" s="210"/>
    </row>
    <row r="135" spans="2:12">
      <c r="B135"/>
      <c r="C135"/>
      <c r="D135"/>
      <c r="E135"/>
      <c r="G135" s="62"/>
      <c r="I135" s="210"/>
      <c r="J135" s="210"/>
      <c r="K135" s="210"/>
      <c r="L135" s="210"/>
    </row>
    <row r="136" spans="2:12">
      <c r="B136"/>
      <c r="C136"/>
      <c r="D136"/>
      <c r="E136"/>
      <c r="G136" s="62"/>
      <c r="I136" s="210"/>
      <c r="J136" s="210"/>
      <c r="K136" s="210"/>
      <c r="L136" s="210"/>
    </row>
    <row r="137" spans="2:12">
      <c r="B137"/>
      <c r="C137"/>
      <c r="D137"/>
      <c r="E137"/>
      <c r="G137" s="62"/>
      <c r="I137" s="210"/>
      <c r="J137" s="210"/>
      <c r="K137" s="210"/>
      <c r="L137" s="210"/>
    </row>
    <row r="138" spans="2:12">
      <c r="B138"/>
      <c r="C138"/>
      <c r="D138"/>
      <c r="E138"/>
      <c r="G138" s="62"/>
      <c r="I138" s="210"/>
      <c r="J138" s="210"/>
      <c r="K138" s="210"/>
      <c r="L138" s="210"/>
    </row>
    <row r="139" spans="2:12">
      <c r="B139"/>
      <c r="C139"/>
      <c r="D139"/>
      <c r="E139"/>
      <c r="G139" s="62"/>
      <c r="I139" s="210"/>
      <c r="J139" s="210"/>
      <c r="K139" s="210"/>
      <c r="L139" s="210"/>
    </row>
    <row r="140" spans="2:12">
      <c r="B140"/>
      <c r="C140"/>
      <c r="D140"/>
      <c r="E140"/>
      <c r="G140" s="62"/>
      <c r="I140" s="210"/>
      <c r="J140" s="210"/>
      <c r="K140" s="210"/>
      <c r="L140" s="210"/>
    </row>
    <row r="141" spans="2:12">
      <c r="B141"/>
      <c r="C141"/>
      <c r="D141"/>
      <c r="E141"/>
      <c r="G141" s="62"/>
      <c r="I141" s="210"/>
      <c r="J141" s="210"/>
      <c r="K141" s="210"/>
      <c r="L141" s="210"/>
    </row>
    <row r="142" spans="2:12">
      <c r="B142"/>
      <c r="C142"/>
      <c r="D142"/>
      <c r="E142"/>
      <c r="G142" s="62"/>
      <c r="I142" s="210"/>
      <c r="J142" s="210"/>
      <c r="K142" s="210"/>
      <c r="L142" s="210"/>
    </row>
    <row r="143" spans="2:12">
      <c r="B143"/>
      <c r="C143"/>
      <c r="D143"/>
      <c r="E143"/>
      <c r="G143" s="62"/>
      <c r="I143" s="210"/>
      <c r="J143" s="210"/>
      <c r="K143" s="210"/>
      <c r="L143" s="210"/>
    </row>
    <row r="144" spans="2:12">
      <c r="B144"/>
      <c r="C144"/>
      <c r="D144"/>
      <c r="E144"/>
      <c r="G144" s="62"/>
      <c r="I144" s="210"/>
      <c r="J144" s="210"/>
      <c r="K144" s="210"/>
      <c r="L144" s="210"/>
    </row>
    <row r="145" spans="2:12">
      <c r="B145"/>
      <c r="C145"/>
      <c r="D145"/>
      <c r="E145"/>
      <c r="G145" s="62"/>
      <c r="I145" s="210"/>
      <c r="J145" s="210"/>
      <c r="K145" s="210"/>
      <c r="L145" s="210"/>
    </row>
    <row r="146" spans="2:12">
      <c r="B146"/>
      <c r="C146"/>
      <c r="D146"/>
      <c r="E146"/>
      <c r="G146" s="62"/>
      <c r="I146" s="210"/>
      <c r="J146" s="210"/>
      <c r="K146" s="210"/>
      <c r="L146" s="210"/>
    </row>
    <row r="147" spans="2:12">
      <c r="B147"/>
      <c r="C147"/>
      <c r="D147"/>
      <c r="E147"/>
      <c r="G147" s="62"/>
      <c r="I147" s="210"/>
      <c r="J147" s="210"/>
      <c r="K147" s="210"/>
      <c r="L147" s="210"/>
    </row>
    <row r="148" spans="2:12">
      <c r="B148"/>
      <c r="C148"/>
      <c r="D148"/>
      <c r="E148"/>
      <c r="G148" s="62"/>
      <c r="I148" s="210"/>
      <c r="J148" s="210"/>
      <c r="K148" s="210"/>
      <c r="L148" s="210"/>
    </row>
    <row r="149" spans="2:12">
      <c r="B149"/>
      <c r="C149"/>
      <c r="D149"/>
      <c r="E149"/>
      <c r="G149" s="62"/>
      <c r="I149" s="210"/>
      <c r="J149" s="210"/>
      <c r="K149" s="210"/>
      <c r="L149" s="210"/>
    </row>
    <row r="150" spans="2:12">
      <c r="B150"/>
      <c r="C150"/>
      <c r="D150"/>
      <c r="E150"/>
      <c r="G150" s="62"/>
      <c r="I150" s="210"/>
      <c r="J150" s="210"/>
      <c r="K150" s="210"/>
      <c r="L150" s="210"/>
    </row>
    <row r="151" spans="2:12">
      <c r="B151"/>
      <c r="C151"/>
      <c r="D151"/>
      <c r="E151"/>
      <c r="G151" s="62"/>
      <c r="I151" s="210"/>
      <c r="J151" s="210"/>
      <c r="K151" s="210"/>
      <c r="L151" s="210"/>
    </row>
    <row r="152" spans="2:12">
      <c r="B152"/>
      <c r="C152"/>
      <c r="D152"/>
      <c r="E152"/>
      <c r="G152" s="62"/>
      <c r="I152" s="210"/>
      <c r="J152" s="210"/>
      <c r="K152" s="210"/>
      <c r="L152" s="210"/>
    </row>
    <row r="153" spans="2:12">
      <c r="B153"/>
      <c r="C153"/>
      <c r="D153"/>
      <c r="E153"/>
      <c r="G153" s="62"/>
      <c r="I153" s="210"/>
      <c r="J153" s="210"/>
      <c r="K153" s="210"/>
      <c r="L153" s="210"/>
    </row>
    <row r="154" spans="2:12">
      <c r="B154"/>
      <c r="C154"/>
      <c r="D154"/>
      <c r="E154"/>
      <c r="G154" s="62"/>
      <c r="I154" s="210"/>
      <c r="J154" s="210"/>
      <c r="K154" s="210"/>
      <c r="L154" s="210"/>
    </row>
    <row r="155" spans="2:12">
      <c r="B155"/>
      <c r="C155"/>
      <c r="D155"/>
      <c r="E155"/>
      <c r="G155" s="62"/>
      <c r="I155" s="210"/>
      <c r="J155" s="210"/>
      <c r="K155" s="210"/>
      <c r="L155" s="210"/>
    </row>
    <row r="156" spans="2:12">
      <c r="B156"/>
      <c r="C156"/>
      <c r="D156"/>
      <c r="E156"/>
      <c r="G156" s="62"/>
      <c r="I156" s="210"/>
      <c r="J156" s="210"/>
      <c r="K156" s="210"/>
      <c r="L156" s="210"/>
    </row>
    <row r="157" spans="2:12">
      <c r="B157"/>
      <c r="C157"/>
      <c r="D157"/>
      <c r="E157"/>
      <c r="G157" s="62"/>
      <c r="I157" s="210"/>
      <c r="J157" s="210"/>
      <c r="K157" s="210"/>
      <c r="L157" s="210"/>
    </row>
    <row r="158" spans="2:12">
      <c r="B158"/>
      <c r="C158"/>
      <c r="D158"/>
      <c r="E158"/>
      <c r="G158" s="62"/>
      <c r="I158" s="210"/>
      <c r="J158" s="210"/>
      <c r="K158" s="210"/>
      <c r="L158" s="210"/>
    </row>
    <row r="159" spans="2:12">
      <c r="B159"/>
      <c r="C159"/>
      <c r="D159"/>
      <c r="E159"/>
      <c r="G159" s="62"/>
      <c r="I159" s="210"/>
      <c r="J159" s="210"/>
      <c r="K159" s="210"/>
      <c r="L159" s="210"/>
    </row>
    <row r="160" spans="2:12">
      <c r="B160"/>
      <c r="C160"/>
      <c r="D160"/>
      <c r="E160"/>
      <c r="G160" s="62"/>
      <c r="I160" s="210"/>
      <c r="J160" s="210"/>
      <c r="K160" s="210"/>
      <c r="L160" s="210"/>
    </row>
    <row r="161" spans="2:12">
      <c r="B161"/>
      <c r="C161"/>
      <c r="D161"/>
      <c r="E161"/>
      <c r="G161" s="62"/>
      <c r="I161" s="210"/>
      <c r="J161" s="210"/>
      <c r="K161" s="210"/>
      <c r="L161" s="210"/>
    </row>
    <row r="162" spans="2:12">
      <c r="B162"/>
      <c r="C162"/>
      <c r="D162"/>
      <c r="E162"/>
      <c r="G162" s="62"/>
      <c r="I162" s="210"/>
      <c r="J162" s="210"/>
      <c r="K162" s="210"/>
      <c r="L162" s="210"/>
    </row>
    <row r="163" spans="2:12">
      <c r="B163"/>
      <c r="C163"/>
      <c r="D163"/>
      <c r="E163"/>
      <c r="G163" s="62"/>
      <c r="I163" s="210"/>
      <c r="J163" s="210"/>
      <c r="K163" s="210"/>
      <c r="L163" s="210"/>
    </row>
    <row r="164" spans="2:12">
      <c r="B164"/>
      <c r="C164"/>
      <c r="D164"/>
      <c r="E164"/>
      <c r="G164" s="62"/>
      <c r="I164" s="210"/>
      <c r="J164" s="210"/>
      <c r="K164" s="210"/>
      <c r="L164" s="210"/>
    </row>
    <row r="165" spans="2:12">
      <c r="B165"/>
      <c r="C165"/>
      <c r="D165"/>
      <c r="E165"/>
      <c r="G165" s="62"/>
      <c r="I165" s="210"/>
      <c r="J165" s="210"/>
      <c r="K165" s="210"/>
      <c r="L165" s="210"/>
    </row>
    <row r="166" spans="2:12">
      <c r="B166"/>
      <c r="C166"/>
      <c r="D166"/>
      <c r="E166"/>
      <c r="G166" s="62"/>
      <c r="I166" s="210"/>
      <c r="J166" s="210"/>
      <c r="K166" s="210"/>
      <c r="L166" s="210"/>
    </row>
    <row r="167" spans="2:12">
      <c r="B167"/>
      <c r="C167"/>
      <c r="D167"/>
      <c r="E167"/>
      <c r="G167" s="62"/>
      <c r="I167" s="210"/>
      <c r="J167" s="210"/>
      <c r="K167" s="210"/>
      <c r="L167" s="210"/>
    </row>
    <row r="168" spans="2:12">
      <c r="B168"/>
      <c r="C168"/>
      <c r="D168"/>
      <c r="E168"/>
      <c r="G168" s="62"/>
      <c r="I168" s="210"/>
      <c r="J168" s="210"/>
      <c r="K168" s="210"/>
      <c r="L168" s="210"/>
    </row>
    <row r="169" spans="2:12">
      <c r="B169"/>
      <c r="C169"/>
      <c r="D169"/>
      <c r="E169"/>
      <c r="G169" s="62"/>
      <c r="I169" s="210"/>
      <c r="J169" s="210"/>
      <c r="K169" s="210"/>
      <c r="L169" s="210"/>
    </row>
    <row r="170" spans="2:12">
      <c r="B170"/>
      <c r="C170"/>
      <c r="D170"/>
      <c r="E170"/>
      <c r="G170" s="62"/>
      <c r="I170" s="210"/>
      <c r="J170" s="210"/>
      <c r="K170" s="210"/>
      <c r="L170" s="210"/>
    </row>
    <row r="171" spans="2:12">
      <c r="B171"/>
      <c r="C171"/>
      <c r="D171"/>
      <c r="E171"/>
      <c r="G171" s="62"/>
      <c r="I171" s="210"/>
      <c r="J171" s="210"/>
      <c r="K171" s="210"/>
      <c r="L171" s="210"/>
    </row>
    <row r="172" spans="2:12">
      <c r="B172"/>
      <c r="C172"/>
      <c r="D172"/>
      <c r="E172"/>
      <c r="G172" s="62"/>
      <c r="I172" s="210"/>
      <c r="J172" s="210"/>
      <c r="K172" s="210"/>
      <c r="L172" s="210"/>
    </row>
    <row r="173" spans="2:12">
      <c r="B173"/>
      <c r="C173"/>
      <c r="D173"/>
      <c r="E173"/>
      <c r="G173" s="62"/>
      <c r="I173" s="210"/>
      <c r="J173" s="210"/>
      <c r="K173" s="210"/>
      <c r="L173" s="210"/>
    </row>
    <row r="174" spans="2:12">
      <c r="B174"/>
      <c r="C174"/>
      <c r="D174"/>
      <c r="E174"/>
      <c r="G174" s="62"/>
      <c r="I174" s="210"/>
      <c r="J174" s="210"/>
      <c r="K174" s="210"/>
      <c r="L174" s="210"/>
    </row>
    <row r="175" spans="2:12">
      <c r="B175"/>
      <c r="C175"/>
      <c r="D175"/>
      <c r="E175"/>
      <c r="G175" s="62"/>
      <c r="I175" s="210"/>
      <c r="J175" s="210"/>
      <c r="K175" s="210"/>
      <c r="L175" s="210"/>
    </row>
    <row r="176" spans="2:12">
      <c r="B176"/>
      <c r="C176"/>
      <c r="D176"/>
      <c r="E176"/>
      <c r="G176" s="62"/>
      <c r="I176" s="210"/>
      <c r="J176" s="210"/>
      <c r="K176" s="210"/>
      <c r="L176" s="210"/>
    </row>
    <row r="177" spans="2:12">
      <c r="B177"/>
      <c r="C177"/>
      <c r="D177"/>
      <c r="E177"/>
      <c r="G177" s="62"/>
      <c r="I177" s="210"/>
      <c r="J177" s="210"/>
      <c r="K177" s="210"/>
      <c r="L177" s="210"/>
    </row>
    <row r="178" spans="2:12">
      <c r="B178"/>
      <c r="C178"/>
      <c r="D178"/>
      <c r="E178"/>
      <c r="G178" s="62"/>
      <c r="I178" s="210"/>
      <c r="J178" s="210"/>
      <c r="K178" s="210"/>
      <c r="L178" s="210"/>
    </row>
    <row r="179" spans="2:12">
      <c r="B179"/>
      <c r="C179"/>
      <c r="D179"/>
      <c r="E179"/>
      <c r="G179" s="62"/>
      <c r="I179" s="210"/>
      <c r="J179" s="210"/>
      <c r="K179" s="210"/>
      <c r="L179" s="210"/>
    </row>
    <row r="180" spans="2:12">
      <c r="B180"/>
      <c r="C180"/>
      <c r="D180"/>
      <c r="E180"/>
      <c r="G180" s="62"/>
      <c r="I180" s="210"/>
      <c r="J180" s="210"/>
      <c r="K180" s="210"/>
      <c r="L180" s="210"/>
    </row>
    <row r="181" spans="2:12">
      <c r="B181"/>
      <c r="C181"/>
      <c r="D181"/>
      <c r="E181"/>
      <c r="G181" s="62"/>
      <c r="I181" s="210"/>
      <c r="J181" s="210"/>
      <c r="K181" s="210"/>
      <c r="L181" s="210"/>
    </row>
    <row r="182" spans="2:12">
      <c r="B182"/>
      <c r="C182"/>
      <c r="D182"/>
      <c r="E182"/>
      <c r="G182" s="62"/>
      <c r="I182" s="210"/>
      <c r="J182" s="210"/>
      <c r="K182" s="210"/>
      <c r="L182" s="210"/>
    </row>
    <row r="183" spans="2:12">
      <c r="B183"/>
      <c r="C183"/>
      <c r="D183"/>
      <c r="E183"/>
      <c r="G183" s="62"/>
      <c r="I183" s="210"/>
      <c r="J183" s="210"/>
      <c r="K183" s="210"/>
      <c r="L183" s="210"/>
    </row>
    <row r="184" spans="2:12">
      <c r="B184"/>
      <c r="C184"/>
      <c r="D184"/>
      <c r="E184"/>
      <c r="G184" s="62"/>
      <c r="I184" s="210"/>
      <c r="J184" s="210"/>
      <c r="K184" s="210"/>
      <c r="L184" s="210"/>
    </row>
    <row r="185" spans="2:12">
      <c r="B185"/>
      <c r="C185"/>
      <c r="D185"/>
      <c r="E185"/>
      <c r="G185" s="62"/>
      <c r="I185" s="210"/>
      <c r="J185" s="210"/>
      <c r="K185" s="210"/>
      <c r="L185" s="210"/>
    </row>
    <row r="186" spans="2:12">
      <c r="B186"/>
      <c r="C186"/>
      <c r="D186"/>
      <c r="E186"/>
      <c r="G186" s="62"/>
      <c r="I186" s="210"/>
      <c r="J186" s="210"/>
      <c r="K186" s="210"/>
      <c r="L186" s="210"/>
    </row>
    <row r="187" spans="2:12">
      <c r="B187"/>
      <c r="C187"/>
      <c r="D187"/>
      <c r="E187"/>
      <c r="G187" s="62"/>
      <c r="I187" s="210"/>
      <c r="J187" s="210"/>
      <c r="K187" s="210"/>
      <c r="L187" s="210"/>
    </row>
    <row r="188" spans="2:12">
      <c r="B188"/>
      <c r="C188"/>
      <c r="D188"/>
      <c r="E188"/>
      <c r="G188" s="62"/>
      <c r="I188" s="210"/>
      <c r="J188" s="210"/>
      <c r="K188" s="210"/>
      <c r="L188" s="210"/>
    </row>
    <row r="189" spans="2:12">
      <c r="B189"/>
      <c r="C189"/>
      <c r="D189"/>
      <c r="E189"/>
      <c r="G189" s="62"/>
      <c r="I189" s="210"/>
      <c r="J189" s="210"/>
      <c r="K189" s="210"/>
      <c r="L189" s="210"/>
    </row>
    <row r="190" spans="2:12">
      <c r="B190"/>
      <c r="C190"/>
      <c r="D190"/>
      <c r="E190"/>
      <c r="G190" s="62"/>
      <c r="I190" s="210"/>
      <c r="J190" s="210"/>
      <c r="K190" s="210"/>
      <c r="L190" s="210"/>
    </row>
    <row r="191" spans="2:12">
      <c r="B191"/>
      <c r="C191"/>
      <c r="D191"/>
      <c r="E191"/>
      <c r="G191" s="62"/>
      <c r="I191" s="210"/>
      <c r="J191" s="210"/>
      <c r="K191" s="210"/>
      <c r="L191" s="210"/>
    </row>
    <row r="192" spans="2:12">
      <c r="B192"/>
      <c r="C192"/>
      <c r="D192"/>
      <c r="E192"/>
      <c r="G192" s="62"/>
      <c r="I192" s="210"/>
      <c r="J192" s="210"/>
      <c r="K192" s="210"/>
      <c r="L192" s="210"/>
    </row>
    <row r="193" spans="2:12">
      <c r="B193"/>
      <c r="C193"/>
      <c r="D193"/>
      <c r="E193"/>
      <c r="G193" s="62"/>
      <c r="I193" s="210"/>
      <c r="J193" s="210"/>
      <c r="K193" s="210"/>
      <c r="L193" s="210"/>
    </row>
    <row r="194" spans="2:12">
      <c r="B194"/>
      <c r="C194"/>
      <c r="D194"/>
      <c r="E194"/>
      <c r="G194" s="62"/>
      <c r="I194" s="210"/>
      <c r="J194" s="210"/>
      <c r="K194" s="210"/>
      <c r="L194" s="210"/>
    </row>
    <row r="195" spans="2:12">
      <c r="B195"/>
      <c r="C195"/>
      <c r="D195"/>
      <c r="E195"/>
      <c r="G195" s="62"/>
      <c r="I195" s="210"/>
      <c r="J195" s="210"/>
      <c r="K195" s="210"/>
      <c r="L195" s="210"/>
    </row>
    <row r="196" spans="2:12">
      <c r="B196"/>
      <c r="C196"/>
      <c r="D196"/>
      <c r="E196"/>
      <c r="G196" s="62"/>
      <c r="I196" s="210"/>
      <c r="J196" s="210"/>
      <c r="K196" s="210"/>
      <c r="L196" s="210"/>
    </row>
    <row r="197" spans="2:12">
      <c r="B197"/>
      <c r="C197"/>
      <c r="D197"/>
      <c r="E197"/>
      <c r="G197" s="62"/>
      <c r="I197" s="210"/>
      <c r="J197" s="210"/>
      <c r="K197" s="210"/>
      <c r="L197" s="210"/>
    </row>
    <row r="198" spans="2:12">
      <c r="B198"/>
      <c r="C198"/>
      <c r="D198"/>
      <c r="E198"/>
      <c r="G198" s="62"/>
      <c r="I198" s="210"/>
      <c r="J198" s="210"/>
      <c r="K198" s="210"/>
      <c r="L198" s="210"/>
    </row>
    <row r="199" spans="2:12">
      <c r="B199"/>
      <c r="C199"/>
      <c r="D199"/>
      <c r="E199"/>
      <c r="G199" s="62"/>
      <c r="I199" s="210"/>
      <c r="J199" s="210"/>
      <c r="K199" s="210"/>
      <c r="L199" s="210"/>
    </row>
    <row r="200" spans="2:12">
      <c r="B200"/>
      <c r="C200"/>
      <c r="D200"/>
      <c r="E200"/>
      <c r="G200" s="62"/>
      <c r="I200" s="210"/>
      <c r="J200" s="210"/>
      <c r="K200" s="210"/>
      <c r="L200" s="210"/>
    </row>
    <row r="201" spans="2:12">
      <c r="B201"/>
      <c r="C201"/>
      <c r="D201"/>
      <c r="E201"/>
      <c r="G201" s="62"/>
      <c r="I201" s="210"/>
      <c r="J201" s="210"/>
      <c r="K201" s="210"/>
      <c r="L201" s="210"/>
    </row>
    <row r="202" spans="2:12">
      <c r="B202"/>
      <c r="C202"/>
      <c r="D202"/>
      <c r="E202"/>
      <c r="G202" s="62"/>
      <c r="I202" s="210"/>
      <c r="J202" s="210"/>
      <c r="K202" s="210"/>
      <c r="L202" s="210"/>
    </row>
    <row r="203" spans="2:12">
      <c r="B203"/>
      <c r="C203"/>
      <c r="D203"/>
      <c r="E203"/>
      <c r="G203" s="62"/>
      <c r="I203" s="210"/>
      <c r="J203" s="210"/>
      <c r="K203" s="210"/>
      <c r="L203" s="210"/>
    </row>
    <row r="204" spans="2:12">
      <c r="B204"/>
      <c r="C204"/>
      <c r="D204"/>
      <c r="E204"/>
      <c r="G204" s="62"/>
      <c r="I204" s="210"/>
      <c r="J204" s="210"/>
      <c r="K204" s="210"/>
      <c r="L204" s="210"/>
    </row>
    <row r="205" spans="2:12">
      <c r="B205"/>
      <c r="C205"/>
      <c r="D205"/>
      <c r="E205"/>
      <c r="G205" s="62"/>
      <c r="I205" s="210"/>
      <c r="J205" s="210"/>
      <c r="K205" s="210"/>
      <c r="L205" s="210"/>
    </row>
    <row r="206" spans="2:12">
      <c r="B206"/>
      <c r="C206"/>
      <c r="D206"/>
      <c r="E206"/>
      <c r="G206" s="62"/>
      <c r="I206" s="210"/>
      <c r="J206" s="210"/>
      <c r="K206" s="210"/>
      <c r="L206" s="210"/>
    </row>
    <row r="207" spans="2:12">
      <c r="B207"/>
      <c r="C207"/>
      <c r="D207"/>
      <c r="E207"/>
      <c r="G207" s="62"/>
      <c r="I207" s="210"/>
      <c r="J207" s="210"/>
      <c r="K207" s="210"/>
      <c r="L207" s="210"/>
    </row>
    <row r="208" spans="2:12">
      <c r="B208"/>
      <c r="C208"/>
      <c r="D208"/>
      <c r="E208"/>
      <c r="G208" s="62"/>
      <c r="I208" s="210"/>
      <c r="J208" s="210"/>
      <c r="K208" s="210"/>
      <c r="L208" s="210"/>
    </row>
    <row r="209" spans="2:12">
      <c r="B209"/>
      <c r="C209"/>
      <c r="D209"/>
      <c r="E209"/>
      <c r="G209" s="62"/>
      <c r="I209" s="210"/>
      <c r="J209" s="210"/>
      <c r="K209" s="210"/>
      <c r="L209" s="210"/>
    </row>
    <row r="210" spans="2:12">
      <c r="B210"/>
      <c r="C210"/>
      <c r="D210"/>
      <c r="E210"/>
      <c r="G210" s="62"/>
      <c r="I210" s="210"/>
      <c r="J210" s="210"/>
      <c r="K210" s="210"/>
      <c r="L210" s="210"/>
    </row>
    <row r="211" spans="2:12">
      <c r="B211"/>
      <c r="C211"/>
      <c r="D211"/>
      <c r="E211"/>
      <c r="G211" s="62"/>
      <c r="I211" s="210"/>
      <c r="J211" s="210"/>
      <c r="K211" s="210"/>
      <c r="L211" s="210"/>
    </row>
    <row r="212" spans="2:12">
      <c r="B212"/>
      <c r="C212"/>
      <c r="D212"/>
      <c r="E212"/>
      <c r="G212" s="62"/>
      <c r="I212" s="210"/>
      <c r="J212" s="210"/>
      <c r="K212" s="210"/>
      <c r="L212" s="210"/>
    </row>
    <row r="213" spans="2:12">
      <c r="B213"/>
      <c r="C213"/>
      <c r="D213"/>
      <c r="E213"/>
      <c r="G213" s="62"/>
      <c r="I213" s="210"/>
      <c r="J213" s="210"/>
      <c r="K213" s="210"/>
      <c r="L213" s="210"/>
    </row>
    <row r="214" spans="2:12">
      <c r="B214"/>
      <c r="C214"/>
      <c r="D214"/>
      <c r="E214"/>
      <c r="G214" s="62"/>
      <c r="I214" s="210"/>
      <c r="J214" s="210"/>
      <c r="K214" s="210"/>
      <c r="L214" s="210"/>
    </row>
    <row r="215" spans="2:12">
      <c r="B215"/>
      <c r="C215"/>
      <c r="D215"/>
      <c r="E215"/>
      <c r="G215" s="62"/>
      <c r="I215" s="210"/>
      <c r="J215" s="210"/>
      <c r="K215" s="210"/>
      <c r="L215" s="210"/>
    </row>
    <row r="216" spans="2:12">
      <c r="B216"/>
      <c r="C216"/>
      <c r="D216"/>
      <c r="E216"/>
      <c r="G216" s="62"/>
      <c r="I216" s="210"/>
      <c r="J216" s="210"/>
      <c r="K216" s="210"/>
      <c r="L216" s="210"/>
    </row>
    <row r="217" spans="2:12">
      <c r="B217"/>
      <c r="C217"/>
      <c r="D217"/>
      <c r="E217"/>
      <c r="G217" s="62"/>
      <c r="I217" s="210"/>
      <c r="J217" s="210"/>
      <c r="K217" s="210"/>
      <c r="L217" s="210"/>
    </row>
    <row r="218" spans="2:12">
      <c r="B218"/>
      <c r="C218"/>
      <c r="D218"/>
      <c r="E218"/>
      <c r="G218" s="62"/>
      <c r="I218" s="210"/>
      <c r="J218" s="210"/>
      <c r="K218" s="210"/>
      <c r="L218" s="210"/>
    </row>
    <row r="219" spans="2:12">
      <c r="B219"/>
      <c r="C219"/>
      <c r="D219"/>
      <c r="E219"/>
      <c r="G219" s="62"/>
      <c r="I219" s="210"/>
      <c r="J219" s="210"/>
      <c r="K219" s="210"/>
      <c r="L219" s="210"/>
    </row>
    <row r="220" spans="2:12">
      <c r="B220"/>
      <c r="C220"/>
      <c r="D220"/>
      <c r="E220"/>
      <c r="G220" s="62"/>
      <c r="I220" s="210"/>
      <c r="J220" s="210"/>
      <c r="K220" s="210"/>
      <c r="L220" s="210"/>
    </row>
    <row r="221" spans="2:12">
      <c r="B221"/>
      <c r="C221"/>
      <c r="D221"/>
      <c r="E221"/>
      <c r="G221" s="62"/>
      <c r="I221" s="210"/>
      <c r="J221" s="210"/>
      <c r="K221" s="210"/>
      <c r="L221" s="210"/>
    </row>
    <row r="222" spans="2:12">
      <c r="B222"/>
      <c r="C222"/>
      <c r="D222"/>
      <c r="E222"/>
      <c r="G222" s="62"/>
      <c r="I222" s="210"/>
      <c r="J222" s="210"/>
      <c r="K222" s="210"/>
      <c r="L222" s="210"/>
    </row>
    <row r="223" spans="2:12">
      <c r="B223"/>
      <c r="C223"/>
      <c r="D223"/>
      <c r="E223"/>
      <c r="G223" s="62"/>
      <c r="I223" s="210"/>
      <c r="J223" s="210"/>
      <c r="K223" s="210"/>
      <c r="L223" s="210"/>
    </row>
    <row r="224" spans="2:12">
      <c r="B224"/>
      <c r="C224"/>
      <c r="D224"/>
      <c r="E224"/>
      <c r="G224" s="62"/>
      <c r="I224" s="210"/>
      <c r="J224" s="210"/>
      <c r="K224" s="210"/>
      <c r="L224" s="210"/>
    </row>
    <row r="225" spans="2:12">
      <c r="B225"/>
      <c r="C225"/>
      <c r="D225"/>
      <c r="E225"/>
      <c r="G225" s="62"/>
      <c r="I225" s="210"/>
      <c r="J225" s="210"/>
      <c r="K225" s="210"/>
      <c r="L225" s="210"/>
    </row>
    <row r="226" spans="2:12">
      <c r="B226"/>
      <c r="C226"/>
      <c r="D226"/>
      <c r="E226"/>
      <c r="G226" s="62"/>
      <c r="I226" s="210"/>
      <c r="J226" s="210"/>
      <c r="K226" s="210"/>
      <c r="L226" s="210"/>
    </row>
    <row r="227" spans="2:12">
      <c r="B227"/>
      <c r="C227"/>
      <c r="D227"/>
      <c r="E227"/>
      <c r="G227" s="62"/>
      <c r="I227" s="210"/>
      <c r="J227" s="210"/>
      <c r="K227" s="210"/>
      <c r="L227" s="210"/>
    </row>
    <row r="228" spans="2:12">
      <c r="B228"/>
      <c r="C228"/>
      <c r="D228"/>
      <c r="E228"/>
      <c r="G228" s="62"/>
      <c r="I228" s="210"/>
      <c r="J228" s="210"/>
      <c r="K228" s="210"/>
      <c r="L228" s="210"/>
    </row>
    <row r="229" spans="2:12">
      <c r="B229"/>
      <c r="C229"/>
      <c r="D229"/>
      <c r="E229"/>
      <c r="G229" s="62"/>
      <c r="I229" s="210"/>
      <c r="J229" s="210"/>
      <c r="K229" s="210"/>
      <c r="L229" s="210"/>
    </row>
    <row r="230" spans="2:12">
      <c r="B230"/>
      <c r="C230"/>
      <c r="D230"/>
      <c r="E230"/>
      <c r="G230" s="62"/>
      <c r="I230" s="210"/>
      <c r="J230" s="210"/>
      <c r="K230" s="210"/>
      <c r="L230" s="210"/>
    </row>
    <row r="231" spans="2:12">
      <c r="B231"/>
      <c r="C231"/>
      <c r="D231"/>
      <c r="E231"/>
      <c r="G231" s="62"/>
      <c r="I231" s="210"/>
      <c r="J231" s="210"/>
      <c r="K231" s="210"/>
      <c r="L231" s="210"/>
    </row>
    <row r="232" spans="2:12">
      <c r="B232"/>
      <c r="C232"/>
      <c r="D232"/>
      <c r="E232"/>
      <c r="G232" s="62"/>
      <c r="I232" s="210"/>
      <c r="J232" s="210"/>
      <c r="K232" s="210"/>
      <c r="L232" s="210"/>
    </row>
    <row r="233" spans="2:12">
      <c r="B233"/>
      <c r="C233"/>
      <c r="D233"/>
      <c r="E233"/>
      <c r="G233" s="62"/>
      <c r="I233" s="210"/>
      <c r="J233" s="210"/>
      <c r="K233" s="210"/>
      <c r="L233" s="210"/>
    </row>
    <row r="234" spans="2:12">
      <c r="B234"/>
      <c r="C234"/>
      <c r="D234"/>
      <c r="E234"/>
      <c r="G234" s="62"/>
      <c r="I234" s="210"/>
      <c r="J234" s="210"/>
      <c r="K234" s="210"/>
      <c r="L234" s="210"/>
    </row>
    <row r="235" spans="2:12">
      <c r="B235"/>
      <c r="C235"/>
      <c r="D235"/>
      <c r="E235"/>
      <c r="G235" s="62"/>
      <c r="I235" s="210"/>
      <c r="J235" s="210"/>
      <c r="K235" s="210"/>
      <c r="L235" s="210"/>
    </row>
    <row r="236" spans="2:12">
      <c r="B236"/>
      <c r="C236"/>
      <c r="D236"/>
      <c r="E236"/>
      <c r="G236" s="62"/>
      <c r="I236" s="210"/>
      <c r="J236" s="210"/>
      <c r="K236" s="210"/>
      <c r="L236" s="210"/>
    </row>
    <row r="237" spans="2:12">
      <c r="B237"/>
      <c r="C237"/>
      <c r="D237"/>
      <c r="E237"/>
      <c r="G237" s="62"/>
      <c r="I237" s="210"/>
      <c r="J237" s="210"/>
      <c r="K237" s="210"/>
      <c r="L237" s="210"/>
    </row>
    <row r="238" spans="2:12">
      <c r="B238"/>
      <c r="C238"/>
      <c r="D238"/>
      <c r="E238"/>
      <c r="G238" s="62"/>
      <c r="I238" s="210"/>
      <c r="J238" s="210"/>
      <c r="K238" s="210"/>
      <c r="L238" s="210"/>
    </row>
    <row r="239" spans="2:12">
      <c r="B239"/>
      <c r="C239"/>
      <c r="D239"/>
      <c r="E239"/>
      <c r="G239" s="62"/>
      <c r="I239" s="210"/>
      <c r="J239" s="210"/>
      <c r="K239" s="210"/>
      <c r="L239" s="210"/>
    </row>
    <row r="240" spans="2:12">
      <c r="B240"/>
      <c r="C240"/>
      <c r="D240"/>
      <c r="E240"/>
      <c r="G240" s="62"/>
      <c r="I240" s="210"/>
      <c r="J240" s="210"/>
      <c r="K240" s="210"/>
      <c r="L240" s="210"/>
    </row>
    <row r="241" spans="2:12">
      <c r="B241"/>
      <c r="C241"/>
      <c r="D241"/>
      <c r="E241"/>
      <c r="G241" s="62"/>
      <c r="I241" s="210"/>
      <c r="J241" s="210"/>
      <c r="K241" s="210"/>
      <c r="L241" s="210"/>
    </row>
    <row r="242" spans="2:12">
      <c r="B242"/>
      <c r="C242"/>
      <c r="D242"/>
      <c r="E242"/>
      <c r="G242" s="62"/>
      <c r="I242" s="210"/>
      <c r="J242" s="210"/>
      <c r="K242" s="210"/>
      <c r="L242" s="210"/>
    </row>
    <row r="243" spans="2:12">
      <c r="B243"/>
      <c r="C243"/>
      <c r="D243"/>
      <c r="E243"/>
      <c r="G243" s="62"/>
      <c r="I243" s="210"/>
      <c r="J243" s="210"/>
      <c r="K243" s="210"/>
      <c r="L243" s="210"/>
    </row>
    <row r="244" spans="2:12">
      <c r="B244"/>
      <c r="C244"/>
      <c r="D244"/>
      <c r="E244"/>
      <c r="G244" s="62"/>
      <c r="I244" s="210"/>
      <c r="J244" s="210"/>
      <c r="K244" s="210"/>
      <c r="L244" s="210"/>
    </row>
    <row r="245" spans="2:12">
      <c r="B245"/>
      <c r="C245"/>
      <c r="D245"/>
      <c r="E245"/>
      <c r="G245" s="62"/>
      <c r="I245" s="210"/>
      <c r="J245" s="210"/>
      <c r="K245" s="210"/>
      <c r="L245" s="210"/>
    </row>
    <row r="246" spans="2:12">
      <c r="B246"/>
      <c r="C246"/>
      <c r="D246"/>
      <c r="E246"/>
      <c r="G246" s="62"/>
      <c r="I246" s="210"/>
      <c r="J246" s="210"/>
      <c r="K246" s="210"/>
      <c r="L246" s="210"/>
    </row>
    <row r="247" spans="2:12">
      <c r="B247"/>
      <c r="C247"/>
      <c r="D247"/>
      <c r="E247"/>
      <c r="G247" s="62"/>
      <c r="I247" s="210"/>
      <c r="J247" s="210"/>
      <c r="K247" s="210"/>
      <c r="L247" s="210"/>
    </row>
    <row r="248" spans="2:12">
      <c r="B248"/>
      <c r="C248"/>
      <c r="D248"/>
      <c r="E248"/>
      <c r="G248" s="62"/>
      <c r="I248" s="210"/>
      <c r="J248" s="210"/>
      <c r="K248" s="210"/>
      <c r="L248" s="210"/>
    </row>
    <row r="249" spans="2:12">
      <c r="B249"/>
      <c r="C249"/>
      <c r="D249"/>
      <c r="E249"/>
      <c r="G249" s="62"/>
      <c r="I249" s="210"/>
      <c r="J249" s="210"/>
      <c r="K249" s="210"/>
      <c r="L249" s="210"/>
    </row>
    <row r="250" spans="2:12">
      <c r="B250"/>
      <c r="C250"/>
      <c r="D250"/>
      <c r="E250"/>
      <c r="G250" s="62"/>
      <c r="I250" s="210"/>
      <c r="J250" s="210"/>
      <c r="K250" s="210"/>
      <c r="L250" s="210"/>
    </row>
    <row r="251" spans="2:12">
      <c r="B251"/>
      <c r="C251"/>
      <c r="D251"/>
      <c r="E251"/>
      <c r="G251" s="62"/>
      <c r="I251" s="210"/>
      <c r="J251" s="210"/>
      <c r="K251" s="210"/>
      <c r="L251" s="210"/>
    </row>
    <row r="252" spans="2:12">
      <c r="B252"/>
      <c r="C252"/>
      <c r="D252"/>
      <c r="E252"/>
      <c r="G252" s="62"/>
      <c r="I252" s="210"/>
      <c r="J252" s="210"/>
      <c r="K252" s="210"/>
      <c r="L252" s="210"/>
    </row>
    <row r="253" spans="2:12">
      <c r="B253"/>
      <c r="C253"/>
      <c r="D253"/>
      <c r="E253"/>
      <c r="G253" s="62"/>
      <c r="I253" s="210"/>
      <c r="J253" s="210"/>
      <c r="K253" s="210"/>
      <c r="L253" s="210"/>
    </row>
    <row r="254" spans="2:12">
      <c r="B254"/>
      <c r="C254"/>
      <c r="D254"/>
      <c r="E254"/>
      <c r="G254" s="62"/>
      <c r="I254" s="210"/>
      <c r="J254" s="210"/>
      <c r="K254" s="210"/>
      <c r="L254" s="210"/>
    </row>
    <row r="255" spans="2:12">
      <c r="B255"/>
      <c r="C255"/>
      <c r="D255"/>
      <c r="E255"/>
      <c r="G255" s="62"/>
      <c r="I255" s="210"/>
      <c r="J255" s="210"/>
      <c r="K255" s="210"/>
      <c r="L255" s="210"/>
    </row>
    <row r="256" spans="2:12">
      <c r="B256"/>
      <c r="C256"/>
      <c r="D256"/>
      <c r="E256"/>
      <c r="G256" s="62"/>
      <c r="I256" s="210"/>
      <c r="J256" s="210"/>
      <c r="K256" s="210"/>
      <c r="L256" s="210"/>
    </row>
    <row r="257" spans="2:12">
      <c r="B257"/>
      <c r="C257"/>
      <c r="D257"/>
      <c r="E257"/>
      <c r="G257" s="62"/>
      <c r="I257" s="210"/>
      <c r="J257" s="210"/>
      <c r="K257" s="210"/>
      <c r="L257" s="210"/>
    </row>
    <row r="258" spans="2:12">
      <c r="B258"/>
      <c r="C258"/>
      <c r="D258"/>
      <c r="E258"/>
      <c r="G258" s="62"/>
      <c r="I258" s="210"/>
      <c r="J258" s="210"/>
      <c r="K258" s="210"/>
      <c r="L258" s="210"/>
    </row>
    <row r="259" spans="2:12">
      <c r="B259"/>
      <c r="C259"/>
      <c r="D259"/>
      <c r="E259"/>
      <c r="G259" s="62"/>
      <c r="I259" s="210"/>
      <c r="J259" s="210"/>
      <c r="K259" s="210"/>
      <c r="L259" s="210"/>
    </row>
    <row r="260" spans="2:12">
      <c r="B260"/>
      <c r="C260"/>
      <c r="D260"/>
      <c r="E260"/>
      <c r="G260" s="62"/>
      <c r="I260" s="210"/>
      <c r="J260" s="210"/>
      <c r="K260" s="210"/>
      <c r="L260" s="210"/>
    </row>
    <row r="261" spans="2:12">
      <c r="B261"/>
      <c r="C261"/>
      <c r="D261"/>
      <c r="E261"/>
      <c r="G261" s="62"/>
      <c r="I261" s="210"/>
      <c r="J261" s="210"/>
      <c r="K261" s="210"/>
      <c r="L261" s="210"/>
    </row>
    <row r="262" spans="2:12">
      <c r="B262"/>
      <c r="C262"/>
      <c r="D262"/>
      <c r="E262"/>
      <c r="G262" s="62"/>
      <c r="I262" s="210"/>
      <c r="J262" s="210"/>
      <c r="K262" s="210"/>
      <c r="L262" s="210"/>
    </row>
    <row r="263" spans="2:12">
      <c r="B263"/>
      <c r="C263"/>
      <c r="D263"/>
      <c r="E263"/>
      <c r="G263" s="62"/>
      <c r="I263" s="210"/>
      <c r="J263" s="210"/>
      <c r="K263" s="210"/>
      <c r="L263" s="210"/>
    </row>
    <row r="264" spans="2:12">
      <c r="B264"/>
      <c r="C264"/>
      <c r="D264"/>
      <c r="E264"/>
      <c r="G264" s="62"/>
      <c r="I264" s="210"/>
      <c r="J264" s="210"/>
      <c r="K264" s="210"/>
      <c r="L264" s="210"/>
    </row>
    <row r="265" spans="2:12">
      <c r="B265"/>
      <c r="C265"/>
      <c r="D265"/>
      <c r="E265"/>
      <c r="G265" s="62"/>
      <c r="I265" s="210"/>
      <c r="J265" s="210"/>
      <c r="K265" s="210"/>
      <c r="L265" s="210"/>
    </row>
    <row r="266" spans="2:12">
      <c r="B266"/>
      <c r="C266"/>
      <c r="D266"/>
      <c r="E266"/>
      <c r="G266" s="62"/>
      <c r="I266" s="210"/>
      <c r="J266" s="210"/>
      <c r="K266" s="210"/>
      <c r="L266" s="210"/>
    </row>
    <row r="267" spans="2:12">
      <c r="B267"/>
      <c r="C267"/>
      <c r="D267"/>
      <c r="E267"/>
      <c r="G267" s="62"/>
      <c r="I267" s="210"/>
      <c r="J267" s="210"/>
      <c r="K267" s="210"/>
      <c r="L267" s="210"/>
    </row>
    <row r="268" spans="2:12">
      <c r="B268"/>
      <c r="C268"/>
      <c r="D268"/>
      <c r="E268"/>
      <c r="G268" s="62"/>
      <c r="I268" s="210"/>
      <c r="J268" s="210"/>
      <c r="K268" s="210"/>
      <c r="L268" s="210"/>
    </row>
    <row r="269" spans="2:12">
      <c r="B269"/>
      <c r="C269"/>
      <c r="D269"/>
      <c r="E269"/>
      <c r="G269" s="62"/>
      <c r="I269" s="210"/>
      <c r="J269" s="210"/>
      <c r="K269" s="210"/>
      <c r="L269" s="210"/>
    </row>
    <row r="270" spans="2:12">
      <c r="B270"/>
      <c r="C270"/>
      <c r="D270"/>
      <c r="E270"/>
      <c r="G270" s="62"/>
      <c r="I270" s="210"/>
      <c r="J270" s="210"/>
      <c r="K270" s="210"/>
      <c r="L270" s="210"/>
    </row>
    <row r="271" spans="2:12">
      <c r="B271"/>
      <c r="C271"/>
      <c r="D271"/>
      <c r="E271"/>
      <c r="G271" s="62"/>
      <c r="I271" s="210"/>
      <c r="J271" s="210"/>
      <c r="K271" s="210"/>
      <c r="L271" s="210"/>
    </row>
    <row r="272" spans="2:12">
      <c r="B272"/>
      <c r="C272"/>
      <c r="D272"/>
      <c r="E272"/>
      <c r="G272" s="62"/>
      <c r="I272" s="210"/>
      <c r="J272" s="210"/>
      <c r="K272" s="210"/>
      <c r="L272" s="210"/>
    </row>
    <row r="273" spans="2:12">
      <c r="B273"/>
      <c r="C273"/>
      <c r="D273"/>
      <c r="E273"/>
      <c r="G273" s="62"/>
      <c r="I273" s="210"/>
      <c r="J273" s="210"/>
      <c r="K273" s="210"/>
      <c r="L273" s="210"/>
    </row>
    <row r="274" spans="2:12">
      <c r="B274"/>
      <c r="C274"/>
      <c r="D274"/>
      <c r="E274"/>
      <c r="G274" s="62"/>
      <c r="I274" s="210"/>
      <c r="J274" s="210"/>
      <c r="K274" s="210"/>
      <c r="L274" s="210"/>
    </row>
    <row r="275" spans="2:12">
      <c r="B275"/>
      <c r="C275"/>
      <c r="D275"/>
      <c r="E275"/>
      <c r="G275" s="62"/>
      <c r="I275" s="210"/>
      <c r="J275" s="210"/>
      <c r="K275" s="210"/>
      <c r="L275" s="210"/>
    </row>
    <row r="276" spans="2:12">
      <c r="B276"/>
      <c r="C276"/>
      <c r="D276"/>
      <c r="E276"/>
      <c r="G276" s="62"/>
      <c r="I276" s="210"/>
      <c r="J276" s="210"/>
      <c r="K276" s="210"/>
      <c r="L276" s="210"/>
    </row>
    <row r="277" spans="2:12">
      <c r="B277"/>
      <c r="C277"/>
      <c r="D277"/>
      <c r="E277"/>
      <c r="G277" s="62"/>
      <c r="I277" s="210"/>
      <c r="J277" s="210"/>
      <c r="K277" s="210"/>
      <c r="L277" s="210"/>
    </row>
    <row r="278" spans="2:12">
      <c r="B278"/>
      <c r="C278"/>
      <c r="D278"/>
      <c r="E278"/>
      <c r="G278" s="62"/>
      <c r="I278" s="210"/>
      <c r="J278" s="210"/>
      <c r="K278" s="210"/>
      <c r="L278" s="210"/>
    </row>
    <row r="279" spans="2:12">
      <c r="B279"/>
      <c r="C279"/>
      <c r="D279"/>
      <c r="E279"/>
      <c r="G279" s="62"/>
      <c r="I279" s="210"/>
      <c r="J279" s="210"/>
      <c r="K279" s="210"/>
      <c r="L279" s="210"/>
    </row>
    <row r="280" spans="2:12">
      <c r="B280"/>
      <c r="C280"/>
      <c r="D280"/>
      <c r="E280"/>
      <c r="G280" s="62"/>
      <c r="I280" s="210"/>
      <c r="J280" s="210"/>
      <c r="K280" s="210"/>
      <c r="L280" s="210"/>
    </row>
    <row r="281" spans="2:12">
      <c r="B281"/>
      <c r="C281"/>
      <c r="D281"/>
      <c r="E281"/>
      <c r="G281" s="62"/>
      <c r="I281" s="210"/>
      <c r="J281" s="210"/>
      <c r="K281" s="210"/>
      <c r="L281" s="210"/>
    </row>
    <row r="282" spans="2:12">
      <c r="B282"/>
      <c r="C282"/>
      <c r="D282"/>
      <c r="E282"/>
      <c r="G282" s="62"/>
      <c r="I282" s="210"/>
      <c r="J282" s="210"/>
      <c r="K282" s="210"/>
      <c r="L282" s="210"/>
    </row>
    <row r="283" spans="2:12">
      <c r="B283"/>
      <c r="C283"/>
      <c r="D283"/>
      <c r="E283"/>
      <c r="G283" s="62"/>
      <c r="I283" s="210"/>
      <c r="J283" s="210"/>
      <c r="K283" s="210"/>
      <c r="L283" s="210"/>
    </row>
    <row r="284" spans="2:12">
      <c r="B284"/>
      <c r="C284"/>
      <c r="D284"/>
      <c r="E284"/>
      <c r="G284" s="62"/>
      <c r="I284" s="210"/>
      <c r="J284" s="210"/>
      <c r="K284" s="210"/>
      <c r="L284" s="210"/>
    </row>
    <row r="285" spans="2:12">
      <c r="B285"/>
      <c r="C285"/>
      <c r="D285"/>
      <c r="E285"/>
      <c r="G285" s="62"/>
      <c r="I285" s="210"/>
      <c r="J285" s="210"/>
      <c r="K285" s="210"/>
      <c r="L285" s="210"/>
    </row>
    <row r="286" spans="2:12">
      <c r="B286"/>
      <c r="C286"/>
      <c r="D286"/>
      <c r="E286"/>
      <c r="G286" s="62"/>
      <c r="I286" s="210"/>
      <c r="J286" s="210"/>
      <c r="K286" s="210"/>
      <c r="L286" s="210"/>
    </row>
    <row r="287" spans="2:12">
      <c r="B287"/>
      <c r="C287"/>
      <c r="D287"/>
      <c r="E287"/>
      <c r="G287" s="62"/>
      <c r="I287" s="210"/>
      <c r="J287" s="210"/>
      <c r="K287" s="210"/>
      <c r="L287" s="210"/>
    </row>
    <row r="288" spans="2:12">
      <c r="B288"/>
      <c r="C288"/>
      <c r="D288"/>
      <c r="E288"/>
      <c r="G288" s="62"/>
      <c r="I288" s="210"/>
      <c r="J288" s="210"/>
      <c r="K288" s="210"/>
      <c r="L288" s="210"/>
    </row>
    <row r="289" spans="2:12">
      <c r="B289"/>
      <c r="C289"/>
      <c r="D289"/>
      <c r="E289"/>
      <c r="G289" s="62"/>
      <c r="I289" s="210"/>
      <c r="J289" s="210"/>
      <c r="K289" s="210"/>
      <c r="L289" s="210"/>
    </row>
    <row r="290" spans="2:12">
      <c r="B290"/>
      <c r="C290"/>
      <c r="D290"/>
      <c r="E290"/>
      <c r="G290" s="62"/>
      <c r="I290" s="210"/>
      <c r="J290" s="210"/>
      <c r="K290" s="210"/>
      <c r="L290" s="210"/>
    </row>
    <row r="291" spans="2:12">
      <c r="B291"/>
      <c r="C291"/>
      <c r="D291"/>
      <c r="E291"/>
      <c r="G291" s="62"/>
      <c r="I291" s="210"/>
      <c r="J291" s="210"/>
      <c r="K291" s="210"/>
      <c r="L291" s="210"/>
    </row>
    <row r="292" spans="2:12">
      <c r="B292"/>
      <c r="C292"/>
      <c r="D292"/>
      <c r="E292"/>
      <c r="G292" s="62"/>
      <c r="I292" s="210"/>
      <c r="J292" s="210"/>
      <c r="K292" s="210"/>
      <c r="L292" s="210"/>
    </row>
    <row r="293" spans="2:12">
      <c r="B293"/>
      <c r="C293"/>
      <c r="D293"/>
      <c r="E293"/>
      <c r="G293" s="62"/>
      <c r="I293" s="210"/>
      <c r="J293" s="210"/>
      <c r="K293" s="210"/>
      <c r="L293" s="210"/>
    </row>
    <row r="294" spans="2:12">
      <c r="B294"/>
      <c r="C294"/>
      <c r="D294"/>
      <c r="E294"/>
      <c r="G294" s="62"/>
      <c r="I294" s="210"/>
      <c r="J294" s="210"/>
      <c r="K294" s="210"/>
      <c r="L294" s="210"/>
    </row>
    <row r="295" spans="2:12">
      <c r="B295"/>
      <c r="C295"/>
      <c r="D295"/>
      <c r="E295"/>
      <c r="G295" s="62"/>
      <c r="I295" s="210"/>
      <c r="J295" s="210"/>
      <c r="K295" s="210"/>
      <c r="L295" s="210"/>
    </row>
    <row r="296" spans="2:12">
      <c r="B296"/>
      <c r="C296"/>
      <c r="D296"/>
      <c r="E296"/>
      <c r="G296" s="62"/>
      <c r="I296" s="210"/>
      <c r="J296" s="210"/>
      <c r="K296" s="210"/>
      <c r="L296" s="210"/>
    </row>
    <row r="297" spans="2:12">
      <c r="B297"/>
      <c r="C297"/>
      <c r="D297"/>
      <c r="E297"/>
      <c r="G297" s="62"/>
      <c r="I297" s="210"/>
      <c r="J297" s="210"/>
      <c r="K297" s="210"/>
      <c r="L297" s="210"/>
    </row>
    <row r="298" spans="2:12">
      <c r="B298"/>
      <c r="C298"/>
      <c r="D298"/>
      <c r="E298"/>
      <c r="G298" s="62"/>
      <c r="I298" s="210"/>
      <c r="J298" s="210"/>
      <c r="K298" s="210"/>
      <c r="L298" s="210"/>
    </row>
    <row r="299" spans="2:12">
      <c r="B299"/>
      <c r="C299"/>
      <c r="D299"/>
      <c r="E299"/>
      <c r="G299" s="62"/>
      <c r="I299" s="210"/>
      <c r="J299" s="210"/>
      <c r="K299" s="210"/>
      <c r="L299" s="210"/>
    </row>
    <row r="300" spans="2:12">
      <c r="B300"/>
      <c r="C300"/>
      <c r="D300"/>
      <c r="E300"/>
      <c r="G300" s="62"/>
      <c r="I300" s="210"/>
      <c r="J300" s="210"/>
      <c r="K300" s="210"/>
      <c r="L300" s="210"/>
    </row>
    <row r="301" spans="2:12">
      <c r="B301"/>
      <c r="C301"/>
      <c r="D301"/>
      <c r="E301"/>
      <c r="G301" s="62"/>
      <c r="I301" s="210"/>
      <c r="J301" s="210"/>
      <c r="K301" s="210"/>
      <c r="L301" s="210"/>
    </row>
    <row r="302" spans="2:12">
      <c r="B302"/>
      <c r="C302"/>
      <c r="D302"/>
      <c r="E302"/>
      <c r="G302" s="62"/>
      <c r="I302" s="210"/>
      <c r="J302" s="210"/>
      <c r="K302" s="210"/>
      <c r="L302" s="210"/>
    </row>
    <row r="303" spans="2:12">
      <c r="B303"/>
      <c r="C303"/>
      <c r="D303"/>
      <c r="E303"/>
      <c r="G303" s="62"/>
      <c r="I303" s="210"/>
      <c r="J303" s="210"/>
      <c r="K303" s="210"/>
      <c r="L303" s="210"/>
    </row>
    <row r="304" spans="2:12">
      <c r="B304"/>
      <c r="C304"/>
      <c r="D304"/>
      <c r="E304"/>
      <c r="G304" s="62"/>
      <c r="I304" s="210"/>
      <c r="J304" s="210"/>
      <c r="K304" s="210"/>
      <c r="L304" s="210"/>
    </row>
    <row r="305" spans="2:12">
      <c r="B305"/>
      <c r="C305"/>
      <c r="D305"/>
      <c r="E305"/>
      <c r="G305" s="62"/>
      <c r="I305" s="210"/>
      <c r="J305" s="210"/>
      <c r="K305" s="210"/>
      <c r="L305" s="210"/>
    </row>
    <row r="306" spans="2:12">
      <c r="B306"/>
      <c r="C306"/>
      <c r="D306"/>
      <c r="E306"/>
      <c r="G306" s="62"/>
      <c r="I306" s="210"/>
      <c r="J306" s="210"/>
      <c r="K306" s="210"/>
      <c r="L306" s="210"/>
    </row>
    <row r="307" spans="2:12">
      <c r="B307"/>
      <c r="C307"/>
      <c r="D307"/>
      <c r="E307"/>
      <c r="G307" s="62"/>
      <c r="I307" s="210"/>
      <c r="J307" s="210"/>
      <c r="K307" s="210"/>
      <c r="L307" s="210"/>
    </row>
    <row r="308" spans="2:12">
      <c r="B308"/>
      <c r="C308"/>
      <c r="D308"/>
      <c r="E308"/>
      <c r="G308" s="62"/>
      <c r="I308" s="210"/>
      <c r="J308" s="210"/>
      <c r="K308" s="210"/>
      <c r="L308" s="210"/>
    </row>
    <row r="309" spans="2:12">
      <c r="B309"/>
      <c r="C309"/>
      <c r="D309"/>
      <c r="E309"/>
      <c r="G309" s="62"/>
      <c r="I309" s="210"/>
      <c r="J309" s="210"/>
      <c r="K309" s="210"/>
      <c r="L309" s="210"/>
    </row>
    <row r="310" spans="2:12">
      <c r="B310"/>
      <c r="C310"/>
      <c r="D310"/>
      <c r="E310"/>
      <c r="G310" s="62"/>
      <c r="I310" s="210"/>
      <c r="J310" s="210"/>
      <c r="K310" s="210"/>
      <c r="L310" s="210"/>
    </row>
    <row r="311" spans="2:12">
      <c r="B311"/>
      <c r="C311"/>
      <c r="D311"/>
      <c r="E311"/>
      <c r="G311" s="62"/>
      <c r="I311" s="210"/>
      <c r="J311" s="210"/>
      <c r="K311" s="210"/>
      <c r="L311" s="210"/>
    </row>
    <row r="312" spans="2:12">
      <c r="B312"/>
      <c r="C312"/>
      <c r="D312"/>
      <c r="E312"/>
      <c r="G312" s="62"/>
      <c r="I312" s="210"/>
      <c r="J312" s="210"/>
      <c r="K312" s="210"/>
      <c r="L312" s="210"/>
    </row>
    <row r="313" spans="2:12">
      <c r="B313"/>
      <c r="C313"/>
      <c r="D313"/>
      <c r="E313"/>
      <c r="G313" s="62"/>
      <c r="I313" s="210"/>
      <c r="J313" s="210"/>
      <c r="K313" s="210"/>
      <c r="L313" s="210"/>
    </row>
    <row r="314" spans="2:12">
      <c r="B314"/>
      <c r="C314"/>
      <c r="D314"/>
      <c r="E314"/>
      <c r="G314" s="62"/>
      <c r="I314" s="210"/>
      <c r="J314" s="210"/>
      <c r="K314" s="210"/>
      <c r="L314" s="210"/>
    </row>
    <row r="315" spans="2:12">
      <c r="B315"/>
      <c r="C315"/>
      <c r="D315"/>
      <c r="E315"/>
      <c r="G315" s="62"/>
      <c r="I315" s="210"/>
      <c r="J315" s="210"/>
      <c r="K315" s="210"/>
      <c r="L315" s="210"/>
    </row>
    <row r="316" spans="2:12">
      <c r="B316"/>
      <c r="C316"/>
      <c r="D316"/>
      <c r="E316"/>
      <c r="G316" s="62"/>
      <c r="I316" s="210"/>
      <c r="J316" s="210"/>
      <c r="K316" s="210"/>
      <c r="L316" s="210"/>
    </row>
    <row r="317" spans="2:12">
      <c r="B317"/>
      <c r="C317"/>
      <c r="D317"/>
      <c r="E317"/>
      <c r="G317" s="62"/>
      <c r="I317" s="210"/>
      <c r="J317" s="210"/>
      <c r="K317" s="210"/>
      <c r="L317" s="210"/>
    </row>
    <row r="318" spans="2:12">
      <c r="B318"/>
      <c r="C318"/>
      <c r="D318"/>
      <c r="E318"/>
      <c r="G318" s="62"/>
      <c r="I318" s="210"/>
      <c r="J318" s="210"/>
      <c r="K318" s="210"/>
      <c r="L318" s="210"/>
    </row>
    <row r="319" spans="2:12">
      <c r="B319"/>
      <c r="C319"/>
      <c r="D319"/>
      <c r="E319"/>
      <c r="G319" s="62"/>
      <c r="I319" s="210"/>
      <c r="J319" s="210"/>
      <c r="K319" s="210"/>
      <c r="L319" s="210"/>
    </row>
    <row r="320" spans="2:12">
      <c r="B320"/>
      <c r="C320"/>
      <c r="D320"/>
      <c r="E320"/>
      <c r="G320" s="62"/>
      <c r="I320" s="210"/>
      <c r="J320" s="210"/>
      <c r="K320" s="210"/>
      <c r="L320" s="210"/>
    </row>
    <row r="321" spans="2:12">
      <c r="B321"/>
      <c r="C321"/>
      <c r="D321"/>
      <c r="E321"/>
      <c r="G321" s="62"/>
      <c r="I321" s="210"/>
      <c r="J321" s="210"/>
      <c r="K321" s="210"/>
      <c r="L321" s="210"/>
    </row>
    <row r="322" spans="2:12">
      <c r="B322"/>
      <c r="C322"/>
      <c r="D322"/>
      <c r="E322"/>
      <c r="G322" s="62"/>
      <c r="I322" s="210"/>
      <c r="J322" s="210"/>
      <c r="K322" s="210"/>
      <c r="L322" s="210"/>
    </row>
    <row r="323" spans="2:12">
      <c r="B323"/>
      <c r="C323"/>
      <c r="D323"/>
      <c r="E323"/>
      <c r="G323" s="62"/>
      <c r="I323" s="210"/>
      <c r="J323" s="210"/>
      <c r="K323" s="210"/>
      <c r="L323" s="210"/>
    </row>
    <row r="324" spans="2:12">
      <c r="B324"/>
      <c r="C324"/>
      <c r="D324"/>
      <c r="E324"/>
      <c r="G324" s="62"/>
      <c r="I324" s="210"/>
      <c r="J324" s="210"/>
      <c r="K324" s="210"/>
      <c r="L324" s="210"/>
    </row>
    <row r="325" spans="2:12">
      <c r="B325"/>
      <c r="C325"/>
      <c r="D325"/>
      <c r="E325"/>
      <c r="G325" s="62"/>
      <c r="I325" s="210"/>
      <c r="J325" s="210"/>
      <c r="K325" s="210"/>
      <c r="L325" s="210"/>
    </row>
    <row r="326" spans="2:12">
      <c r="B326"/>
      <c r="C326"/>
      <c r="D326"/>
      <c r="E326"/>
      <c r="G326" s="62"/>
      <c r="I326" s="210"/>
      <c r="J326" s="210"/>
      <c r="K326" s="210"/>
      <c r="L326" s="210"/>
    </row>
    <row r="327" spans="2:12">
      <c r="B327"/>
      <c r="C327"/>
      <c r="D327"/>
      <c r="E327"/>
      <c r="G327" s="62"/>
      <c r="I327" s="210"/>
      <c r="J327" s="210"/>
      <c r="K327" s="210"/>
      <c r="L327" s="210"/>
    </row>
    <row r="328" spans="2:12">
      <c r="B328"/>
      <c r="C328"/>
      <c r="D328"/>
      <c r="E328"/>
      <c r="G328" s="62"/>
      <c r="I328" s="210"/>
      <c r="J328" s="210"/>
      <c r="K328" s="210"/>
      <c r="L328" s="210"/>
    </row>
    <row r="329" spans="2:12">
      <c r="B329"/>
      <c r="C329"/>
      <c r="D329"/>
      <c r="E329"/>
      <c r="G329" s="62"/>
      <c r="I329" s="210"/>
      <c r="J329" s="210"/>
      <c r="K329" s="210"/>
      <c r="L329" s="210"/>
    </row>
    <row r="330" spans="2:12">
      <c r="B330"/>
      <c r="C330"/>
      <c r="D330"/>
      <c r="E330"/>
      <c r="G330" s="62"/>
      <c r="I330" s="210"/>
      <c r="J330" s="210"/>
      <c r="K330" s="210"/>
      <c r="L330" s="210"/>
    </row>
    <row r="331" spans="2:12">
      <c r="B331"/>
      <c r="C331"/>
      <c r="D331"/>
      <c r="E331"/>
      <c r="G331" s="62"/>
      <c r="I331" s="210"/>
      <c r="J331" s="210"/>
      <c r="K331" s="210"/>
      <c r="L331" s="210"/>
    </row>
    <row r="332" spans="2:12">
      <c r="B332"/>
      <c r="C332"/>
      <c r="D332"/>
      <c r="E332"/>
      <c r="G332" s="62"/>
      <c r="I332" s="210"/>
      <c r="J332" s="210"/>
      <c r="K332" s="210"/>
      <c r="L332" s="210"/>
    </row>
    <row r="333" spans="2:12">
      <c r="B333"/>
      <c r="C333"/>
      <c r="D333"/>
      <c r="E333"/>
      <c r="G333" s="62"/>
      <c r="I333" s="210"/>
      <c r="J333" s="210"/>
      <c r="K333" s="210"/>
      <c r="L333" s="210"/>
    </row>
    <row r="334" spans="2:12">
      <c r="B334"/>
      <c r="C334"/>
      <c r="D334"/>
      <c r="E334"/>
      <c r="G334" s="62"/>
      <c r="I334" s="210"/>
      <c r="J334" s="210"/>
      <c r="K334" s="210"/>
      <c r="L334" s="210"/>
    </row>
    <row r="335" spans="2:12">
      <c r="B335"/>
      <c r="C335"/>
      <c r="D335"/>
      <c r="E335"/>
      <c r="G335" s="62"/>
      <c r="I335" s="210"/>
      <c r="J335" s="210"/>
      <c r="K335" s="210"/>
      <c r="L335" s="210"/>
    </row>
    <row r="336" spans="2:12">
      <c r="B336"/>
      <c r="C336"/>
      <c r="D336"/>
      <c r="E336"/>
      <c r="G336" s="62"/>
      <c r="I336" s="210"/>
      <c r="J336" s="210"/>
      <c r="K336" s="210"/>
      <c r="L336" s="210"/>
    </row>
    <row r="337" spans="2:12">
      <c r="B337"/>
      <c r="C337"/>
      <c r="D337"/>
      <c r="E337"/>
      <c r="G337" s="62"/>
      <c r="I337" s="210"/>
      <c r="J337" s="210"/>
      <c r="K337" s="210"/>
      <c r="L337" s="210"/>
    </row>
    <row r="338" spans="2:12">
      <c r="B338"/>
      <c r="C338"/>
      <c r="D338"/>
      <c r="E338"/>
      <c r="G338" s="62"/>
      <c r="I338" s="210"/>
      <c r="J338" s="210"/>
      <c r="K338" s="210"/>
      <c r="L338" s="210"/>
    </row>
    <row r="339" spans="2:12">
      <c r="B339"/>
      <c r="C339"/>
      <c r="D339"/>
      <c r="E339"/>
      <c r="G339" s="62"/>
      <c r="I339" s="210"/>
      <c r="J339" s="210"/>
      <c r="K339" s="210"/>
      <c r="L339" s="210"/>
    </row>
    <row r="340" spans="2:12">
      <c r="B340"/>
      <c r="C340"/>
      <c r="D340"/>
      <c r="E340"/>
      <c r="G340" s="62"/>
      <c r="I340" s="210"/>
      <c r="J340" s="210"/>
      <c r="K340" s="210"/>
      <c r="L340" s="210"/>
    </row>
    <row r="341" spans="2:12">
      <c r="B341"/>
      <c r="C341"/>
      <c r="D341"/>
      <c r="E341"/>
      <c r="G341" s="62"/>
      <c r="I341" s="210"/>
      <c r="J341" s="210"/>
      <c r="K341" s="210"/>
      <c r="L341" s="210"/>
    </row>
    <row r="342" spans="2:12">
      <c r="B342"/>
      <c r="C342"/>
      <c r="D342"/>
      <c r="E342"/>
      <c r="G342" s="62"/>
      <c r="I342" s="210"/>
      <c r="J342" s="210"/>
      <c r="K342" s="210"/>
      <c r="L342" s="210"/>
    </row>
    <row r="343" spans="2:12">
      <c r="B343"/>
      <c r="C343"/>
      <c r="D343"/>
      <c r="E343"/>
      <c r="G343" s="62"/>
      <c r="I343" s="210"/>
      <c r="J343" s="210"/>
      <c r="K343" s="210"/>
      <c r="L343" s="210"/>
    </row>
    <row r="344" spans="2:12">
      <c r="B344"/>
      <c r="C344"/>
      <c r="D344"/>
      <c r="E344"/>
      <c r="G344" s="62"/>
      <c r="I344" s="210"/>
      <c r="J344" s="210"/>
      <c r="K344" s="210"/>
      <c r="L344" s="210"/>
    </row>
    <row r="345" spans="2:12">
      <c r="B345"/>
      <c r="C345"/>
      <c r="D345"/>
      <c r="E345"/>
      <c r="G345" s="62"/>
      <c r="I345" s="210"/>
      <c r="J345" s="210"/>
      <c r="K345" s="210"/>
      <c r="L345" s="210"/>
    </row>
    <row r="346" spans="2:12">
      <c r="B346"/>
      <c r="C346"/>
      <c r="D346"/>
      <c r="E346"/>
      <c r="G346" s="62"/>
      <c r="I346" s="210"/>
      <c r="J346" s="210"/>
      <c r="K346" s="210"/>
      <c r="L346" s="210"/>
    </row>
    <row r="347" spans="2:12">
      <c r="B347"/>
      <c r="C347"/>
      <c r="D347"/>
      <c r="E347"/>
      <c r="G347" s="62"/>
      <c r="I347" s="210"/>
      <c r="J347" s="210"/>
      <c r="K347" s="210"/>
      <c r="L347" s="210"/>
    </row>
    <row r="348" spans="2:12">
      <c r="B348"/>
      <c r="C348"/>
      <c r="D348"/>
      <c r="E348"/>
      <c r="G348" s="62"/>
      <c r="I348" s="210"/>
      <c r="J348" s="210"/>
      <c r="K348" s="210"/>
      <c r="L348" s="210"/>
    </row>
    <row r="349" spans="2:12">
      <c r="B349"/>
      <c r="C349"/>
      <c r="D349"/>
      <c r="E349"/>
      <c r="G349" s="62"/>
      <c r="I349" s="210"/>
      <c r="J349" s="210"/>
      <c r="K349" s="210"/>
      <c r="L349" s="210"/>
    </row>
    <row r="350" spans="2:12">
      <c r="B350"/>
      <c r="C350"/>
      <c r="D350"/>
      <c r="E350"/>
      <c r="G350" s="62"/>
      <c r="I350" s="210"/>
      <c r="J350" s="210"/>
      <c r="K350" s="210"/>
      <c r="L350" s="210"/>
    </row>
    <row r="351" spans="2:12">
      <c r="B351"/>
      <c r="C351"/>
      <c r="D351"/>
      <c r="E351"/>
      <c r="G351" s="62"/>
      <c r="I351" s="210"/>
      <c r="J351" s="210"/>
      <c r="K351" s="210"/>
      <c r="L351" s="210"/>
    </row>
    <row r="352" spans="2:12">
      <c r="B352"/>
      <c r="C352"/>
      <c r="D352"/>
      <c r="E352"/>
      <c r="G352" s="62"/>
      <c r="I352" s="210"/>
      <c r="J352" s="210"/>
      <c r="K352" s="210"/>
      <c r="L352" s="210"/>
    </row>
    <row r="353" spans="2:12">
      <c r="B353"/>
      <c r="C353"/>
      <c r="D353"/>
      <c r="E353"/>
      <c r="G353" s="62"/>
      <c r="I353" s="210"/>
      <c r="J353" s="210"/>
      <c r="K353" s="210"/>
      <c r="L353" s="21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W8"/>
  <sheetViews>
    <sheetView topLeftCell="D1" zoomScale="92" zoomScaleNormal="92" workbookViewId="0">
      <selection activeCell="G15" sqref="G15"/>
    </sheetView>
  </sheetViews>
  <sheetFormatPr defaultRowHeight="14.5"/>
  <cols>
    <col min="1" max="1" width="13.81640625" customWidth="1"/>
    <col min="22" max="22" width="18.1796875" bestFit="1" customWidth="1"/>
  </cols>
  <sheetData>
    <row r="1" spans="1:23" ht="15" customHeight="1" thickBot="1">
      <c r="A1" s="203" t="s">
        <v>1226</v>
      </c>
      <c r="B1" s="349" t="s">
        <v>720</v>
      </c>
      <c r="C1" s="350"/>
      <c r="D1" s="350"/>
      <c r="E1" s="350"/>
      <c r="F1" s="350"/>
      <c r="G1" s="350"/>
      <c r="H1" s="350"/>
      <c r="I1" s="350"/>
      <c r="J1" s="351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7"/>
      <c r="V1" s="39" t="s">
        <v>1</v>
      </c>
      <c r="W1" s="39"/>
    </row>
    <row r="2" spans="1:23" ht="16.5">
      <c r="A2" s="359" t="s">
        <v>2</v>
      </c>
      <c r="B2" s="27" t="s">
        <v>727</v>
      </c>
      <c r="C2" s="28" t="s">
        <v>722</v>
      </c>
      <c r="D2" s="29" t="s">
        <v>723</v>
      </c>
      <c r="E2" s="28" t="s">
        <v>724</v>
      </c>
      <c r="F2" s="360" t="s">
        <v>6</v>
      </c>
      <c r="G2" s="361" t="s">
        <v>737</v>
      </c>
      <c r="H2" s="361" t="s">
        <v>738</v>
      </c>
      <c r="I2" s="361" t="s">
        <v>9</v>
      </c>
      <c r="J2" s="358" t="s">
        <v>728</v>
      </c>
      <c r="K2" s="364" t="s">
        <v>10</v>
      </c>
      <c r="L2" s="358" t="s">
        <v>728</v>
      </c>
      <c r="M2" s="365" t="s">
        <v>11</v>
      </c>
      <c r="N2" s="358" t="s">
        <v>728</v>
      </c>
      <c r="O2" s="359" t="s">
        <v>12</v>
      </c>
      <c r="P2" s="366" t="s">
        <v>9</v>
      </c>
      <c r="Q2" s="358" t="s">
        <v>739</v>
      </c>
      <c r="R2" s="365" t="s">
        <v>11</v>
      </c>
      <c r="S2" s="358" t="s">
        <v>739</v>
      </c>
      <c r="T2" s="361" t="s">
        <v>10</v>
      </c>
      <c r="U2" s="358" t="s">
        <v>739</v>
      </c>
      <c r="V2" s="362" t="s">
        <v>13</v>
      </c>
      <c r="W2" s="32"/>
    </row>
    <row r="3" spans="1:23" ht="16.5">
      <c r="A3" s="359"/>
      <c r="B3" s="28" t="s">
        <v>725</v>
      </c>
      <c r="C3" s="27" t="s">
        <v>721</v>
      </c>
      <c r="D3" s="28" t="s">
        <v>724</v>
      </c>
      <c r="E3" s="28" t="s">
        <v>726</v>
      </c>
      <c r="F3" s="360"/>
      <c r="G3" s="361"/>
      <c r="H3" s="361"/>
      <c r="I3" s="361"/>
      <c r="J3" s="358"/>
      <c r="K3" s="364"/>
      <c r="L3" s="358"/>
      <c r="M3" s="365"/>
      <c r="N3" s="358"/>
      <c r="O3" s="359"/>
      <c r="P3" s="366"/>
      <c r="Q3" s="358"/>
      <c r="R3" s="365"/>
      <c r="S3" s="358"/>
      <c r="T3" s="361"/>
      <c r="U3" s="358"/>
      <c r="V3" s="363"/>
      <c r="W3" s="24"/>
    </row>
    <row r="4" spans="1:23">
      <c r="A4" s="41" t="s">
        <v>749</v>
      </c>
      <c r="B4" s="73">
        <v>0.65359999999999996</v>
      </c>
      <c r="C4" s="73">
        <v>0.99509999999999998</v>
      </c>
      <c r="D4" s="72">
        <v>79</v>
      </c>
      <c r="E4" s="72">
        <v>0.27</v>
      </c>
      <c r="F4" s="73">
        <v>1.583</v>
      </c>
      <c r="G4" s="72">
        <v>3738</v>
      </c>
      <c r="H4" s="73">
        <v>0.51</v>
      </c>
      <c r="I4" s="73">
        <v>5.0346000000000002E-2</v>
      </c>
      <c r="J4" s="73">
        <v>0.189</v>
      </c>
      <c r="K4" s="101">
        <v>0.19717399999999999</v>
      </c>
      <c r="L4" s="100">
        <v>0.28499999999999998</v>
      </c>
      <c r="M4" s="100">
        <v>2.8403999999999999E-2</v>
      </c>
      <c r="N4" s="100">
        <v>0.16900000000000001</v>
      </c>
      <c r="O4" s="102">
        <v>0.76900000000000002</v>
      </c>
      <c r="P4" s="73">
        <v>210.34</v>
      </c>
      <c r="Q4" s="73">
        <v>4.3899999999999997</v>
      </c>
      <c r="R4" s="73">
        <v>180.6</v>
      </c>
      <c r="S4" s="73">
        <v>0.3</v>
      </c>
      <c r="T4" s="73">
        <v>182.73</v>
      </c>
      <c r="U4" s="73">
        <v>0.48</v>
      </c>
      <c r="V4" s="348">
        <v>98.834345756033485</v>
      </c>
      <c r="W4" s="23" t="s">
        <v>1068</v>
      </c>
    </row>
    <row r="5" spans="1:23">
      <c r="A5" s="41" t="s">
        <v>748</v>
      </c>
      <c r="B5" s="9">
        <v>0.74180000000000001</v>
      </c>
      <c r="C5" s="9">
        <v>0.99360000000000004</v>
      </c>
      <c r="D5" s="42">
        <v>52</v>
      </c>
      <c r="E5" s="42">
        <v>0.4</v>
      </c>
      <c r="F5" s="9">
        <v>0.89500000000000002</v>
      </c>
      <c r="G5" s="42">
        <v>2847</v>
      </c>
      <c r="H5" s="9">
        <v>0.28499999999999998</v>
      </c>
      <c r="I5" s="9">
        <v>5.0275E-2</v>
      </c>
      <c r="J5" s="9">
        <v>0.216</v>
      </c>
      <c r="K5" s="52">
        <v>0.22281300000000001</v>
      </c>
      <c r="L5" s="11">
        <v>0.39100000000000001</v>
      </c>
      <c r="M5" s="11">
        <v>3.2142999999999998E-2</v>
      </c>
      <c r="N5" s="11">
        <v>0.29399999999999998</v>
      </c>
      <c r="O5" s="43">
        <v>0.83799999999999997</v>
      </c>
      <c r="P5" s="9">
        <v>206.87</v>
      </c>
      <c r="Q5" s="9">
        <v>5.01</v>
      </c>
      <c r="R5" s="9">
        <v>204.02</v>
      </c>
      <c r="S5" s="9">
        <v>0.59</v>
      </c>
      <c r="T5" s="9">
        <v>204.25</v>
      </c>
      <c r="U5" s="9">
        <v>0.72</v>
      </c>
      <c r="V5" s="44">
        <v>99.887392900856796</v>
      </c>
      <c r="W5" s="45"/>
    </row>
    <row r="6" spans="1:23">
      <c r="A6" s="41" t="s">
        <v>746</v>
      </c>
      <c r="B6" s="9">
        <v>2.2639999999999998</v>
      </c>
      <c r="C6" s="9">
        <v>0.99480000000000002</v>
      </c>
      <c r="D6" s="42">
        <v>74</v>
      </c>
      <c r="E6" s="42">
        <v>0.99</v>
      </c>
      <c r="F6" s="9">
        <v>1.59</v>
      </c>
      <c r="G6" s="42">
        <v>3474</v>
      </c>
      <c r="H6" s="9">
        <v>0.50700000000000001</v>
      </c>
      <c r="I6" s="9">
        <v>5.0360000000000002E-2</v>
      </c>
      <c r="J6" s="9">
        <v>0.16600000000000001</v>
      </c>
      <c r="K6" s="52">
        <v>0.224055</v>
      </c>
      <c r="L6" s="11">
        <v>0.32</v>
      </c>
      <c r="M6" s="11">
        <v>3.2267999999999998E-2</v>
      </c>
      <c r="N6" s="11">
        <v>0.24</v>
      </c>
      <c r="O6" s="43">
        <v>0.86199999999999999</v>
      </c>
      <c r="P6" s="9">
        <v>211.07</v>
      </c>
      <c r="Q6" s="9">
        <v>3.84</v>
      </c>
      <c r="R6" s="9">
        <v>204.78</v>
      </c>
      <c r="S6" s="9">
        <v>0.48</v>
      </c>
      <c r="T6" s="9">
        <v>205.28</v>
      </c>
      <c r="U6" s="9">
        <v>0.59</v>
      </c>
      <c r="V6" s="44">
        <v>99.756430241621203</v>
      </c>
      <c r="W6" s="45"/>
    </row>
    <row r="7" spans="1:23">
      <c r="A7" s="41" t="s">
        <v>747</v>
      </c>
      <c r="B7" s="9">
        <v>1.3508</v>
      </c>
      <c r="C7" s="9">
        <v>0.998</v>
      </c>
      <c r="D7" s="42">
        <v>174</v>
      </c>
      <c r="E7" s="42">
        <v>0.22</v>
      </c>
      <c r="F7" s="9">
        <v>1.03</v>
      </c>
      <c r="G7" s="42">
        <v>9228</v>
      </c>
      <c r="H7" s="9">
        <v>0.32800000000000001</v>
      </c>
      <c r="I7" s="9">
        <v>5.0268E-2</v>
      </c>
      <c r="J7" s="9">
        <v>0.123</v>
      </c>
      <c r="K7" s="52">
        <v>0.223942</v>
      </c>
      <c r="L7" s="11">
        <v>0.19500000000000001</v>
      </c>
      <c r="M7" s="11">
        <v>3.2309999999999998E-2</v>
      </c>
      <c r="N7" s="11">
        <v>9.4E-2</v>
      </c>
      <c r="O7" s="43">
        <v>0.86599999999999999</v>
      </c>
      <c r="P7" s="9">
        <v>206.62</v>
      </c>
      <c r="Q7" s="9">
        <v>2.86</v>
      </c>
      <c r="R7" s="9">
        <v>205.06</v>
      </c>
      <c r="S7" s="9">
        <v>0.19</v>
      </c>
      <c r="T7" s="9">
        <v>205.19</v>
      </c>
      <c r="U7" s="9">
        <v>0.36</v>
      </c>
      <c r="V7" s="44">
        <v>99.936644085969107</v>
      </c>
      <c r="W7" s="45"/>
    </row>
    <row r="8" spans="1:23">
      <c r="A8" s="41" t="s">
        <v>745</v>
      </c>
      <c r="B8" s="9">
        <v>1.4415</v>
      </c>
      <c r="C8" s="9">
        <v>0.97940000000000005</v>
      </c>
      <c r="D8" s="42">
        <v>14</v>
      </c>
      <c r="E8" s="42">
        <v>2.5299999999999998</v>
      </c>
      <c r="F8" s="9">
        <v>0.45600000000000002</v>
      </c>
      <c r="G8" s="42">
        <v>871</v>
      </c>
      <c r="H8" s="9">
        <v>0.14499999999999999</v>
      </c>
      <c r="I8" s="9">
        <v>5.0582000000000002E-2</v>
      </c>
      <c r="J8" s="9">
        <v>0.23100000000000001</v>
      </c>
      <c r="K8" s="52">
        <v>0.23924300000000001</v>
      </c>
      <c r="L8" s="11">
        <v>0.308</v>
      </c>
      <c r="M8" s="11">
        <v>3.4304000000000001E-2</v>
      </c>
      <c r="N8" s="11">
        <v>0.108</v>
      </c>
      <c r="O8" s="43">
        <v>0.79400000000000004</v>
      </c>
      <c r="P8" s="9">
        <v>220.85</v>
      </c>
      <c r="Q8" s="9">
        <v>5.35</v>
      </c>
      <c r="R8" s="9">
        <v>217.52</v>
      </c>
      <c r="S8" s="9">
        <v>0.23</v>
      </c>
      <c r="T8" s="9">
        <v>217.8</v>
      </c>
      <c r="U8" s="9">
        <v>0.6</v>
      </c>
      <c r="V8" s="44">
        <v>99.871441689623509</v>
      </c>
      <c r="W8" s="45"/>
    </row>
  </sheetData>
  <sortState xmlns:xlrd2="http://schemas.microsoft.com/office/spreadsheetml/2017/richdata2" ref="A4:W8">
    <sortCondition ref="R4:R8"/>
  </sortState>
  <mergeCells count="21">
    <mergeCell ref="V2:V3"/>
    <mergeCell ref="K2:K3"/>
    <mergeCell ref="L2:L3"/>
    <mergeCell ref="M2:M3"/>
    <mergeCell ref="N2:N3"/>
    <mergeCell ref="O2:O3"/>
    <mergeCell ref="Q2:Q3"/>
    <mergeCell ref="R2:R3"/>
    <mergeCell ref="S2:S3"/>
    <mergeCell ref="T2:T3"/>
    <mergeCell ref="U2:U3"/>
    <mergeCell ref="P2:P3"/>
    <mergeCell ref="B1:J1"/>
    <mergeCell ref="K1:O1"/>
    <mergeCell ref="P1:U1"/>
    <mergeCell ref="J2:J3"/>
    <mergeCell ref="A2:A3"/>
    <mergeCell ref="F2:F3"/>
    <mergeCell ref="G2:G3"/>
    <mergeCell ref="H2:H3"/>
    <mergeCell ref="I2:I3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W6"/>
  <sheetViews>
    <sheetView topLeftCell="J1" workbookViewId="0">
      <selection activeCell="W4" sqref="W4"/>
    </sheetView>
  </sheetViews>
  <sheetFormatPr defaultRowHeight="14.5"/>
  <cols>
    <col min="1" max="1" width="13.1796875" customWidth="1"/>
    <col min="7" max="7" width="9.54296875" customWidth="1"/>
    <col min="8" max="8" width="10.7265625" customWidth="1"/>
    <col min="9" max="9" width="10.08984375" customWidth="1"/>
    <col min="11" max="11" width="10.90625" customWidth="1"/>
    <col min="13" max="13" width="10.453125" customWidth="1"/>
    <col min="16" max="16" width="10.36328125" customWidth="1"/>
    <col min="18" max="18" width="10" customWidth="1"/>
    <col min="20" max="20" width="9.81640625" customWidth="1"/>
    <col min="22" max="22" width="18.1796875" bestFit="1" customWidth="1"/>
  </cols>
  <sheetData>
    <row r="1" spans="1:23" ht="15" customHeight="1" thickBot="1">
      <c r="A1" s="204" t="s">
        <v>1227</v>
      </c>
      <c r="B1" s="349" t="s">
        <v>720</v>
      </c>
      <c r="C1" s="350"/>
      <c r="D1" s="350"/>
      <c r="E1" s="350"/>
      <c r="F1" s="350"/>
      <c r="G1" s="350"/>
      <c r="H1" s="350"/>
      <c r="I1" s="350"/>
      <c r="J1" s="351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7"/>
      <c r="V1" s="40" t="s">
        <v>1</v>
      </c>
      <c r="W1" s="39"/>
    </row>
    <row r="2" spans="1:23" ht="16.5">
      <c r="A2" s="359" t="s">
        <v>2</v>
      </c>
      <c r="B2" s="37" t="s">
        <v>727</v>
      </c>
      <c r="C2" s="24" t="s">
        <v>722</v>
      </c>
      <c r="D2" s="38" t="s">
        <v>723</v>
      </c>
      <c r="E2" s="24" t="s">
        <v>724</v>
      </c>
      <c r="F2" s="360" t="s">
        <v>6</v>
      </c>
      <c r="G2" s="361" t="s">
        <v>737</v>
      </c>
      <c r="H2" s="361" t="s">
        <v>738</v>
      </c>
      <c r="I2" s="361" t="s">
        <v>9</v>
      </c>
      <c r="J2" s="358" t="s">
        <v>728</v>
      </c>
      <c r="K2" s="364" t="s">
        <v>10</v>
      </c>
      <c r="L2" s="358" t="s">
        <v>728</v>
      </c>
      <c r="M2" s="365" t="s">
        <v>11</v>
      </c>
      <c r="N2" s="358" t="s">
        <v>728</v>
      </c>
      <c r="O2" s="359" t="s">
        <v>12</v>
      </c>
      <c r="P2" s="366" t="s">
        <v>9</v>
      </c>
      <c r="Q2" s="358" t="s">
        <v>739</v>
      </c>
      <c r="R2" s="365" t="s">
        <v>11</v>
      </c>
      <c r="S2" s="358" t="s">
        <v>739</v>
      </c>
      <c r="T2" s="361" t="s">
        <v>10</v>
      </c>
      <c r="U2" s="358" t="s">
        <v>739</v>
      </c>
      <c r="V2" s="362" t="s">
        <v>13</v>
      </c>
      <c r="W2" s="32"/>
    </row>
    <row r="3" spans="1:23" ht="16.5">
      <c r="A3" s="359"/>
      <c r="B3" s="24" t="s">
        <v>725</v>
      </c>
      <c r="C3" s="37" t="s">
        <v>721</v>
      </c>
      <c r="D3" s="24" t="s">
        <v>724</v>
      </c>
      <c r="E3" s="24" t="s">
        <v>726</v>
      </c>
      <c r="F3" s="360"/>
      <c r="G3" s="361"/>
      <c r="H3" s="361"/>
      <c r="I3" s="361"/>
      <c r="J3" s="358"/>
      <c r="K3" s="364"/>
      <c r="L3" s="358"/>
      <c r="M3" s="365"/>
      <c r="N3" s="358"/>
      <c r="O3" s="359"/>
      <c r="P3" s="366"/>
      <c r="Q3" s="358"/>
      <c r="R3" s="365"/>
      <c r="S3" s="358"/>
      <c r="T3" s="361"/>
      <c r="U3" s="358"/>
      <c r="V3" s="363"/>
      <c r="W3" s="24"/>
    </row>
    <row r="4" spans="1:23">
      <c r="A4" s="41" t="s">
        <v>742</v>
      </c>
      <c r="B4" s="73">
        <v>0.87050000000000005</v>
      </c>
      <c r="C4" s="73">
        <v>0.98089999999999999</v>
      </c>
      <c r="D4" s="72">
        <v>16</v>
      </c>
      <c r="E4" s="72">
        <v>1.41</v>
      </c>
      <c r="F4" s="73">
        <v>0.71099999999999997</v>
      </c>
      <c r="G4" s="72">
        <v>947</v>
      </c>
      <c r="H4" s="73">
        <v>0.223</v>
      </c>
      <c r="I4" s="73">
        <v>4.9542000000000003E-2</v>
      </c>
      <c r="J4" s="73">
        <v>0.68700000000000006</v>
      </c>
      <c r="K4" s="101">
        <v>0.21971399999999999</v>
      </c>
      <c r="L4" s="100">
        <v>0.74299999999999999</v>
      </c>
      <c r="M4" s="100">
        <v>3.2164999999999999E-2</v>
      </c>
      <c r="N4" s="100">
        <v>0.13400000000000001</v>
      </c>
      <c r="O4" s="102">
        <v>0.49099999999999999</v>
      </c>
      <c r="P4" s="72">
        <v>172.63</v>
      </c>
      <c r="Q4" s="72">
        <v>16.04</v>
      </c>
      <c r="R4" s="72">
        <v>204.16</v>
      </c>
      <c r="S4" s="72">
        <v>0.27</v>
      </c>
      <c r="T4" s="72">
        <v>201.67</v>
      </c>
      <c r="U4" s="72">
        <v>1.36</v>
      </c>
      <c r="V4" s="348">
        <v>101.23469033569694</v>
      </c>
      <c r="W4" s="23" t="s">
        <v>1068</v>
      </c>
    </row>
    <row r="5" spans="1:23">
      <c r="A5" s="41" t="s">
        <v>743</v>
      </c>
      <c r="B5" s="9">
        <v>0.55659999999999998</v>
      </c>
      <c r="C5" s="9">
        <v>0.99329999999999996</v>
      </c>
      <c r="D5" s="42">
        <v>47</v>
      </c>
      <c r="E5" s="42">
        <v>0.31</v>
      </c>
      <c r="F5" s="9">
        <v>0.69899999999999995</v>
      </c>
      <c r="G5" s="42">
        <v>2731</v>
      </c>
      <c r="H5" s="9">
        <v>0.222</v>
      </c>
      <c r="I5" s="9">
        <v>5.0415000000000001E-2</v>
      </c>
      <c r="J5" s="9">
        <v>0.187</v>
      </c>
      <c r="K5" s="52">
        <v>0.23242399999999999</v>
      </c>
      <c r="L5" s="11">
        <v>0.25</v>
      </c>
      <c r="M5" s="11">
        <v>3.3437000000000001E-2</v>
      </c>
      <c r="N5" s="11">
        <v>0.09</v>
      </c>
      <c r="O5" s="43">
        <v>0.79200000000000004</v>
      </c>
      <c r="P5" s="42">
        <v>213.26</v>
      </c>
      <c r="Q5" s="42">
        <v>4.32</v>
      </c>
      <c r="R5" s="42">
        <v>212.1</v>
      </c>
      <c r="S5" s="42">
        <v>0.19</v>
      </c>
      <c r="T5" s="42">
        <v>212.2</v>
      </c>
      <c r="U5" s="42">
        <v>0.48</v>
      </c>
      <c r="V5" s="44">
        <v>99.952874646559849</v>
      </c>
      <c r="W5" s="47"/>
    </row>
    <row r="6" spans="1:23">
      <c r="A6" s="41" t="s">
        <v>744</v>
      </c>
      <c r="B6" s="9">
        <v>0.4748</v>
      </c>
      <c r="C6" s="9">
        <v>0.99119999999999997</v>
      </c>
      <c r="D6" s="42">
        <v>34</v>
      </c>
      <c r="E6" s="42">
        <v>0.35</v>
      </c>
      <c r="F6" s="9">
        <v>0.53</v>
      </c>
      <c r="G6" s="42">
        <v>2074</v>
      </c>
      <c r="H6" s="9">
        <v>0.16800000000000001</v>
      </c>
      <c r="I6" s="9">
        <v>5.0545E-2</v>
      </c>
      <c r="J6" s="9">
        <v>0.22700000000000001</v>
      </c>
      <c r="K6" s="52">
        <v>0.24207100000000001</v>
      </c>
      <c r="L6" s="11">
        <v>0.29799999999999999</v>
      </c>
      <c r="M6" s="11">
        <v>3.4735000000000002E-2</v>
      </c>
      <c r="N6" s="11">
        <v>0.12</v>
      </c>
      <c r="O6" s="43">
        <v>0.72199999999999998</v>
      </c>
      <c r="P6" s="42">
        <v>219.2</v>
      </c>
      <c r="Q6" s="42">
        <v>5.25</v>
      </c>
      <c r="R6" s="42">
        <v>220.2</v>
      </c>
      <c r="S6" s="42">
        <v>0.26</v>
      </c>
      <c r="T6" s="42">
        <v>220.12</v>
      </c>
      <c r="U6" s="42">
        <v>0.59</v>
      </c>
      <c r="V6" s="44">
        <v>100.03634381246592</v>
      </c>
      <c r="W6" s="47"/>
    </row>
  </sheetData>
  <sortState xmlns:xlrd2="http://schemas.microsoft.com/office/spreadsheetml/2017/richdata2" ref="A4:V6">
    <sortCondition ref="R4:R6"/>
  </sortState>
  <mergeCells count="21">
    <mergeCell ref="V2:V3"/>
    <mergeCell ref="K2:K3"/>
    <mergeCell ref="L2:L3"/>
    <mergeCell ref="M2:M3"/>
    <mergeCell ref="N2:N3"/>
    <mergeCell ref="O2:O3"/>
    <mergeCell ref="Q2:Q3"/>
    <mergeCell ref="R2:R3"/>
    <mergeCell ref="S2:S3"/>
    <mergeCell ref="T2:T3"/>
    <mergeCell ref="U2:U3"/>
    <mergeCell ref="P2:P3"/>
    <mergeCell ref="B1:J1"/>
    <mergeCell ref="K1:O1"/>
    <mergeCell ref="P1:U1"/>
    <mergeCell ref="J2:J3"/>
    <mergeCell ref="A2:A3"/>
    <mergeCell ref="F2:F3"/>
    <mergeCell ref="G2:G3"/>
    <mergeCell ref="H2:H3"/>
    <mergeCell ref="I2:I3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W11"/>
  <sheetViews>
    <sheetView topLeftCell="C1" zoomScale="85" zoomScaleNormal="85" workbookViewId="0">
      <selection activeCell="U4" sqref="U4:U11"/>
    </sheetView>
  </sheetViews>
  <sheetFormatPr defaultColWidth="8.81640625" defaultRowHeight="14.5"/>
  <cols>
    <col min="1" max="1" width="12.453125" style="36" bestFit="1" customWidth="1"/>
    <col min="2" max="2" width="10.1796875" style="36" bestFit="1" customWidth="1"/>
    <col min="3" max="6" width="8.81640625" style="36"/>
    <col min="7" max="7" width="9" style="36" bestFit="1" customWidth="1"/>
    <col min="8" max="8" width="10.54296875" style="36" bestFit="1" customWidth="1"/>
    <col min="9" max="21" width="8.81640625" style="36"/>
    <col min="22" max="22" width="18.1796875" style="36" bestFit="1" customWidth="1"/>
    <col min="23" max="16384" width="8.81640625" style="36"/>
  </cols>
  <sheetData>
    <row r="1" spans="1:23" ht="16.399999999999999" customHeight="1" thickBot="1">
      <c r="A1" s="203" t="s">
        <v>1231</v>
      </c>
      <c r="B1" s="349" t="s">
        <v>720</v>
      </c>
      <c r="C1" s="350"/>
      <c r="D1" s="350"/>
      <c r="E1" s="350"/>
      <c r="F1" s="350"/>
      <c r="G1" s="350"/>
      <c r="H1" s="350"/>
      <c r="I1" s="350"/>
      <c r="J1" s="351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7"/>
      <c r="V1" s="40" t="s">
        <v>1</v>
      </c>
      <c r="W1" s="31"/>
    </row>
    <row r="2" spans="1:23" ht="30" customHeight="1">
      <c r="A2" s="359" t="s">
        <v>2</v>
      </c>
      <c r="B2" s="27" t="s">
        <v>727</v>
      </c>
      <c r="C2" s="28" t="s">
        <v>722</v>
      </c>
      <c r="D2" s="29" t="s">
        <v>723</v>
      </c>
      <c r="E2" s="28" t="s">
        <v>724</v>
      </c>
      <c r="F2" s="360" t="s">
        <v>6</v>
      </c>
      <c r="G2" s="361" t="s">
        <v>737</v>
      </c>
      <c r="H2" s="361" t="s">
        <v>738</v>
      </c>
      <c r="I2" s="361" t="s">
        <v>9</v>
      </c>
      <c r="J2" s="358" t="s">
        <v>728</v>
      </c>
      <c r="K2" s="364" t="s">
        <v>10</v>
      </c>
      <c r="L2" s="358" t="s">
        <v>728</v>
      </c>
      <c r="M2" s="365" t="s">
        <v>11</v>
      </c>
      <c r="N2" s="358" t="s">
        <v>728</v>
      </c>
      <c r="O2" s="359" t="s">
        <v>12</v>
      </c>
      <c r="P2" s="366" t="s">
        <v>9</v>
      </c>
      <c r="Q2" s="358" t="s">
        <v>739</v>
      </c>
      <c r="R2" s="365" t="s">
        <v>11</v>
      </c>
      <c r="S2" s="358" t="s">
        <v>739</v>
      </c>
      <c r="T2" s="361" t="s">
        <v>10</v>
      </c>
      <c r="U2" s="358" t="s">
        <v>739</v>
      </c>
      <c r="V2" s="362" t="s">
        <v>13</v>
      </c>
    </row>
    <row r="3" spans="1:23" ht="16.75" customHeight="1">
      <c r="A3" s="359"/>
      <c r="B3" s="28" t="s">
        <v>725</v>
      </c>
      <c r="C3" s="27" t="s">
        <v>721</v>
      </c>
      <c r="D3" s="28" t="s">
        <v>724</v>
      </c>
      <c r="E3" s="28" t="s">
        <v>726</v>
      </c>
      <c r="F3" s="360"/>
      <c r="G3" s="361"/>
      <c r="H3" s="361"/>
      <c r="I3" s="361"/>
      <c r="J3" s="358"/>
      <c r="K3" s="364"/>
      <c r="L3" s="358"/>
      <c r="M3" s="365"/>
      <c r="N3" s="358"/>
      <c r="O3" s="359"/>
      <c r="P3" s="366"/>
      <c r="Q3" s="358"/>
      <c r="R3" s="365"/>
      <c r="S3" s="358"/>
      <c r="T3" s="361"/>
      <c r="U3" s="358"/>
      <c r="V3" s="363"/>
    </row>
    <row r="4" spans="1:23">
      <c r="A4" s="41" t="s">
        <v>731</v>
      </c>
      <c r="B4" s="9">
        <v>1.0197000000000001</v>
      </c>
      <c r="C4" s="9">
        <v>0.99760000000000004</v>
      </c>
      <c r="D4" s="42">
        <v>130</v>
      </c>
      <c r="E4" s="42">
        <v>0.2</v>
      </c>
      <c r="F4" s="9">
        <v>0.63800000000000001</v>
      </c>
      <c r="G4" s="42">
        <v>7631</v>
      </c>
      <c r="H4" s="9">
        <v>0.20300000000000001</v>
      </c>
      <c r="I4" s="9">
        <v>5.0194000000000003E-2</v>
      </c>
      <c r="J4" s="9">
        <v>0.183</v>
      </c>
      <c r="K4" s="52">
        <v>0.22057499999999999</v>
      </c>
      <c r="L4" s="11">
        <v>0.23599999999999999</v>
      </c>
      <c r="M4" s="11">
        <v>3.1870999999999997E-2</v>
      </c>
      <c r="N4" s="11">
        <v>9.6000000000000002E-2</v>
      </c>
      <c r="O4" s="43">
        <v>0.69699999999999995</v>
      </c>
      <c r="P4" s="42">
        <v>203.04</v>
      </c>
      <c r="Q4" s="42">
        <v>4.24</v>
      </c>
      <c r="R4" s="42">
        <v>202.33</v>
      </c>
      <c r="S4" s="42">
        <v>0.19</v>
      </c>
      <c r="T4" s="42">
        <v>202.39</v>
      </c>
      <c r="U4" s="42">
        <v>0.43</v>
      </c>
      <c r="V4" s="44">
        <v>99.970354266515159</v>
      </c>
    </row>
    <row r="5" spans="1:23">
      <c r="A5" s="41" t="s">
        <v>733</v>
      </c>
      <c r="B5" s="9">
        <v>0.54620000000000002</v>
      </c>
      <c r="C5" s="9">
        <v>0.99639999999999995</v>
      </c>
      <c r="D5" s="42">
        <v>87</v>
      </c>
      <c r="E5" s="42">
        <v>0.16</v>
      </c>
      <c r="F5" s="9">
        <v>0.67400000000000004</v>
      </c>
      <c r="G5" s="42">
        <v>5043</v>
      </c>
      <c r="H5" s="9">
        <v>0.214</v>
      </c>
      <c r="I5" s="9">
        <v>5.0509999999999999E-2</v>
      </c>
      <c r="J5" s="9">
        <v>7.6999999999999999E-2</v>
      </c>
      <c r="K5" s="52">
        <v>0.237765</v>
      </c>
      <c r="L5" s="11">
        <v>0.17699999999999999</v>
      </c>
      <c r="M5" s="11">
        <v>3.4140999999999998E-2</v>
      </c>
      <c r="N5" s="11">
        <v>8.5000000000000006E-2</v>
      </c>
      <c r="O5" s="43">
        <v>8.1000000000000003E-2</v>
      </c>
      <c r="P5" s="42">
        <v>217.63</v>
      </c>
      <c r="Q5" s="42">
        <v>1.78</v>
      </c>
      <c r="R5" s="42">
        <v>216.49</v>
      </c>
      <c r="S5" s="42">
        <v>0.18</v>
      </c>
      <c r="T5" s="42">
        <v>216.59</v>
      </c>
      <c r="U5" s="42">
        <v>0.34</v>
      </c>
      <c r="V5" s="44">
        <v>99.953829816704371</v>
      </c>
    </row>
    <row r="6" spans="1:23">
      <c r="A6" s="41" t="s">
        <v>734</v>
      </c>
      <c r="B6" s="9">
        <v>1.6876</v>
      </c>
      <c r="C6" s="9">
        <v>0.99609999999999999</v>
      </c>
      <c r="D6" s="42">
        <v>77</v>
      </c>
      <c r="E6" s="42">
        <v>0.55000000000000004</v>
      </c>
      <c r="F6" s="9">
        <v>0.48799999999999999</v>
      </c>
      <c r="G6" s="42">
        <v>4686</v>
      </c>
      <c r="H6" s="9">
        <v>0.155</v>
      </c>
      <c r="I6" s="9">
        <v>5.0493999999999997E-2</v>
      </c>
      <c r="J6" s="9">
        <v>0.14299999999999999</v>
      </c>
      <c r="K6" s="52">
        <v>0.23830299999999999</v>
      </c>
      <c r="L6" s="11">
        <v>0.21299999999999999</v>
      </c>
      <c r="M6" s="11">
        <v>3.4229000000000002E-2</v>
      </c>
      <c r="N6" s="11">
        <v>9.5000000000000001E-2</v>
      </c>
      <c r="O6" s="43">
        <v>0.83499999999999996</v>
      </c>
      <c r="P6" s="42">
        <v>216.84</v>
      </c>
      <c r="Q6" s="42">
        <v>3.32</v>
      </c>
      <c r="R6" s="42">
        <v>217.05</v>
      </c>
      <c r="S6" s="42">
        <v>0.2</v>
      </c>
      <c r="T6" s="42">
        <v>217.03</v>
      </c>
      <c r="U6" s="42">
        <v>0.42</v>
      </c>
      <c r="V6" s="44">
        <v>100.00921531585496</v>
      </c>
    </row>
    <row r="7" spans="1:23">
      <c r="A7" s="41" t="s">
        <v>736</v>
      </c>
      <c r="B7" s="9">
        <v>0.4083</v>
      </c>
      <c r="C7" s="9">
        <v>0.99580000000000002</v>
      </c>
      <c r="D7" s="42">
        <v>73</v>
      </c>
      <c r="E7" s="42">
        <v>0.14000000000000001</v>
      </c>
      <c r="F7" s="9">
        <v>0.61499999999999999</v>
      </c>
      <c r="G7" s="42">
        <v>4310</v>
      </c>
      <c r="H7" s="9">
        <v>0.19600000000000001</v>
      </c>
      <c r="I7" s="9">
        <v>5.0597000000000003E-2</v>
      </c>
      <c r="J7" s="9">
        <v>0.115</v>
      </c>
      <c r="K7" s="52">
        <v>0.23900099999999999</v>
      </c>
      <c r="L7" s="11">
        <v>0.19600000000000001</v>
      </c>
      <c r="M7" s="11">
        <v>3.4258999999999998E-2</v>
      </c>
      <c r="N7" s="11">
        <v>8.7999999999999995E-2</v>
      </c>
      <c r="O7" s="43">
        <v>0.95299999999999996</v>
      </c>
      <c r="P7" s="42">
        <v>221.59</v>
      </c>
      <c r="Q7" s="42">
        <v>2.66</v>
      </c>
      <c r="R7" s="42">
        <v>217.23</v>
      </c>
      <c r="S7" s="42">
        <v>0.19</v>
      </c>
      <c r="T7" s="42">
        <v>217.6</v>
      </c>
      <c r="U7" s="42">
        <v>0.38</v>
      </c>
      <c r="V7" s="44">
        <v>99.829963235294116</v>
      </c>
    </row>
    <row r="8" spans="1:23">
      <c r="A8" s="41" t="s">
        <v>735</v>
      </c>
      <c r="B8" s="9">
        <v>2.3340999999999998</v>
      </c>
      <c r="C8" s="9">
        <v>0.99639999999999995</v>
      </c>
      <c r="D8" s="42">
        <v>80</v>
      </c>
      <c r="E8" s="42">
        <v>0.71</v>
      </c>
      <c r="F8" s="9">
        <v>0.39400000000000002</v>
      </c>
      <c r="G8" s="42">
        <v>5005</v>
      </c>
      <c r="H8" s="9">
        <v>0.125</v>
      </c>
      <c r="I8" s="9">
        <v>5.0531E-2</v>
      </c>
      <c r="J8" s="9">
        <v>0.126</v>
      </c>
      <c r="K8" s="52">
        <v>0.23877399999999999</v>
      </c>
      <c r="L8" s="11">
        <v>0.19900000000000001</v>
      </c>
      <c r="M8" s="11">
        <v>3.4271000000000003E-2</v>
      </c>
      <c r="N8" s="11">
        <v>8.8999999999999996E-2</v>
      </c>
      <c r="O8" s="43">
        <v>0.89</v>
      </c>
      <c r="P8" s="42">
        <v>218.49</v>
      </c>
      <c r="Q8" s="42">
        <v>2.92</v>
      </c>
      <c r="R8" s="42">
        <v>217.32</v>
      </c>
      <c r="S8" s="42">
        <v>0.19</v>
      </c>
      <c r="T8" s="42">
        <v>217.42</v>
      </c>
      <c r="U8" s="42">
        <v>0.39</v>
      </c>
      <c r="V8" s="44">
        <v>99.954006071198606</v>
      </c>
    </row>
    <row r="9" spans="1:23">
      <c r="A9" s="41" t="s">
        <v>732</v>
      </c>
      <c r="B9" s="9">
        <v>0.60060000000000002</v>
      </c>
      <c r="C9" s="9">
        <v>0.99360000000000004</v>
      </c>
      <c r="D9" s="42">
        <v>47</v>
      </c>
      <c r="E9" s="42">
        <v>0.32</v>
      </c>
      <c r="F9" s="9">
        <v>0.54200000000000004</v>
      </c>
      <c r="G9" s="42">
        <v>2857</v>
      </c>
      <c r="H9" s="9">
        <v>0.17199999999999999</v>
      </c>
      <c r="I9" s="9">
        <v>5.0470000000000001E-2</v>
      </c>
      <c r="J9" s="9">
        <v>0.215</v>
      </c>
      <c r="K9" s="52">
        <v>0.23962700000000001</v>
      </c>
      <c r="L9" s="11">
        <v>0.27800000000000002</v>
      </c>
      <c r="M9" s="11">
        <v>3.4435E-2</v>
      </c>
      <c r="N9" s="11">
        <v>0.107</v>
      </c>
      <c r="O9" s="43">
        <v>0.71299999999999997</v>
      </c>
      <c r="P9" s="42">
        <v>215.78</v>
      </c>
      <c r="Q9" s="42">
        <v>4.99</v>
      </c>
      <c r="R9" s="42">
        <v>218.33</v>
      </c>
      <c r="S9" s="42">
        <v>0.23</v>
      </c>
      <c r="T9" s="42">
        <v>218.12</v>
      </c>
      <c r="U9" s="42">
        <v>0.55000000000000004</v>
      </c>
      <c r="V9" s="44">
        <v>100.09627727856227</v>
      </c>
    </row>
    <row r="10" spans="1:23">
      <c r="A10" s="41" t="s">
        <v>730</v>
      </c>
      <c r="B10" s="9">
        <v>0.4456</v>
      </c>
      <c r="C10" s="9">
        <v>0.99719999999999998</v>
      </c>
      <c r="D10" s="42">
        <v>107</v>
      </c>
      <c r="E10" s="42">
        <v>0.11</v>
      </c>
      <c r="F10" s="9">
        <v>0.56100000000000005</v>
      </c>
      <c r="G10" s="42">
        <v>6405</v>
      </c>
      <c r="H10" s="9">
        <v>0.17799999999999999</v>
      </c>
      <c r="I10" s="9">
        <v>5.0486999999999997E-2</v>
      </c>
      <c r="J10" s="9">
        <v>0.13500000000000001</v>
      </c>
      <c r="K10" s="52">
        <v>0.24043</v>
      </c>
      <c r="L10" s="11">
        <v>0.20499999999999999</v>
      </c>
      <c r="M10" s="11">
        <v>3.4539E-2</v>
      </c>
      <c r="N10" s="11">
        <v>0.09</v>
      </c>
      <c r="O10" s="43">
        <v>0.86699999999999999</v>
      </c>
      <c r="P10" s="42">
        <v>216.55</v>
      </c>
      <c r="Q10" s="42">
        <v>3.12</v>
      </c>
      <c r="R10" s="42">
        <v>218.98</v>
      </c>
      <c r="S10" s="42">
        <v>0.19</v>
      </c>
      <c r="T10" s="42">
        <v>218.77</v>
      </c>
      <c r="U10" s="42">
        <v>0.4</v>
      </c>
      <c r="V10" s="44">
        <v>100.09599122365955</v>
      </c>
    </row>
    <row r="11" spans="1:23">
      <c r="A11" s="41" t="s">
        <v>729</v>
      </c>
      <c r="B11" s="9">
        <v>0.82589999999999997</v>
      </c>
      <c r="C11" s="9">
        <v>0.99550000000000005</v>
      </c>
      <c r="D11" s="42">
        <v>69</v>
      </c>
      <c r="E11" s="42">
        <v>0.31</v>
      </c>
      <c r="F11" s="9">
        <v>0.59799999999999998</v>
      </c>
      <c r="G11" s="42">
        <v>4069</v>
      </c>
      <c r="H11" s="9">
        <v>0.19</v>
      </c>
      <c r="I11" s="9">
        <v>5.0589000000000002E-2</v>
      </c>
      <c r="J11" s="9">
        <v>0.152</v>
      </c>
      <c r="K11" s="52">
        <v>0.24166799999999999</v>
      </c>
      <c r="L11" s="11">
        <v>0.218</v>
      </c>
      <c r="M11" s="11">
        <v>3.4646000000000003E-2</v>
      </c>
      <c r="N11" s="11">
        <v>0.09</v>
      </c>
      <c r="O11" s="43">
        <v>0.82799999999999996</v>
      </c>
      <c r="P11" s="42">
        <v>221.26</v>
      </c>
      <c r="Q11" s="42">
        <v>3.52</v>
      </c>
      <c r="R11" s="42">
        <v>219.65</v>
      </c>
      <c r="S11" s="42">
        <v>0.2</v>
      </c>
      <c r="T11" s="42">
        <v>219.79</v>
      </c>
      <c r="U11" s="42">
        <v>0.43</v>
      </c>
      <c r="V11" s="44">
        <v>99.936302834523872</v>
      </c>
    </row>
  </sheetData>
  <sortState xmlns:xlrd2="http://schemas.microsoft.com/office/spreadsheetml/2017/richdata2" ref="A4:V11">
    <sortCondition ref="R4:R11"/>
  </sortState>
  <mergeCells count="21">
    <mergeCell ref="B1:J1"/>
    <mergeCell ref="K1:O1"/>
    <mergeCell ref="P1:U1"/>
    <mergeCell ref="Q2:Q3"/>
    <mergeCell ref="R2:R3"/>
    <mergeCell ref="S2:S3"/>
    <mergeCell ref="T2:T3"/>
    <mergeCell ref="U2:U3"/>
    <mergeCell ref="O2:O3"/>
    <mergeCell ref="P2:P3"/>
    <mergeCell ref="V2:V3"/>
    <mergeCell ref="A2:A3"/>
    <mergeCell ref="K2:K3"/>
    <mergeCell ref="M2:M3"/>
    <mergeCell ref="L2:L3"/>
    <mergeCell ref="N2:N3"/>
    <mergeCell ref="G2:G3"/>
    <mergeCell ref="F2:F3"/>
    <mergeCell ref="H2:H3"/>
    <mergeCell ref="I2:I3"/>
    <mergeCell ref="J2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E5CDA"/>
  </sheetPr>
  <dimension ref="A1:N26"/>
  <sheetViews>
    <sheetView tabSelected="1" topLeftCell="A10" workbookViewId="0">
      <selection activeCell="E23" sqref="E23"/>
    </sheetView>
  </sheetViews>
  <sheetFormatPr defaultRowHeight="14.5"/>
  <cols>
    <col min="1" max="1" width="12.36328125" customWidth="1"/>
  </cols>
  <sheetData>
    <row r="1" spans="1:14">
      <c r="A1" s="203" t="s">
        <v>1229</v>
      </c>
      <c r="B1" s="255"/>
      <c r="C1" s="256"/>
      <c r="D1" s="367" t="s">
        <v>1261</v>
      </c>
      <c r="E1" s="367"/>
      <c r="F1" s="367"/>
      <c r="G1" s="367"/>
      <c r="H1" s="367"/>
      <c r="I1" s="367"/>
      <c r="J1" s="367"/>
      <c r="K1" s="256"/>
      <c r="L1" s="368" t="s">
        <v>1262</v>
      </c>
      <c r="M1" s="368"/>
      <c r="N1" s="257"/>
    </row>
    <row r="2" spans="1:14" ht="30.5">
      <c r="A2" s="297" t="s">
        <v>1073</v>
      </c>
      <c r="B2" s="258" t="s">
        <v>1263</v>
      </c>
      <c r="C2" s="259" t="s">
        <v>1264</v>
      </c>
      <c r="D2" s="260" t="s">
        <v>1265</v>
      </c>
      <c r="E2" s="261" t="s">
        <v>1266</v>
      </c>
      <c r="F2" s="262" t="s">
        <v>1267</v>
      </c>
      <c r="G2" s="261" t="s">
        <v>1268</v>
      </c>
      <c r="H2" s="262" t="s">
        <v>1267</v>
      </c>
      <c r="I2" s="263" t="s">
        <v>1269</v>
      </c>
      <c r="J2" s="262" t="s">
        <v>1267</v>
      </c>
      <c r="K2" s="264" t="s">
        <v>1270</v>
      </c>
      <c r="L2" s="369" t="s">
        <v>1271</v>
      </c>
      <c r="M2" s="370"/>
      <c r="N2" s="265"/>
    </row>
    <row r="3" spans="1:14">
      <c r="A3" s="266" t="s">
        <v>1272</v>
      </c>
      <c r="B3" s="267">
        <v>1.2557587145488769</v>
      </c>
      <c r="C3" s="268">
        <v>1.5105100141564565</v>
      </c>
      <c r="D3" s="269">
        <v>157.79126496871208</v>
      </c>
      <c r="E3" s="270">
        <v>5.1747034928189925E-2</v>
      </c>
      <c r="F3" s="268">
        <v>4.0182046218406393</v>
      </c>
      <c r="G3" s="271">
        <v>0.23856860412849584</v>
      </c>
      <c r="H3" s="268">
        <v>4.2001748179622869</v>
      </c>
      <c r="I3" s="272">
        <v>3.3435153582040779E-2</v>
      </c>
      <c r="J3" s="268">
        <v>0.39481800955656637</v>
      </c>
      <c r="K3" s="273">
        <v>0.49791254211445668</v>
      </c>
      <c r="L3" s="274">
        <v>212.01194967426787</v>
      </c>
      <c r="M3" s="275">
        <v>0.83672803082460323</v>
      </c>
      <c r="N3" s="276"/>
    </row>
    <row r="4" spans="1:14">
      <c r="A4" s="266" t="s">
        <v>1273</v>
      </c>
      <c r="B4" s="267">
        <v>0.27757917407025168</v>
      </c>
      <c r="C4" s="268">
        <v>1.2280826714564703</v>
      </c>
      <c r="D4" s="269">
        <v>1431.9356702692194</v>
      </c>
      <c r="E4" s="270">
        <v>5.1232928999627066E-2</v>
      </c>
      <c r="F4" s="268">
        <v>0.67381398390931602</v>
      </c>
      <c r="G4" s="271">
        <v>0.23452484743398522</v>
      </c>
      <c r="H4" s="268">
        <v>0.75647338205652537</v>
      </c>
      <c r="I4" s="272">
        <v>3.3199848052054941E-2</v>
      </c>
      <c r="J4" s="268">
        <v>0.30216441377435238</v>
      </c>
      <c r="K4" s="273">
        <v>0.45833107542355572</v>
      </c>
      <c r="L4" s="274">
        <v>210.54398178348427</v>
      </c>
      <c r="M4" s="275">
        <v>0.63593383460389663</v>
      </c>
      <c r="N4" s="276"/>
    </row>
    <row r="5" spans="1:14">
      <c r="A5" s="266" t="s">
        <v>1274</v>
      </c>
      <c r="B5" s="267">
        <v>0.20348580790710258</v>
      </c>
      <c r="C5" s="268">
        <v>0.89769472967605035</v>
      </c>
      <c r="D5" s="269">
        <v>918.67129162220942</v>
      </c>
      <c r="E5" s="270">
        <v>5.0962780954352402E-2</v>
      </c>
      <c r="F5" s="268">
        <v>0.90128205195675237</v>
      </c>
      <c r="G5" s="271">
        <v>0.23241491824822252</v>
      </c>
      <c r="H5" s="268">
        <v>0.92967283638480191</v>
      </c>
      <c r="I5" s="272">
        <v>3.3075466129503135E-2</v>
      </c>
      <c r="J5" s="268">
        <v>0.14631654380090051</v>
      </c>
      <c r="K5" s="273">
        <v>0.26976643424523328</v>
      </c>
      <c r="L5" s="274">
        <v>209.76788250474672</v>
      </c>
      <c r="M5" s="275">
        <v>0.30680155065015136</v>
      </c>
      <c r="N5" s="276"/>
    </row>
    <row r="6" spans="1:14">
      <c r="A6" s="266" t="s">
        <v>1275</v>
      </c>
      <c r="B6" s="267">
        <v>0.1889654284948194</v>
      </c>
      <c r="C6" s="268">
        <v>1.5601618365076493</v>
      </c>
      <c r="D6" s="269">
        <v>880.42675503951614</v>
      </c>
      <c r="E6" s="270">
        <v>5.1580537806384094E-2</v>
      </c>
      <c r="F6" s="268">
        <v>1.150383725575137</v>
      </c>
      <c r="G6" s="271">
        <v>0.234563955412145</v>
      </c>
      <c r="H6" s="268">
        <v>1.1765589768920544</v>
      </c>
      <c r="I6" s="272">
        <v>3.2981494374553985E-2</v>
      </c>
      <c r="J6" s="268">
        <v>0.1657297240322532</v>
      </c>
      <c r="K6" s="273">
        <v>0.22661236821413605</v>
      </c>
      <c r="L6" s="274">
        <v>209.18146996547873</v>
      </c>
      <c r="M6" s="275">
        <v>0.34653590271648022</v>
      </c>
      <c r="N6" s="276"/>
    </row>
    <row r="7" spans="1:14">
      <c r="A7" s="266" t="s">
        <v>1276</v>
      </c>
      <c r="B7" s="267">
        <v>0.27594682591112607</v>
      </c>
      <c r="C7" s="268">
        <v>0.99557296177715271</v>
      </c>
      <c r="D7" s="269">
        <v>1496.97937308053</v>
      </c>
      <c r="E7" s="270">
        <v>5.0818254083193376E-2</v>
      </c>
      <c r="F7" s="268">
        <v>0.42054092989155706</v>
      </c>
      <c r="G7" s="271">
        <v>0.23110063476689277</v>
      </c>
      <c r="H7" s="268">
        <v>0.47276160664871686</v>
      </c>
      <c r="I7" s="272">
        <v>3.2982069633668461E-2</v>
      </c>
      <c r="J7" s="268">
        <v>0.17778141958984076</v>
      </c>
      <c r="K7" s="273">
        <v>0.46553685051025234</v>
      </c>
      <c r="L7" s="274">
        <v>209.18505992086722</v>
      </c>
      <c r="M7" s="275">
        <v>0.37174202049480587</v>
      </c>
      <c r="N7" s="276"/>
    </row>
    <row r="8" spans="1:14">
      <c r="A8" s="266" t="s">
        <v>1277</v>
      </c>
      <c r="B8" s="267">
        <v>0.28325725694464399</v>
      </c>
      <c r="C8" s="268">
        <v>1.3242609187391756</v>
      </c>
      <c r="D8" s="269">
        <v>972.93617447142879</v>
      </c>
      <c r="E8" s="270">
        <v>5.0536760507553236E-2</v>
      </c>
      <c r="F8" s="268">
        <v>0.81894358009005797</v>
      </c>
      <c r="G8" s="271">
        <v>0.2296896384844159</v>
      </c>
      <c r="H8" s="268">
        <v>0.89164897689411049</v>
      </c>
      <c r="I8" s="272">
        <v>3.2963194323904842E-2</v>
      </c>
      <c r="J8" s="268">
        <v>0.26857229620712075</v>
      </c>
      <c r="K8" s="273">
        <v>0.41027805761463126</v>
      </c>
      <c r="L8" s="274">
        <v>209.06726583727919</v>
      </c>
      <c r="M8" s="275">
        <v>0.56126992529359121</v>
      </c>
      <c r="N8" s="276"/>
    </row>
    <row r="9" spans="1:14">
      <c r="A9" s="266" t="s">
        <v>1278</v>
      </c>
      <c r="B9" s="267">
        <v>0.35886262708665051</v>
      </c>
      <c r="C9" s="268">
        <v>0.90664540808344629</v>
      </c>
      <c r="D9" s="269">
        <v>1920.1190041229888</v>
      </c>
      <c r="E9" s="270">
        <v>4.9909006634167308E-2</v>
      </c>
      <c r="F9" s="268">
        <v>3.9266210260792507</v>
      </c>
      <c r="G9" s="271">
        <v>0.22678546287478019</v>
      </c>
      <c r="H9" s="268">
        <v>4.0513787349551205</v>
      </c>
      <c r="I9" s="272">
        <v>3.29559082524905E-2</v>
      </c>
      <c r="J9" s="268">
        <v>0.9686096227410752</v>
      </c>
      <c r="K9" s="273">
        <v>0.24635841586726584</v>
      </c>
      <c r="L9" s="274">
        <v>209.02179548557044</v>
      </c>
      <c r="M9" s="275">
        <v>2.0237871501519473</v>
      </c>
      <c r="N9" s="276"/>
    </row>
    <row r="10" spans="1:14">
      <c r="A10" s="266" t="s">
        <v>1279</v>
      </c>
      <c r="B10" s="267">
        <v>0.35002137863108423</v>
      </c>
      <c r="C10" s="268">
        <v>1.3803913524874214</v>
      </c>
      <c r="D10" s="269">
        <v>1434.9363484132027</v>
      </c>
      <c r="E10" s="270">
        <v>4.9416418684165714E-2</v>
      </c>
      <c r="F10" s="268">
        <v>0.75994579538378915</v>
      </c>
      <c r="G10" s="271">
        <v>0.22448345990278695</v>
      </c>
      <c r="H10" s="268">
        <v>0.80181181318914274</v>
      </c>
      <c r="I10" s="272">
        <v>3.2946515243544937E-2</v>
      </c>
      <c r="J10" s="268">
        <v>0.19417552033149321</v>
      </c>
      <c r="K10" s="273">
        <v>0.33106567736302506</v>
      </c>
      <c r="L10" s="274">
        <v>208.96317584759436</v>
      </c>
      <c r="M10" s="275">
        <v>0.40559133474866516</v>
      </c>
      <c r="N10" s="276"/>
    </row>
    <row r="11" spans="1:14">
      <c r="A11" s="266" t="s">
        <v>1280</v>
      </c>
      <c r="B11" s="267">
        <v>0.27644594259737193</v>
      </c>
      <c r="C11" s="268">
        <v>0.87412987061528424</v>
      </c>
      <c r="D11" s="269">
        <v>1214.1913023578823</v>
      </c>
      <c r="E11" s="270">
        <v>5.1152514034265045E-2</v>
      </c>
      <c r="F11" s="268">
        <v>1.2484562063794642</v>
      </c>
      <c r="G11" s="271">
        <v>0.2316071720513101</v>
      </c>
      <c r="H11" s="268">
        <v>1.3242998963914292</v>
      </c>
      <c r="I11" s="272">
        <v>3.2838324496876625E-2</v>
      </c>
      <c r="J11" s="268">
        <v>0.34102081745433621</v>
      </c>
      <c r="K11" s="273">
        <v>0.34478850221469731</v>
      </c>
      <c r="L11" s="256">
        <v>208.2879435088571</v>
      </c>
      <c r="M11" s="277">
        <v>0.71001719869848234</v>
      </c>
      <c r="N11" s="276"/>
    </row>
    <row r="12" spans="1:14">
      <c r="A12" s="266" t="s">
        <v>1281</v>
      </c>
      <c r="B12" s="267">
        <v>0.2654777478556713</v>
      </c>
      <c r="C12" s="268">
        <v>0.91936944819963407</v>
      </c>
      <c r="D12" s="269">
        <v>2894.0762208741671</v>
      </c>
      <c r="E12" s="270">
        <v>5.0343664770628127E-2</v>
      </c>
      <c r="F12" s="268">
        <v>0.28085819201236256</v>
      </c>
      <c r="G12" s="271">
        <v>0.22796176310217839</v>
      </c>
      <c r="H12" s="268">
        <v>0.43868138824718134</v>
      </c>
      <c r="I12" s="272">
        <v>3.2840878025554125E-2</v>
      </c>
      <c r="J12" s="268">
        <v>0.32105206448659246</v>
      </c>
      <c r="K12" s="273">
        <v>0.76908240929641103</v>
      </c>
      <c r="L12" s="256">
        <v>208.30388122412313</v>
      </c>
      <c r="M12" s="277">
        <v>0.66849272966072593</v>
      </c>
      <c r="N12" s="276"/>
    </row>
    <row r="13" spans="1:14">
      <c r="A13" s="266" t="s">
        <v>1282</v>
      </c>
      <c r="B13" s="267">
        <v>0.45981888489474715</v>
      </c>
      <c r="C13" s="268">
        <v>1.3922803327571256</v>
      </c>
      <c r="D13" s="269">
        <v>630.01274323908285</v>
      </c>
      <c r="E13" s="270">
        <v>5.0869206239610901E-2</v>
      </c>
      <c r="F13" s="268">
        <v>0.98298286018142278</v>
      </c>
      <c r="G13" s="271">
        <v>0.22970269231850354</v>
      </c>
      <c r="H13" s="268">
        <v>1.0523004824854667</v>
      </c>
      <c r="I13" s="272">
        <v>3.274948291586257E-2</v>
      </c>
      <c r="J13" s="268">
        <v>0.22980167192890844</v>
      </c>
      <c r="K13" s="273">
        <v>0.40089628963115448</v>
      </c>
      <c r="L13" s="256">
        <v>207.73341890708687</v>
      </c>
      <c r="M13" s="277">
        <v>0.47718075006178268</v>
      </c>
      <c r="N13" s="276"/>
    </row>
    <row r="14" spans="1:14">
      <c r="A14" s="266" t="s">
        <v>1283</v>
      </c>
      <c r="B14" s="267">
        <v>1.6828870192044358</v>
      </c>
      <c r="C14" s="268">
        <v>0.90227418560490158</v>
      </c>
      <c r="D14" s="269">
        <v>162.20754331442393</v>
      </c>
      <c r="E14" s="270">
        <v>5.0637749127641962E-2</v>
      </c>
      <c r="F14" s="268">
        <v>3.3658679057551799</v>
      </c>
      <c r="G14" s="271">
        <v>0.2165532614026098</v>
      </c>
      <c r="H14" s="268">
        <v>3.527905392627936</v>
      </c>
      <c r="I14" s="272">
        <v>3.1014501419316456E-2</v>
      </c>
      <c r="J14" s="268">
        <v>0.47744343215993906</v>
      </c>
      <c r="K14" s="273">
        <v>0.39925839686644593</v>
      </c>
      <c r="L14" s="274">
        <v>196.89457101089843</v>
      </c>
      <c r="M14" s="275">
        <v>0.93965632198879101</v>
      </c>
      <c r="N14" s="276"/>
    </row>
    <row r="15" spans="1:14">
      <c r="A15" s="266"/>
      <c r="B15" s="276"/>
      <c r="C15" s="276"/>
      <c r="D15" s="276"/>
      <c r="E15" s="270"/>
      <c r="F15" s="268"/>
      <c r="G15" s="271"/>
      <c r="H15" s="268"/>
      <c r="I15" s="272"/>
      <c r="J15" s="268"/>
      <c r="K15" s="273"/>
      <c r="L15" s="274"/>
      <c r="M15" s="275"/>
      <c r="N15" s="276"/>
    </row>
    <row r="16" spans="1:14" ht="15.5">
      <c r="A16" s="278" t="s">
        <v>1284</v>
      </c>
      <c r="B16" s="279"/>
      <c r="C16" s="280"/>
      <c r="D16" s="281"/>
      <c r="E16" s="280"/>
      <c r="F16" s="280"/>
      <c r="G16" s="282"/>
      <c r="H16" s="280"/>
      <c r="I16" s="282"/>
      <c r="J16" s="280"/>
      <c r="K16" s="283"/>
      <c r="L16" s="280"/>
      <c r="M16" s="284"/>
      <c r="N16" s="285"/>
    </row>
    <row r="17" spans="1:14" ht="15.5">
      <c r="A17" s="278" t="s">
        <v>1285</v>
      </c>
      <c r="B17" s="279"/>
      <c r="C17" s="280"/>
      <c r="D17" s="281"/>
      <c r="E17" s="280"/>
      <c r="F17" s="280"/>
      <c r="G17" s="282"/>
      <c r="H17" s="280"/>
      <c r="I17" s="282"/>
      <c r="J17" s="280"/>
      <c r="K17" s="283"/>
      <c r="L17" s="280"/>
      <c r="M17" s="284"/>
      <c r="N17" s="285"/>
    </row>
    <row r="18" spans="1:14" ht="15.5">
      <c r="A18" s="278" t="s">
        <v>1286</v>
      </c>
      <c r="B18" s="279"/>
      <c r="C18" s="280"/>
      <c r="D18" s="281"/>
      <c r="E18" s="280"/>
      <c r="F18" s="280"/>
      <c r="G18" s="282"/>
      <c r="H18" s="280"/>
      <c r="I18" s="282"/>
      <c r="J18" s="280"/>
      <c r="K18" s="283"/>
      <c r="L18" s="280"/>
      <c r="M18" s="284"/>
      <c r="N18" s="285"/>
    </row>
    <row r="19" spans="1:14" ht="15.5">
      <c r="A19" s="278" t="s">
        <v>1287</v>
      </c>
      <c r="B19" s="279"/>
      <c r="C19" s="280"/>
      <c r="D19" s="281"/>
      <c r="E19" s="280"/>
      <c r="F19" s="280"/>
      <c r="G19" s="282"/>
      <c r="H19" s="280"/>
      <c r="I19" s="282"/>
      <c r="J19" s="280"/>
      <c r="K19" s="283"/>
      <c r="L19" s="280"/>
      <c r="M19" s="284"/>
      <c r="N19" s="285"/>
    </row>
    <row r="20" spans="1:14">
      <c r="A20" s="278" t="s">
        <v>1288</v>
      </c>
      <c r="B20" s="279"/>
      <c r="C20" s="280"/>
      <c r="D20" s="281"/>
      <c r="E20" s="280"/>
      <c r="F20" s="280"/>
      <c r="G20" s="282"/>
      <c r="H20" s="280"/>
      <c r="I20" s="282"/>
      <c r="J20" s="280"/>
      <c r="K20" s="283"/>
      <c r="L20" s="280"/>
      <c r="M20" s="284"/>
      <c r="N20" s="285"/>
    </row>
    <row r="21" spans="1:14">
      <c r="A21" s="278" t="s">
        <v>1305</v>
      </c>
      <c r="B21" s="279"/>
      <c r="C21" s="280"/>
      <c r="D21" s="281"/>
      <c r="E21" s="280"/>
      <c r="F21" s="280"/>
      <c r="G21" s="282"/>
      <c r="H21" s="280"/>
      <c r="I21" s="282"/>
      <c r="J21" s="280"/>
      <c r="K21" s="283"/>
      <c r="L21" s="280"/>
      <c r="M21" s="284"/>
      <c r="N21" s="285"/>
    </row>
    <row r="22" spans="1:14" ht="15.5">
      <c r="A22" s="278" t="s">
        <v>1304</v>
      </c>
    </row>
    <row r="23" spans="1:14" ht="15.5">
      <c r="A23" s="278" t="s">
        <v>1289</v>
      </c>
      <c r="B23" s="279"/>
      <c r="C23" s="280"/>
      <c r="D23" s="281"/>
      <c r="E23" s="280"/>
      <c r="F23" s="280"/>
      <c r="G23" s="282"/>
      <c r="H23" s="280"/>
      <c r="I23" s="282"/>
      <c r="J23" s="280"/>
      <c r="K23" s="283"/>
      <c r="L23" s="280"/>
      <c r="M23" s="284"/>
      <c r="N23" s="285"/>
    </row>
    <row r="24" spans="1:14">
      <c r="A24" s="298" t="s">
        <v>1290</v>
      </c>
      <c r="B24" s="287"/>
      <c r="C24" s="288"/>
      <c r="D24" s="289"/>
      <c r="E24" s="290"/>
      <c r="F24" s="288"/>
      <c r="G24" s="291"/>
      <c r="H24" s="288"/>
      <c r="I24" s="292"/>
      <c r="J24" s="288"/>
      <c r="K24" s="293"/>
      <c r="L24" s="294"/>
      <c r="M24" s="295"/>
      <c r="N24" s="296"/>
    </row>
    <row r="25" spans="1:14">
      <c r="A25" s="286"/>
      <c r="B25" s="287"/>
      <c r="C25" s="288"/>
      <c r="D25" s="289"/>
      <c r="E25" s="290"/>
      <c r="F25" s="288"/>
      <c r="G25" s="291"/>
      <c r="H25" s="288"/>
      <c r="I25" s="292"/>
      <c r="J25" s="288"/>
      <c r="K25" s="293"/>
      <c r="L25" s="294"/>
      <c r="M25" s="295"/>
      <c r="N25" s="296"/>
    </row>
    <row r="26" spans="1:14">
      <c r="A26" s="286"/>
      <c r="B26" s="287"/>
      <c r="C26" s="288"/>
      <c r="D26" s="289"/>
      <c r="E26" s="290"/>
      <c r="F26" s="288"/>
      <c r="G26" s="291"/>
      <c r="H26" s="288"/>
      <c r="I26" s="292"/>
      <c r="J26" s="288"/>
      <c r="K26" s="293"/>
      <c r="L26" s="294"/>
      <c r="M26" s="295"/>
      <c r="N26" s="296"/>
    </row>
  </sheetData>
  <mergeCells count="3">
    <mergeCell ref="D1:J1"/>
    <mergeCell ref="L1:M1"/>
    <mergeCell ref="L2:M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T25"/>
  <sheetViews>
    <sheetView zoomScaleNormal="100" workbookViewId="0">
      <selection activeCell="E16" sqref="E16"/>
    </sheetView>
  </sheetViews>
  <sheetFormatPr defaultRowHeight="14.5"/>
  <cols>
    <col min="1" max="1" width="10.81640625" bestFit="1" customWidth="1"/>
    <col min="17" max="17" width="11.81640625" customWidth="1"/>
    <col min="18" max="18" width="8.453125" bestFit="1" customWidth="1"/>
    <col min="19" max="19" width="20" bestFit="1" customWidth="1"/>
    <col min="20" max="20" width="13.453125" bestFit="1" customWidth="1"/>
  </cols>
  <sheetData>
    <row r="1" spans="1:20" ht="15" customHeight="1" thickBot="1">
      <c r="A1" s="205" t="s">
        <v>1228</v>
      </c>
      <c r="B1" s="349" t="s">
        <v>908</v>
      </c>
      <c r="C1" s="350"/>
      <c r="D1" s="350"/>
      <c r="E1" s="351"/>
      <c r="F1" s="352" t="s">
        <v>740</v>
      </c>
      <c r="G1" s="353"/>
      <c r="H1" s="353"/>
      <c r="I1" s="353"/>
      <c r="J1" s="354"/>
      <c r="K1" s="355" t="s">
        <v>741</v>
      </c>
      <c r="L1" s="356"/>
      <c r="M1" s="356"/>
      <c r="N1" s="356"/>
      <c r="O1" s="356"/>
      <c r="P1" s="356"/>
      <c r="Q1" s="356"/>
      <c r="R1" s="357"/>
      <c r="S1" s="84"/>
      <c r="T1" s="84"/>
    </row>
    <row r="2" spans="1:20" ht="30.5">
      <c r="A2" s="35" t="s">
        <v>2</v>
      </c>
      <c r="B2" s="3" t="s">
        <v>750</v>
      </c>
      <c r="C2" s="68" t="s">
        <v>6</v>
      </c>
      <c r="D2" s="66" t="s">
        <v>9</v>
      </c>
      <c r="E2" s="5" t="s">
        <v>8</v>
      </c>
      <c r="F2" s="64" t="s">
        <v>10</v>
      </c>
      <c r="G2" s="5" t="s">
        <v>8</v>
      </c>
      <c r="H2" s="65" t="s">
        <v>11</v>
      </c>
      <c r="I2" s="5" t="s">
        <v>8</v>
      </c>
      <c r="J2" s="48" t="s">
        <v>12</v>
      </c>
      <c r="K2" s="67" t="s">
        <v>9</v>
      </c>
      <c r="L2" s="4" t="s">
        <v>8</v>
      </c>
      <c r="M2" s="65" t="s">
        <v>11</v>
      </c>
      <c r="N2" s="4" t="s">
        <v>8</v>
      </c>
      <c r="O2" s="66" t="s">
        <v>10</v>
      </c>
      <c r="P2" s="4" t="s">
        <v>8</v>
      </c>
      <c r="Q2" s="3" t="s">
        <v>1071</v>
      </c>
      <c r="R2" s="3" t="s">
        <v>8</v>
      </c>
      <c r="S2" s="3" t="s">
        <v>1</v>
      </c>
      <c r="T2" s="69" t="s">
        <v>1065</v>
      </c>
    </row>
    <row r="3" spans="1:20">
      <c r="A3" s="71" t="s">
        <v>893</v>
      </c>
      <c r="B3" s="72">
        <v>7860</v>
      </c>
      <c r="C3" s="73">
        <v>0.10139949109414759</v>
      </c>
      <c r="D3" s="73">
        <v>0.1696</v>
      </c>
      <c r="E3" s="74">
        <v>6.1000000000000004E-3</v>
      </c>
      <c r="F3" s="75">
        <v>0.26479999999999998</v>
      </c>
      <c r="G3" s="76">
        <v>9.2999999999999992E-3</v>
      </c>
      <c r="H3" s="76">
        <v>1.187E-2</v>
      </c>
      <c r="I3" s="76">
        <v>9.2000000000000003E-4</v>
      </c>
      <c r="J3" s="77">
        <v>0.80820999999999998</v>
      </c>
      <c r="K3" s="72">
        <v>2523</v>
      </c>
      <c r="L3" s="72">
        <v>68</v>
      </c>
      <c r="M3" s="72">
        <v>76</v>
      </c>
      <c r="N3" s="72">
        <v>5.8</v>
      </c>
      <c r="O3" s="72">
        <v>237.5</v>
      </c>
      <c r="P3" s="72">
        <v>7.3</v>
      </c>
      <c r="Q3" s="78">
        <f t="shared" ref="Q3:Q17" si="0">IF(M3&lt;=800,M3,K3)</f>
        <v>76</v>
      </c>
      <c r="R3" s="78">
        <f t="shared" ref="R3:R17" si="1">IF(M3&lt;=800,N3,L3)</f>
        <v>5.8</v>
      </c>
      <c r="S3" s="78">
        <f t="shared" ref="S3:S17" si="2">IF(M3&lt;=800,100-(1-(M3/O3))*100,100-(1-(M3/K3))*100)</f>
        <v>32</v>
      </c>
      <c r="T3" s="69"/>
    </row>
    <row r="4" spans="1:20">
      <c r="A4" s="61" t="s">
        <v>894</v>
      </c>
      <c r="B4" s="42">
        <v>913</v>
      </c>
      <c r="C4" s="9">
        <v>0.54983570646221247</v>
      </c>
      <c r="D4" s="9">
        <v>5.11E-2</v>
      </c>
      <c r="E4" s="59">
        <v>1.8E-3</v>
      </c>
      <c r="F4" s="53">
        <v>0.2382</v>
      </c>
      <c r="G4" s="22">
        <v>8.6E-3</v>
      </c>
      <c r="H4" s="22">
        <v>3.4160000000000003E-2</v>
      </c>
      <c r="I4" s="22">
        <v>7.6000000000000004E-4</v>
      </c>
      <c r="J4" s="54">
        <v>0.30747000000000002</v>
      </c>
      <c r="K4" s="42">
        <v>232</v>
      </c>
      <c r="L4" s="42">
        <v>72</v>
      </c>
      <c r="M4" s="42">
        <v>216.5</v>
      </c>
      <c r="N4" s="42">
        <v>4.7</v>
      </c>
      <c r="O4" s="42">
        <v>216</v>
      </c>
      <c r="P4" s="42">
        <v>7.1</v>
      </c>
      <c r="Q4" s="8">
        <f t="shared" si="0"/>
        <v>216.5</v>
      </c>
      <c r="R4" s="8">
        <f t="shared" si="1"/>
        <v>4.7</v>
      </c>
      <c r="S4" s="8">
        <f t="shared" si="2"/>
        <v>100.2314814814815</v>
      </c>
      <c r="T4" s="69"/>
    </row>
    <row r="5" spans="1:20">
      <c r="A5" s="61" t="s">
        <v>895</v>
      </c>
      <c r="B5" s="42">
        <v>1420</v>
      </c>
      <c r="C5" s="9">
        <v>0.44859154929577466</v>
      </c>
      <c r="D5" s="9">
        <v>5.2699999999999997E-2</v>
      </c>
      <c r="E5" s="59">
        <v>1.9E-3</v>
      </c>
      <c r="F5" s="53">
        <v>0.255</v>
      </c>
      <c r="G5" s="22">
        <v>1.0999999999999999E-2</v>
      </c>
      <c r="H5" s="22">
        <v>3.5200000000000002E-2</v>
      </c>
      <c r="I5" s="22">
        <v>1.2999999999999999E-3</v>
      </c>
      <c r="J5" s="54">
        <v>0.61604999999999999</v>
      </c>
      <c r="K5" s="42">
        <v>288</v>
      </c>
      <c r="L5" s="42">
        <v>74</v>
      </c>
      <c r="M5" s="42">
        <v>223</v>
      </c>
      <c r="N5" s="42">
        <v>7.9</v>
      </c>
      <c r="O5" s="42">
        <v>229.2</v>
      </c>
      <c r="P5" s="42">
        <v>9</v>
      </c>
      <c r="Q5" s="8">
        <f t="shared" si="0"/>
        <v>223</v>
      </c>
      <c r="R5" s="8">
        <f t="shared" si="1"/>
        <v>7.9</v>
      </c>
      <c r="S5" s="8">
        <f t="shared" si="2"/>
        <v>97.294938917975571</v>
      </c>
      <c r="T5" s="69"/>
    </row>
    <row r="6" spans="1:20">
      <c r="A6" s="61" t="s">
        <v>896</v>
      </c>
      <c r="B6" s="42">
        <v>427</v>
      </c>
      <c r="C6" s="9">
        <v>0.61826697892271665</v>
      </c>
      <c r="D6" s="9">
        <v>6.13E-2</v>
      </c>
      <c r="E6" s="59">
        <v>1.8E-3</v>
      </c>
      <c r="F6" s="53">
        <v>0.67</v>
      </c>
      <c r="G6" s="22">
        <v>2.7E-2</v>
      </c>
      <c r="H6" s="22">
        <v>7.9399999999999998E-2</v>
      </c>
      <c r="I6" s="22">
        <v>2.5000000000000001E-3</v>
      </c>
      <c r="J6" s="54">
        <v>0.63890999999999998</v>
      </c>
      <c r="K6" s="42">
        <v>619</v>
      </c>
      <c r="L6" s="42">
        <v>65</v>
      </c>
      <c r="M6" s="42">
        <v>492</v>
      </c>
      <c r="N6" s="42">
        <v>15</v>
      </c>
      <c r="O6" s="42">
        <v>517</v>
      </c>
      <c r="P6" s="42">
        <v>16</v>
      </c>
      <c r="Q6" s="8">
        <f t="shared" si="0"/>
        <v>492</v>
      </c>
      <c r="R6" s="8">
        <f t="shared" si="1"/>
        <v>15</v>
      </c>
      <c r="S6" s="8">
        <f t="shared" si="2"/>
        <v>95.164410058027087</v>
      </c>
      <c r="T6" s="69"/>
    </row>
    <row r="7" spans="1:20">
      <c r="A7" s="117" t="s">
        <v>897</v>
      </c>
      <c r="B7" s="118">
        <v>667</v>
      </c>
      <c r="C7" s="119">
        <v>0.43493253373313345</v>
      </c>
      <c r="D7" s="119">
        <v>5.8400000000000001E-2</v>
      </c>
      <c r="E7" s="120">
        <v>1.8E-3</v>
      </c>
      <c r="F7" s="121">
        <v>0.66100000000000003</v>
      </c>
      <c r="G7" s="122">
        <v>2.4E-2</v>
      </c>
      <c r="H7" s="122">
        <v>8.3199999999999996E-2</v>
      </c>
      <c r="I7" s="122">
        <v>2.3E-3</v>
      </c>
      <c r="J7" s="123">
        <v>0.60343999999999998</v>
      </c>
      <c r="K7" s="118">
        <v>509</v>
      </c>
      <c r="L7" s="118">
        <v>64</v>
      </c>
      <c r="M7" s="118">
        <v>514</v>
      </c>
      <c r="N7" s="118">
        <v>14</v>
      </c>
      <c r="O7" s="118">
        <v>511</v>
      </c>
      <c r="P7" s="118">
        <v>15</v>
      </c>
      <c r="Q7" s="124">
        <f t="shared" si="0"/>
        <v>514</v>
      </c>
      <c r="R7" s="124">
        <f t="shared" si="1"/>
        <v>14</v>
      </c>
      <c r="S7" s="124">
        <f t="shared" si="2"/>
        <v>100.587084148728</v>
      </c>
      <c r="T7" s="69"/>
    </row>
    <row r="8" spans="1:20">
      <c r="A8" s="117" t="s">
        <v>898</v>
      </c>
      <c r="B8" s="118">
        <v>209</v>
      </c>
      <c r="C8" s="119">
        <v>8.3588516746411476E-2</v>
      </c>
      <c r="D8" s="119">
        <v>6.1899999999999997E-2</v>
      </c>
      <c r="E8" s="120">
        <v>3.8E-3</v>
      </c>
      <c r="F8" s="121">
        <v>0.70099999999999996</v>
      </c>
      <c r="G8" s="122">
        <v>0.04</v>
      </c>
      <c r="H8" s="122">
        <v>8.43E-2</v>
      </c>
      <c r="I8" s="122">
        <v>2.3E-3</v>
      </c>
      <c r="J8" s="123">
        <v>0.14860999999999999</v>
      </c>
      <c r="K8" s="118">
        <v>560</v>
      </c>
      <c r="L8" s="118">
        <v>120</v>
      </c>
      <c r="M8" s="118">
        <v>522</v>
      </c>
      <c r="N8" s="118">
        <v>14</v>
      </c>
      <c r="O8" s="118">
        <v>536</v>
      </c>
      <c r="P8" s="118">
        <v>24</v>
      </c>
      <c r="Q8" s="124">
        <f t="shared" si="0"/>
        <v>522</v>
      </c>
      <c r="R8" s="124">
        <f t="shared" si="1"/>
        <v>14</v>
      </c>
      <c r="S8" s="124">
        <f t="shared" si="2"/>
        <v>97.388059701492537</v>
      </c>
      <c r="T8" s="69"/>
    </row>
    <row r="9" spans="1:20">
      <c r="A9" s="117" t="s">
        <v>899</v>
      </c>
      <c r="B9" s="118">
        <v>256</v>
      </c>
      <c r="C9" s="119">
        <v>2.2031249999999999E-2</v>
      </c>
      <c r="D9" s="119">
        <v>6.3700000000000007E-2</v>
      </c>
      <c r="E9" s="120">
        <v>5.8999999999999999E-3</v>
      </c>
      <c r="F9" s="121">
        <v>0.73499999999999999</v>
      </c>
      <c r="G9" s="122">
        <v>7.2999999999999995E-2</v>
      </c>
      <c r="H9" s="122">
        <v>8.5300000000000001E-2</v>
      </c>
      <c r="I9" s="122">
        <v>7.7000000000000002E-3</v>
      </c>
      <c r="J9" s="123">
        <v>0.45046000000000003</v>
      </c>
      <c r="K9" s="118">
        <v>650</v>
      </c>
      <c r="L9" s="118">
        <v>200</v>
      </c>
      <c r="M9" s="118">
        <v>527</v>
      </c>
      <c r="N9" s="118">
        <v>45</v>
      </c>
      <c r="O9" s="118">
        <v>553</v>
      </c>
      <c r="P9" s="118">
        <v>43</v>
      </c>
      <c r="Q9" s="124">
        <f t="shared" si="0"/>
        <v>527</v>
      </c>
      <c r="R9" s="124">
        <f t="shared" si="1"/>
        <v>45</v>
      </c>
      <c r="S9" s="124">
        <f t="shared" si="2"/>
        <v>95.298372513562384</v>
      </c>
      <c r="T9" s="69" t="s">
        <v>1066</v>
      </c>
    </row>
    <row r="10" spans="1:20">
      <c r="A10" s="117" t="s">
        <v>900</v>
      </c>
      <c r="B10" s="118">
        <v>524</v>
      </c>
      <c r="C10" s="119">
        <v>0.15954198473282441</v>
      </c>
      <c r="D10" s="119">
        <v>5.96E-2</v>
      </c>
      <c r="E10" s="120">
        <v>1.9E-3</v>
      </c>
      <c r="F10" s="121">
        <v>0.70899999999999996</v>
      </c>
      <c r="G10" s="122">
        <v>0.03</v>
      </c>
      <c r="H10" s="122">
        <v>8.72E-2</v>
      </c>
      <c r="I10" s="122">
        <v>3.0000000000000001E-3</v>
      </c>
      <c r="J10" s="123">
        <v>0.67523999999999995</v>
      </c>
      <c r="K10" s="118">
        <v>547</v>
      </c>
      <c r="L10" s="118">
        <v>66</v>
      </c>
      <c r="M10" s="118">
        <v>540</v>
      </c>
      <c r="N10" s="118">
        <v>18</v>
      </c>
      <c r="O10" s="118">
        <v>539</v>
      </c>
      <c r="P10" s="118">
        <v>17</v>
      </c>
      <c r="Q10" s="124">
        <f t="shared" si="0"/>
        <v>540</v>
      </c>
      <c r="R10" s="124">
        <f t="shared" si="1"/>
        <v>18</v>
      </c>
      <c r="S10" s="124">
        <f t="shared" si="2"/>
        <v>100.18552875695732</v>
      </c>
      <c r="T10" s="69"/>
    </row>
    <row r="11" spans="1:20">
      <c r="A11" s="117" t="s">
        <v>901</v>
      </c>
      <c r="B11" s="118">
        <v>638</v>
      </c>
      <c r="C11" s="119">
        <v>0.20454545454545456</v>
      </c>
      <c r="D11" s="119">
        <v>6.2199999999999998E-2</v>
      </c>
      <c r="E11" s="120">
        <v>1.6000000000000001E-3</v>
      </c>
      <c r="F11" s="121">
        <v>0.84599999999999997</v>
      </c>
      <c r="G11" s="122">
        <v>2.3E-2</v>
      </c>
      <c r="H11" s="122">
        <v>9.9199999999999997E-2</v>
      </c>
      <c r="I11" s="122">
        <v>2.3E-3</v>
      </c>
      <c r="J11" s="123">
        <v>0.44872000000000001</v>
      </c>
      <c r="K11" s="118">
        <v>663</v>
      </c>
      <c r="L11" s="118">
        <v>56</v>
      </c>
      <c r="M11" s="118">
        <v>609</v>
      </c>
      <c r="N11" s="118">
        <v>13</v>
      </c>
      <c r="O11" s="118">
        <v>621</v>
      </c>
      <c r="P11" s="118">
        <v>13</v>
      </c>
      <c r="Q11" s="124">
        <f t="shared" si="0"/>
        <v>609</v>
      </c>
      <c r="R11" s="124">
        <f t="shared" si="1"/>
        <v>13</v>
      </c>
      <c r="S11" s="124">
        <f t="shared" si="2"/>
        <v>98.067632850241552</v>
      </c>
      <c r="T11" s="69"/>
    </row>
    <row r="12" spans="1:20">
      <c r="A12" s="117" t="s">
        <v>902</v>
      </c>
      <c r="B12" s="118">
        <v>663</v>
      </c>
      <c r="C12" s="119">
        <v>0.74509803921568629</v>
      </c>
      <c r="D12" s="119">
        <v>8.2799999999999999E-2</v>
      </c>
      <c r="E12" s="120">
        <v>3.0000000000000001E-3</v>
      </c>
      <c r="F12" s="121">
        <v>1.708</v>
      </c>
      <c r="G12" s="122">
        <v>8.4000000000000005E-2</v>
      </c>
      <c r="H12" s="122">
        <v>0.1522</v>
      </c>
      <c r="I12" s="122">
        <v>7.7000000000000002E-3</v>
      </c>
      <c r="J12" s="123">
        <v>0.74931000000000003</v>
      </c>
      <c r="K12" s="118">
        <v>1238</v>
      </c>
      <c r="L12" s="118">
        <v>69</v>
      </c>
      <c r="M12" s="118">
        <v>911</v>
      </c>
      <c r="N12" s="118">
        <v>43</v>
      </c>
      <c r="O12" s="118">
        <v>1003</v>
      </c>
      <c r="P12" s="118">
        <v>32</v>
      </c>
      <c r="Q12" s="124">
        <f t="shared" si="0"/>
        <v>1238</v>
      </c>
      <c r="R12" s="124">
        <f t="shared" si="1"/>
        <v>69</v>
      </c>
      <c r="S12" s="124">
        <f t="shared" si="2"/>
        <v>73.586429725363487</v>
      </c>
      <c r="T12" s="69"/>
    </row>
    <row r="13" spans="1:20">
      <c r="A13" s="117" t="s">
        <v>903</v>
      </c>
      <c r="B13" s="118">
        <v>162.30000000000001</v>
      </c>
      <c r="C13" s="119">
        <v>0.26925446703635242</v>
      </c>
      <c r="D13" s="119">
        <v>7.3800000000000004E-2</v>
      </c>
      <c r="E13" s="120">
        <v>2.8999999999999998E-3</v>
      </c>
      <c r="F13" s="121">
        <v>1.681</v>
      </c>
      <c r="G13" s="122">
        <v>6.7000000000000004E-2</v>
      </c>
      <c r="H13" s="122">
        <v>0.1691</v>
      </c>
      <c r="I13" s="122">
        <v>4.7999999999999996E-3</v>
      </c>
      <c r="J13" s="123">
        <v>0.43593999999999999</v>
      </c>
      <c r="K13" s="118">
        <v>982</v>
      </c>
      <c r="L13" s="118">
        <v>78</v>
      </c>
      <c r="M13" s="118">
        <v>1005</v>
      </c>
      <c r="N13" s="118">
        <v>27</v>
      </c>
      <c r="O13" s="118">
        <v>1001</v>
      </c>
      <c r="P13" s="118">
        <v>25</v>
      </c>
      <c r="Q13" s="124">
        <f t="shared" si="0"/>
        <v>982</v>
      </c>
      <c r="R13" s="124">
        <f t="shared" si="1"/>
        <v>78</v>
      </c>
      <c r="S13" s="124">
        <f t="shared" si="2"/>
        <v>102.34215885947047</v>
      </c>
      <c r="T13" s="69"/>
    </row>
    <row r="14" spans="1:20">
      <c r="A14" s="117" t="s">
        <v>904</v>
      </c>
      <c r="B14" s="118">
        <v>367.7</v>
      </c>
      <c r="C14" s="119">
        <v>0.51672559151482189</v>
      </c>
      <c r="D14" s="119">
        <v>8.8999999999999996E-2</v>
      </c>
      <c r="E14" s="120">
        <v>2.3999999999999998E-3</v>
      </c>
      <c r="F14" s="121">
        <v>2.133</v>
      </c>
      <c r="G14" s="122">
        <v>6.9000000000000006E-2</v>
      </c>
      <c r="H14" s="122">
        <v>0.1731</v>
      </c>
      <c r="I14" s="122">
        <v>4.8999999999999998E-3</v>
      </c>
      <c r="J14" s="123">
        <v>0.59804999999999997</v>
      </c>
      <c r="K14" s="118">
        <v>1396</v>
      </c>
      <c r="L14" s="118">
        <v>55</v>
      </c>
      <c r="M14" s="118">
        <v>1028</v>
      </c>
      <c r="N14" s="118">
        <v>27</v>
      </c>
      <c r="O14" s="118">
        <v>1155</v>
      </c>
      <c r="P14" s="118">
        <v>22</v>
      </c>
      <c r="Q14" s="124">
        <f t="shared" si="0"/>
        <v>1396</v>
      </c>
      <c r="R14" s="124">
        <f t="shared" si="1"/>
        <v>55</v>
      </c>
      <c r="S14" s="124">
        <f t="shared" si="2"/>
        <v>73.638968481375358</v>
      </c>
      <c r="T14" s="69" t="s">
        <v>1067</v>
      </c>
    </row>
    <row r="15" spans="1:20">
      <c r="A15" s="117" t="s">
        <v>905</v>
      </c>
      <c r="B15" s="118">
        <v>562</v>
      </c>
      <c r="C15" s="119">
        <v>0.22117437722419928</v>
      </c>
      <c r="D15" s="119">
        <v>8.0699999999999994E-2</v>
      </c>
      <c r="E15" s="120">
        <v>2.8999999999999998E-3</v>
      </c>
      <c r="F15" s="121">
        <v>2.0310000000000001</v>
      </c>
      <c r="G15" s="122">
        <v>9.9000000000000005E-2</v>
      </c>
      <c r="H15" s="122">
        <v>0.1832</v>
      </c>
      <c r="I15" s="122">
        <v>7.9000000000000008E-3</v>
      </c>
      <c r="J15" s="123">
        <v>0.70779999999999998</v>
      </c>
      <c r="K15" s="118">
        <v>1190</v>
      </c>
      <c r="L15" s="118">
        <v>70</v>
      </c>
      <c r="M15" s="118">
        <v>1082</v>
      </c>
      <c r="N15" s="118">
        <v>43</v>
      </c>
      <c r="O15" s="118">
        <v>1118</v>
      </c>
      <c r="P15" s="118">
        <v>33</v>
      </c>
      <c r="Q15" s="124">
        <f t="shared" si="0"/>
        <v>1190</v>
      </c>
      <c r="R15" s="124">
        <f t="shared" si="1"/>
        <v>70</v>
      </c>
      <c r="S15" s="124">
        <f t="shared" si="2"/>
        <v>90.924369747899163</v>
      </c>
      <c r="T15" s="69"/>
    </row>
    <row r="16" spans="1:20">
      <c r="A16" s="117" t="s">
        <v>906</v>
      </c>
      <c r="B16" s="118">
        <v>233.1</v>
      </c>
      <c r="C16" s="119">
        <v>0.31788931788931785</v>
      </c>
      <c r="D16" s="119">
        <v>7.8899999999999998E-2</v>
      </c>
      <c r="E16" s="120">
        <v>2.3E-3</v>
      </c>
      <c r="F16" s="121">
        <v>2.0430000000000001</v>
      </c>
      <c r="G16" s="122">
        <v>7.2999999999999995E-2</v>
      </c>
      <c r="H16" s="122">
        <v>0.1883</v>
      </c>
      <c r="I16" s="122">
        <v>5.8999999999999999E-3</v>
      </c>
      <c r="J16" s="123">
        <v>0.59940000000000004</v>
      </c>
      <c r="K16" s="118">
        <v>1132</v>
      </c>
      <c r="L16" s="118">
        <v>57</v>
      </c>
      <c r="M16" s="118">
        <v>1109</v>
      </c>
      <c r="N16" s="118">
        <v>32</v>
      </c>
      <c r="O16" s="118">
        <v>1119</v>
      </c>
      <c r="P16" s="118">
        <v>25</v>
      </c>
      <c r="Q16" s="124">
        <f t="shared" si="0"/>
        <v>1132</v>
      </c>
      <c r="R16" s="124">
        <f t="shared" si="1"/>
        <v>57</v>
      </c>
      <c r="S16" s="124">
        <f t="shared" si="2"/>
        <v>97.96819787985865</v>
      </c>
      <c r="T16" s="69"/>
    </row>
    <row r="17" spans="1:20">
      <c r="A17" s="117" t="s">
        <v>907</v>
      </c>
      <c r="B17" s="118">
        <v>591</v>
      </c>
      <c r="C17" s="119">
        <v>0.41793570219966159</v>
      </c>
      <c r="D17" s="119">
        <v>0.1056</v>
      </c>
      <c r="E17" s="120">
        <v>1.8E-3</v>
      </c>
      <c r="F17" s="121">
        <v>4.49</v>
      </c>
      <c r="G17" s="122">
        <v>0.11</v>
      </c>
      <c r="H17" s="122">
        <v>0.30930000000000002</v>
      </c>
      <c r="I17" s="122">
        <v>7.4000000000000003E-3</v>
      </c>
      <c r="J17" s="123">
        <v>0.75446000000000002</v>
      </c>
      <c r="K17" s="118">
        <v>1717</v>
      </c>
      <c r="L17" s="118">
        <v>30</v>
      </c>
      <c r="M17" s="118">
        <v>1733</v>
      </c>
      <c r="N17" s="118">
        <v>36</v>
      </c>
      <c r="O17" s="118">
        <v>1722</v>
      </c>
      <c r="P17" s="118">
        <v>20</v>
      </c>
      <c r="Q17" s="124">
        <f t="shared" si="0"/>
        <v>1717</v>
      </c>
      <c r="R17" s="124">
        <f t="shared" si="1"/>
        <v>30</v>
      </c>
      <c r="S17" s="124">
        <f t="shared" si="2"/>
        <v>100.93185789167151</v>
      </c>
      <c r="T17" s="69"/>
    </row>
    <row r="18" spans="1:20">
      <c r="C18" s="33"/>
      <c r="D18" s="33"/>
      <c r="E18" s="34"/>
      <c r="F18" s="34"/>
      <c r="G18" s="34"/>
      <c r="H18" s="34"/>
      <c r="I18" s="34"/>
      <c r="J18" s="34"/>
    </row>
    <row r="19" spans="1:20">
      <c r="A19" s="85" t="s">
        <v>1070</v>
      </c>
      <c r="C19" s="33"/>
      <c r="D19" s="33"/>
      <c r="E19" s="34"/>
      <c r="F19" s="34"/>
      <c r="G19" s="34"/>
      <c r="H19" s="34"/>
      <c r="I19" s="34"/>
      <c r="J19" s="34"/>
    </row>
    <row r="20" spans="1:20">
      <c r="A20" s="86" t="s">
        <v>1069</v>
      </c>
      <c r="C20" s="33"/>
      <c r="D20" s="33"/>
      <c r="E20" s="34"/>
      <c r="F20" s="34"/>
      <c r="G20" s="34"/>
      <c r="H20" s="34"/>
      <c r="I20" s="34"/>
      <c r="J20" s="34"/>
    </row>
    <row r="21" spans="1:20">
      <c r="C21" s="33"/>
      <c r="D21" s="33"/>
      <c r="E21" s="34"/>
      <c r="F21" s="34"/>
      <c r="G21" s="34"/>
      <c r="H21" s="34"/>
      <c r="I21" s="34"/>
      <c r="J21" s="34"/>
    </row>
    <row r="22" spans="1:20">
      <c r="C22" s="33"/>
      <c r="D22" s="33"/>
      <c r="E22" s="34"/>
      <c r="F22" s="34"/>
      <c r="G22" s="34"/>
      <c r="H22" s="34"/>
      <c r="I22" s="34"/>
      <c r="J22" s="34"/>
    </row>
    <row r="23" spans="1:20">
      <c r="C23" s="33"/>
      <c r="D23" s="33"/>
      <c r="E23" s="34"/>
      <c r="F23" s="34"/>
      <c r="G23" s="34"/>
      <c r="H23" s="34"/>
      <c r="I23" s="34"/>
      <c r="J23" s="34"/>
    </row>
    <row r="24" spans="1:20">
      <c r="C24" s="33"/>
      <c r="D24" s="33"/>
      <c r="E24" s="34"/>
      <c r="F24" s="34"/>
      <c r="G24" s="34"/>
      <c r="H24" s="34"/>
      <c r="I24" s="34"/>
      <c r="J24" s="34"/>
    </row>
    <row r="25" spans="1:20">
      <c r="C25" s="33"/>
      <c r="D25" s="33"/>
      <c r="E25" s="34"/>
      <c r="F25" s="34"/>
      <c r="G25" s="34"/>
      <c r="H25" s="34"/>
      <c r="I25" s="34"/>
      <c r="J25" s="34"/>
    </row>
  </sheetData>
  <autoFilter ref="A2:T16" xr:uid="{00000000-0009-0000-0000-000005000000}">
    <sortState xmlns:xlrd2="http://schemas.microsoft.com/office/spreadsheetml/2017/richdata2" ref="A3:T17">
      <sortCondition ref="Q2:Q17"/>
    </sortState>
  </autoFilter>
  <sortState xmlns:xlrd2="http://schemas.microsoft.com/office/spreadsheetml/2017/richdata2" ref="A3:T17">
    <sortCondition ref="M3:M17"/>
  </sortState>
  <mergeCells count="3">
    <mergeCell ref="F1:J1"/>
    <mergeCell ref="B1:E1"/>
    <mergeCell ref="K1:R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U35"/>
  <sheetViews>
    <sheetView topLeftCell="D1" zoomScale="85" zoomScaleNormal="85" workbookViewId="0">
      <selection activeCell="U22" sqref="U22"/>
    </sheetView>
  </sheetViews>
  <sheetFormatPr defaultRowHeight="14.5"/>
  <cols>
    <col min="1" max="1" width="12.1796875" customWidth="1"/>
    <col min="17" max="17" width="18.1796875" bestFit="1" customWidth="1"/>
    <col min="18" max="18" width="9.54296875" bestFit="1" customWidth="1"/>
    <col min="19" max="19" width="13.54296875" customWidth="1"/>
  </cols>
  <sheetData>
    <row r="1" spans="1:21" ht="14.5" customHeight="1" thickBot="1">
      <c r="A1" s="203" t="s">
        <v>1230</v>
      </c>
      <c r="B1" s="349" t="s">
        <v>910</v>
      </c>
      <c r="C1" s="350"/>
      <c r="D1" s="350"/>
      <c r="E1" s="351"/>
      <c r="F1" s="352" t="s">
        <v>740</v>
      </c>
      <c r="G1" s="353"/>
      <c r="H1" s="353"/>
      <c r="I1" s="353"/>
      <c r="J1" s="354"/>
      <c r="K1" s="355" t="s">
        <v>741</v>
      </c>
      <c r="L1" s="356"/>
      <c r="M1" s="356"/>
      <c r="N1" s="356"/>
      <c r="O1" s="356"/>
      <c r="P1" s="356"/>
      <c r="Q1" s="356"/>
      <c r="R1" s="357"/>
    </row>
    <row r="2" spans="1:21" ht="30.5">
      <c r="A2" s="35" t="s">
        <v>2</v>
      </c>
      <c r="B2" s="3" t="s">
        <v>750</v>
      </c>
      <c r="C2" s="12" t="s">
        <v>6</v>
      </c>
      <c r="D2" s="25" t="s">
        <v>9</v>
      </c>
      <c r="E2" s="5" t="s">
        <v>8</v>
      </c>
      <c r="F2" s="13" t="s">
        <v>10</v>
      </c>
      <c r="G2" s="5" t="s">
        <v>8</v>
      </c>
      <c r="H2" s="14" t="s">
        <v>11</v>
      </c>
      <c r="I2" s="5" t="s">
        <v>8</v>
      </c>
      <c r="J2" s="48" t="s">
        <v>12</v>
      </c>
      <c r="K2" s="26" t="s">
        <v>9</v>
      </c>
      <c r="L2" s="4" t="s">
        <v>8</v>
      </c>
      <c r="M2" s="14" t="s">
        <v>11</v>
      </c>
      <c r="N2" s="4" t="s">
        <v>8</v>
      </c>
      <c r="O2" s="25" t="s">
        <v>10</v>
      </c>
      <c r="P2" s="4" t="s">
        <v>8</v>
      </c>
      <c r="Q2" s="3" t="s">
        <v>1071</v>
      </c>
      <c r="R2" s="3" t="s">
        <v>8</v>
      </c>
      <c r="S2" s="3" t="s">
        <v>1</v>
      </c>
      <c r="T2" s="62" t="s">
        <v>1065</v>
      </c>
      <c r="U2" s="62"/>
    </row>
    <row r="3" spans="1:21">
      <c r="A3" s="41" t="s">
        <v>751</v>
      </c>
      <c r="B3" s="42">
        <v>524</v>
      </c>
      <c r="C3" s="9">
        <v>0.54770992366412219</v>
      </c>
      <c r="D3" s="9">
        <v>5.2200000000000003E-2</v>
      </c>
      <c r="E3" s="59">
        <v>2.0999999999999999E-3</v>
      </c>
      <c r="F3" s="53">
        <v>0.2208</v>
      </c>
      <c r="G3" s="22">
        <v>9.7000000000000003E-3</v>
      </c>
      <c r="H3" s="22">
        <v>3.0839999999999999E-2</v>
      </c>
      <c r="I3" s="22">
        <v>9.3000000000000005E-4</v>
      </c>
      <c r="J3" s="54">
        <v>0.43148999999999998</v>
      </c>
      <c r="K3" s="9">
        <v>255</v>
      </c>
      <c r="L3" s="9">
        <v>81</v>
      </c>
      <c r="M3" s="9">
        <v>195.7</v>
      </c>
      <c r="N3" s="9">
        <v>5.8</v>
      </c>
      <c r="O3" s="9">
        <v>201.5</v>
      </c>
      <c r="P3" s="9">
        <v>8</v>
      </c>
      <c r="Q3" s="8">
        <f t="shared" ref="Q3:Q32" si="0">IF(M3&lt;=800,M3,K3)</f>
        <v>195.7</v>
      </c>
      <c r="R3" s="9">
        <f t="shared" ref="R3:R32" si="1">IF(M3&lt;=800,N3,L3)</f>
        <v>5.8</v>
      </c>
      <c r="S3" s="8">
        <f t="shared" ref="S3:S32" si="2">IF(M3&lt;=800,100-(1-(M3/O3))*100,100-(1-(M3/K3))*100)</f>
        <v>97.121588089330018</v>
      </c>
      <c r="T3" s="80"/>
      <c r="U3" s="62"/>
    </row>
    <row r="4" spans="1:21">
      <c r="A4" s="41" t="s">
        <v>752</v>
      </c>
      <c r="B4" s="42">
        <v>374</v>
      </c>
      <c r="C4" s="9">
        <v>0.75133689839572193</v>
      </c>
      <c r="D4" s="9">
        <v>5.4699999999999999E-2</v>
      </c>
      <c r="E4" s="59">
        <v>3.0999999999999999E-3</v>
      </c>
      <c r="F4" s="53">
        <v>0.23200000000000001</v>
      </c>
      <c r="G4" s="22">
        <v>1.4999999999999999E-2</v>
      </c>
      <c r="H4" s="22">
        <v>3.2300000000000002E-2</v>
      </c>
      <c r="I4" s="22">
        <v>2.2000000000000001E-3</v>
      </c>
      <c r="J4" s="54">
        <v>0.63414000000000004</v>
      </c>
      <c r="K4" s="9">
        <v>330</v>
      </c>
      <c r="L4" s="9">
        <v>110</v>
      </c>
      <c r="M4" s="9">
        <v>205</v>
      </c>
      <c r="N4" s="9">
        <v>13</v>
      </c>
      <c r="O4" s="9">
        <v>209</v>
      </c>
      <c r="P4" s="9">
        <v>13</v>
      </c>
      <c r="Q4" s="8">
        <f t="shared" si="0"/>
        <v>205</v>
      </c>
      <c r="R4" s="9">
        <f t="shared" si="1"/>
        <v>13</v>
      </c>
      <c r="S4" s="8">
        <f t="shared" si="2"/>
        <v>98.086124401913878</v>
      </c>
      <c r="T4" s="80"/>
    </row>
    <row r="5" spans="1:21">
      <c r="A5" s="41" t="s">
        <v>753</v>
      </c>
      <c r="B5" s="42">
        <v>700</v>
      </c>
      <c r="C5" s="9">
        <v>0.48714285714285716</v>
      </c>
      <c r="D5" s="9">
        <v>5.2200000000000003E-2</v>
      </c>
      <c r="E5" s="59">
        <v>1.6999999999999999E-3</v>
      </c>
      <c r="F5" s="53">
        <v>0.2356</v>
      </c>
      <c r="G5" s="22">
        <v>9.1999999999999998E-3</v>
      </c>
      <c r="H5" s="22">
        <v>3.2579999999999998E-2</v>
      </c>
      <c r="I5" s="22">
        <v>8.4999999999999995E-4</v>
      </c>
      <c r="J5" s="54">
        <v>0.50205999999999995</v>
      </c>
      <c r="K5" s="9">
        <v>281</v>
      </c>
      <c r="L5" s="9">
        <v>71</v>
      </c>
      <c r="M5" s="9">
        <v>207.4</v>
      </c>
      <c r="N5" s="9">
        <v>5.5</v>
      </c>
      <c r="O5" s="9">
        <v>214.1</v>
      </c>
      <c r="P5" s="9">
        <v>7.5</v>
      </c>
      <c r="Q5" s="8">
        <f t="shared" si="0"/>
        <v>207.4</v>
      </c>
      <c r="R5" s="9">
        <f t="shared" si="1"/>
        <v>5.5</v>
      </c>
      <c r="S5" s="8">
        <f t="shared" si="2"/>
        <v>96.870621205044372</v>
      </c>
      <c r="T5" s="80"/>
    </row>
    <row r="6" spans="1:21">
      <c r="A6" s="41" t="s">
        <v>754</v>
      </c>
      <c r="B6" s="42">
        <v>6.99</v>
      </c>
      <c r="C6" s="9">
        <v>6.2947067238912737E-4</v>
      </c>
      <c r="D6" s="9">
        <v>0.1</v>
      </c>
      <c r="E6" s="59">
        <v>2.7E-2</v>
      </c>
      <c r="F6" s="53">
        <v>0.81</v>
      </c>
      <c r="G6" s="22">
        <v>0.19</v>
      </c>
      <c r="H6" s="22">
        <v>7.2999999999999995E-2</v>
      </c>
      <c r="I6" s="22">
        <v>6.1999999999999998E-3</v>
      </c>
      <c r="J6" s="54">
        <v>2.0374E-2</v>
      </c>
      <c r="K6" s="9">
        <v>520</v>
      </c>
      <c r="L6" s="9">
        <v>480</v>
      </c>
      <c r="M6" s="9">
        <v>452</v>
      </c>
      <c r="N6" s="9">
        <v>37</v>
      </c>
      <c r="O6" s="9">
        <v>460</v>
      </c>
      <c r="P6" s="9">
        <v>120</v>
      </c>
      <c r="Q6" s="8">
        <f t="shared" si="0"/>
        <v>452</v>
      </c>
      <c r="R6" s="9">
        <f t="shared" si="1"/>
        <v>37</v>
      </c>
      <c r="S6" s="8">
        <f t="shared" si="2"/>
        <v>98.260869565217391</v>
      </c>
      <c r="T6" s="80"/>
    </row>
    <row r="7" spans="1:21">
      <c r="A7" s="41" t="s">
        <v>755</v>
      </c>
      <c r="B7" s="42">
        <v>534</v>
      </c>
      <c r="C7" s="9">
        <v>0.54513108614232209</v>
      </c>
      <c r="D7" s="9">
        <v>5.7700000000000001E-2</v>
      </c>
      <c r="E7" s="59">
        <v>1.4E-3</v>
      </c>
      <c r="F7" s="53">
        <v>0.59499999999999997</v>
      </c>
      <c r="G7" s="22">
        <v>1.6E-2</v>
      </c>
      <c r="H7" s="22">
        <v>7.4800000000000005E-2</v>
      </c>
      <c r="I7" s="22">
        <v>1.5E-3</v>
      </c>
      <c r="J7" s="54">
        <v>0.51604000000000005</v>
      </c>
      <c r="K7" s="9">
        <v>488</v>
      </c>
      <c r="L7" s="9">
        <v>54</v>
      </c>
      <c r="M7" s="9">
        <v>464.8</v>
      </c>
      <c r="N7" s="9">
        <v>9</v>
      </c>
      <c r="O7" s="9">
        <v>472</v>
      </c>
      <c r="P7" s="9">
        <v>10</v>
      </c>
      <c r="Q7" s="8">
        <f t="shared" si="0"/>
        <v>464.8</v>
      </c>
      <c r="R7" s="9">
        <f t="shared" si="1"/>
        <v>9</v>
      </c>
      <c r="S7" s="8">
        <f t="shared" si="2"/>
        <v>98.474576271186436</v>
      </c>
      <c r="T7" s="80"/>
    </row>
    <row r="8" spans="1:21">
      <c r="A8" s="41" t="s">
        <v>756</v>
      </c>
      <c r="B8" s="42">
        <v>414</v>
      </c>
      <c r="C8" s="9">
        <v>0.62898550724637681</v>
      </c>
      <c r="D8" s="9">
        <v>5.7299999999999997E-2</v>
      </c>
      <c r="E8" s="59">
        <v>2E-3</v>
      </c>
      <c r="F8" s="53">
        <v>0.60499999999999998</v>
      </c>
      <c r="G8" s="22">
        <v>2.5999999999999999E-2</v>
      </c>
      <c r="H8" s="22">
        <v>7.7799999999999994E-2</v>
      </c>
      <c r="I8" s="22">
        <v>3.3E-3</v>
      </c>
      <c r="J8" s="54">
        <v>0.63095000000000001</v>
      </c>
      <c r="K8" s="9">
        <v>470</v>
      </c>
      <c r="L8" s="9">
        <v>72</v>
      </c>
      <c r="M8" s="9">
        <v>482</v>
      </c>
      <c r="N8" s="9">
        <v>20</v>
      </c>
      <c r="O8" s="9">
        <v>475</v>
      </c>
      <c r="P8" s="9">
        <v>16</v>
      </c>
      <c r="Q8" s="8">
        <f t="shared" si="0"/>
        <v>482</v>
      </c>
      <c r="R8" s="9">
        <f t="shared" si="1"/>
        <v>20</v>
      </c>
      <c r="S8" s="8">
        <f t="shared" si="2"/>
        <v>101.47368421052632</v>
      </c>
      <c r="T8" s="80"/>
    </row>
    <row r="9" spans="1:21">
      <c r="A9" s="41" t="s">
        <v>757</v>
      </c>
      <c r="B9" s="42">
        <v>3080</v>
      </c>
      <c r="C9" s="9">
        <v>0.15259740259740259</v>
      </c>
      <c r="D9" s="9">
        <v>6.1800000000000001E-2</v>
      </c>
      <c r="E9" s="59">
        <v>2.8999999999999998E-3</v>
      </c>
      <c r="F9" s="53">
        <v>0.64</v>
      </c>
      <c r="G9" s="22">
        <v>0.04</v>
      </c>
      <c r="H9" s="22">
        <v>7.8899999999999998E-2</v>
      </c>
      <c r="I9" s="22">
        <v>5.7000000000000002E-3</v>
      </c>
      <c r="J9" s="54">
        <v>0.81696000000000002</v>
      </c>
      <c r="K9" s="9">
        <v>569</v>
      </c>
      <c r="L9" s="9">
        <v>88</v>
      </c>
      <c r="M9" s="9">
        <v>486</v>
      </c>
      <c r="N9" s="9">
        <v>34</v>
      </c>
      <c r="O9" s="9">
        <v>491</v>
      </c>
      <c r="P9" s="9">
        <v>25</v>
      </c>
      <c r="Q9" s="8">
        <f t="shared" si="0"/>
        <v>486</v>
      </c>
      <c r="R9" s="9">
        <f t="shared" si="1"/>
        <v>34</v>
      </c>
      <c r="S9" s="8">
        <f t="shared" si="2"/>
        <v>98.981670061099791</v>
      </c>
      <c r="T9" s="80"/>
    </row>
    <row r="10" spans="1:21">
      <c r="A10" s="41" t="s">
        <v>758</v>
      </c>
      <c r="B10" s="42">
        <v>577</v>
      </c>
      <c r="C10" s="9">
        <v>0.73483535528596189</v>
      </c>
      <c r="D10" s="9">
        <v>6.2E-2</v>
      </c>
      <c r="E10" s="59">
        <v>2.3E-3</v>
      </c>
      <c r="F10" s="53">
        <v>0.69699999999999995</v>
      </c>
      <c r="G10" s="22">
        <v>3.9E-2</v>
      </c>
      <c r="H10" s="22">
        <v>8.0399999999999999E-2</v>
      </c>
      <c r="I10" s="22">
        <v>4.7999999999999996E-3</v>
      </c>
      <c r="J10" s="54">
        <v>0.72514999999999996</v>
      </c>
      <c r="K10" s="9">
        <v>656</v>
      </c>
      <c r="L10" s="9">
        <v>84</v>
      </c>
      <c r="M10" s="9">
        <v>496</v>
      </c>
      <c r="N10" s="9">
        <v>28</v>
      </c>
      <c r="O10" s="9">
        <v>530</v>
      </c>
      <c r="P10" s="9">
        <v>23</v>
      </c>
      <c r="Q10" s="8">
        <f t="shared" si="0"/>
        <v>496</v>
      </c>
      <c r="R10" s="9">
        <f t="shared" si="1"/>
        <v>28</v>
      </c>
      <c r="S10" s="8">
        <f t="shared" si="2"/>
        <v>93.584905660377359</v>
      </c>
      <c r="T10" s="80"/>
    </row>
    <row r="11" spans="1:21">
      <c r="A11" s="125" t="s">
        <v>759</v>
      </c>
      <c r="B11" s="118">
        <v>179.5</v>
      </c>
      <c r="C11" s="119">
        <v>0.59888579387186625</v>
      </c>
      <c r="D11" s="119">
        <v>5.8999999999999997E-2</v>
      </c>
      <c r="E11" s="120">
        <v>2E-3</v>
      </c>
      <c r="F11" s="121">
        <v>0.68300000000000005</v>
      </c>
      <c r="G11" s="122">
        <v>2.3E-2</v>
      </c>
      <c r="H11" s="122">
        <v>8.4000000000000005E-2</v>
      </c>
      <c r="I11" s="122">
        <v>2E-3</v>
      </c>
      <c r="J11" s="123">
        <v>0.37163000000000002</v>
      </c>
      <c r="K11" s="119">
        <v>520</v>
      </c>
      <c r="L11" s="119">
        <v>72</v>
      </c>
      <c r="M11" s="119">
        <v>520</v>
      </c>
      <c r="N11" s="119">
        <v>12</v>
      </c>
      <c r="O11" s="119">
        <v>527</v>
      </c>
      <c r="P11" s="119">
        <v>14</v>
      </c>
      <c r="Q11" s="124">
        <f t="shared" si="0"/>
        <v>520</v>
      </c>
      <c r="R11" s="119">
        <f t="shared" si="1"/>
        <v>12</v>
      </c>
      <c r="S11" s="124">
        <f t="shared" si="2"/>
        <v>98.671726755218216</v>
      </c>
      <c r="T11" s="80"/>
    </row>
    <row r="12" spans="1:21">
      <c r="A12" s="125" t="s">
        <v>760</v>
      </c>
      <c r="B12" s="118">
        <v>233</v>
      </c>
      <c r="C12" s="119">
        <v>0.55622317596566517</v>
      </c>
      <c r="D12" s="119">
        <v>6.0400000000000002E-2</v>
      </c>
      <c r="E12" s="120">
        <v>2.8E-3</v>
      </c>
      <c r="F12" s="121">
        <v>0.69199999999999995</v>
      </c>
      <c r="G12" s="122">
        <v>3.5000000000000003E-2</v>
      </c>
      <c r="H12" s="122">
        <v>8.43E-2</v>
      </c>
      <c r="I12" s="122">
        <v>3.5999999999999999E-3</v>
      </c>
      <c r="J12" s="123">
        <v>0.56066000000000005</v>
      </c>
      <c r="K12" s="119">
        <v>559</v>
      </c>
      <c r="L12" s="119">
        <v>97</v>
      </c>
      <c r="M12" s="119">
        <v>521</v>
      </c>
      <c r="N12" s="119">
        <v>21</v>
      </c>
      <c r="O12" s="119">
        <v>532</v>
      </c>
      <c r="P12" s="119">
        <v>22</v>
      </c>
      <c r="Q12" s="124">
        <f t="shared" si="0"/>
        <v>521</v>
      </c>
      <c r="R12" s="119">
        <f t="shared" si="1"/>
        <v>21</v>
      </c>
      <c r="S12" s="124">
        <f t="shared" si="2"/>
        <v>97.932330827067673</v>
      </c>
      <c r="T12" s="80" t="s">
        <v>1066</v>
      </c>
    </row>
    <row r="13" spans="1:21">
      <c r="A13" s="125" t="s">
        <v>761</v>
      </c>
      <c r="B13" s="118">
        <v>1850</v>
      </c>
      <c r="C13" s="119">
        <v>2.8108108108108109E-2</v>
      </c>
      <c r="D13" s="119">
        <v>7.4300000000000005E-2</v>
      </c>
      <c r="E13" s="120">
        <v>6.4999999999999997E-3</v>
      </c>
      <c r="F13" s="121">
        <v>0.88100000000000001</v>
      </c>
      <c r="G13" s="122">
        <v>9.6000000000000002E-2</v>
      </c>
      <c r="H13" s="122">
        <v>8.7900000000000006E-2</v>
      </c>
      <c r="I13" s="122">
        <v>9.7999999999999997E-3</v>
      </c>
      <c r="J13" s="123">
        <v>0.66337000000000002</v>
      </c>
      <c r="K13" s="119">
        <v>990</v>
      </c>
      <c r="L13" s="119">
        <v>170</v>
      </c>
      <c r="M13" s="119">
        <v>542</v>
      </c>
      <c r="N13" s="119">
        <v>57</v>
      </c>
      <c r="O13" s="119">
        <v>634</v>
      </c>
      <c r="P13" s="119">
        <v>50</v>
      </c>
      <c r="Q13" s="124">
        <f t="shared" si="0"/>
        <v>542</v>
      </c>
      <c r="R13" s="119">
        <f t="shared" si="1"/>
        <v>57</v>
      </c>
      <c r="S13" s="124">
        <f t="shared" si="2"/>
        <v>85.488958990536275</v>
      </c>
      <c r="T13" s="80" t="s">
        <v>1066</v>
      </c>
    </row>
    <row r="14" spans="1:21">
      <c r="A14" s="125" t="s">
        <v>762</v>
      </c>
      <c r="B14" s="118">
        <v>847</v>
      </c>
      <c r="C14" s="119">
        <v>0.99409681227863045</v>
      </c>
      <c r="D14" s="119">
        <v>6.0600000000000001E-2</v>
      </c>
      <c r="E14" s="120">
        <v>1.1999999999999999E-3</v>
      </c>
      <c r="F14" s="121">
        <v>0.73399999999999999</v>
      </c>
      <c r="G14" s="122">
        <v>1.7000000000000001E-2</v>
      </c>
      <c r="H14" s="122">
        <v>8.8800000000000004E-2</v>
      </c>
      <c r="I14" s="122">
        <v>2E-3</v>
      </c>
      <c r="J14" s="123">
        <v>0.61953000000000003</v>
      </c>
      <c r="K14" s="119">
        <v>608</v>
      </c>
      <c r="L14" s="119">
        <v>42</v>
      </c>
      <c r="M14" s="119">
        <v>548</v>
      </c>
      <c r="N14" s="119">
        <v>12</v>
      </c>
      <c r="O14" s="119">
        <v>557.4</v>
      </c>
      <c r="P14" s="119">
        <v>9.8000000000000007</v>
      </c>
      <c r="Q14" s="124">
        <f t="shared" si="0"/>
        <v>548</v>
      </c>
      <c r="R14" s="119">
        <f t="shared" si="1"/>
        <v>12</v>
      </c>
      <c r="S14" s="124">
        <f t="shared" si="2"/>
        <v>98.313598851811989</v>
      </c>
      <c r="T14" s="80"/>
    </row>
    <row r="15" spans="1:21">
      <c r="A15" s="125" t="s">
        <v>763</v>
      </c>
      <c r="B15" s="118">
        <v>768.8</v>
      </c>
      <c r="C15" s="119">
        <v>0.33831945889698234</v>
      </c>
      <c r="D15" s="119">
        <v>6.0789999999999997E-2</v>
      </c>
      <c r="E15" s="120">
        <v>9.7999999999999997E-4</v>
      </c>
      <c r="F15" s="121">
        <v>0.748</v>
      </c>
      <c r="G15" s="122">
        <v>1.4999999999999999E-2</v>
      </c>
      <c r="H15" s="122">
        <v>8.8800000000000004E-2</v>
      </c>
      <c r="I15" s="122">
        <v>1.1999999999999999E-3</v>
      </c>
      <c r="J15" s="123">
        <v>0.59572999999999998</v>
      </c>
      <c r="K15" s="119">
        <v>622</v>
      </c>
      <c r="L15" s="119">
        <v>36</v>
      </c>
      <c r="M15" s="119">
        <v>548.20000000000005</v>
      </c>
      <c r="N15" s="119">
        <v>7.3</v>
      </c>
      <c r="O15" s="119">
        <v>565.6</v>
      </c>
      <c r="P15" s="119">
        <v>8.6999999999999993</v>
      </c>
      <c r="Q15" s="124">
        <f t="shared" si="0"/>
        <v>548.20000000000005</v>
      </c>
      <c r="R15" s="119">
        <f t="shared" si="1"/>
        <v>7.3</v>
      </c>
      <c r="S15" s="124">
        <f t="shared" si="2"/>
        <v>96.923620933521931</v>
      </c>
      <c r="T15" s="80"/>
    </row>
    <row r="16" spans="1:21">
      <c r="A16" s="125" t="s">
        <v>764</v>
      </c>
      <c r="B16" s="118">
        <v>1198</v>
      </c>
      <c r="C16" s="119">
        <v>5.6761268781302171E-3</v>
      </c>
      <c r="D16" s="119">
        <v>6.1499999999999999E-2</v>
      </c>
      <c r="E16" s="120">
        <v>4.5999999999999999E-3</v>
      </c>
      <c r="F16" s="121">
        <v>0.75</v>
      </c>
      <c r="G16" s="122">
        <v>7.0999999999999994E-2</v>
      </c>
      <c r="H16" s="122">
        <v>9.0899999999999995E-2</v>
      </c>
      <c r="I16" s="122">
        <v>8.8999999999999999E-3</v>
      </c>
      <c r="J16" s="123">
        <v>0.76241999999999999</v>
      </c>
      <c r="K16" s="119">
        <v>580</v>
      </c>
      <c r="L16" s="119">
        <v>150</v>
      </c>
      <c r="M16" s="119">
        <v>558</v>
      </c>
      <c r="N16" s="119">
        <v>52</v>
      </c>
      <c r="O16" s="119">
        <v>559</v>
      </c>
      <c r="P16" s="119">
        <v>42</v>
      </c>
      <c r="Q16" s="124">
        <f t="shared" si="0"/>
        <v>558</v>
      </c>
      <c r="R16" s="119">
        <f t="shared" si="1"/>
        <v>52</v>
      </c>
      <c r="S16" s="124">
        <f t="shared" si="2"/>
        <v>99.821109123434709</v>
      </c>
      <c r="T16" s="80" t="s">
        <v>1066</v>
      </c>
    </row>
    <row r="17" spans="1:20">
      <c r="A17" s="125" t="s">
        <v>765</v>
      </c>
      <c r="B17" s="118">
        <v>1222</v>
      </c>
      <c r="C17" s="119">
        <v>0.10785597381342063</v>
      </c>
      <c r="D17" s="119">
        <v>6.7299999999999999E-2</v>
      </c>
      <c r="E17" s="120">
        <v>4.7999999999999996E-3</v>
      </c>
      <c r="F17" s="121">
        <v>0.84799999999999998</v>
      </c>
      <c r="G17" s="122">
        <v>6.7000000000000004E-2</v>
      </c>
      <c r="H17" s="122">
        <v>9.5000000000000001E-2</v>
      </c>
      <c r="I17" s="122">
        <v>7.7999999999999996E-3</v>
      </c>
      <c r="J17" s="123">
        <v>0.65812999999999999</v>
      </c>
      <c r="K17" s="119">
        <v>790</v>
      </c>
      <c r="L17" s="119">
        <v>140</v>
      </c>
      <c r="M17" s="119">
        <v>584</v>
      </c>
      <c r="N17" s="119">
        <v>46</v>
      </c>
      <c r="O17" s="119">
        <v>628</v>
      </c>
      <c r="P17" s="119">
        <v>42</v>
      </c>
      <c r="Q17" s="124">
        <f t="shared" si="0"/>
        <v>584</v>
      </c>
      <c r="R17" s="119">
        <f t="shared" si="1"/>
        <v>46</v>
      </c>
      <c r="S17" s="124">
        <f t="shared" si="2"/>
        <v>92.99363057324841</v>
      </c>
      <c r="T17" s="80" t="s">
        <v>1066</v>
      </c>
    </row>
    <row r="18" spans="1:20">
      <c r="A18" s="126" t="s">
        <v>766</v>
      </c>
      <c r="B18" s="127">
        <v>544</v>
      </c>
      <c r="C18" s="128">
        <v>0.19669117647058823</v>
      </c>
      <c r="D18" s="128">
        <v>6.0600000000000001E-2</v>
      </c>
      <c r="E18" s="129">
        <v>6.4999999999999997E-3</v>
      </c>
      <c r="F18" s="130">
        <v>0.8</v>
      </c>
      <c r="G18" s="131">
        <v>0.1</v>
      </c>
      <c r="H18" s="131">
        <v>9.8000000000000004E-2</v>
      </c>
      <c r="I18" s="131">
        <v>1.2999999999999999E-2</v>
      </c>
      <c r="J18" s="132">
        <v>0.63944000000000001</v>
      </c>
      <c r="K18" s="128">
        <v>570</v>
      </c>
      <c r="L18" s="128">
        <v>220</v>
      </c>
      <c r="M18" s="128">
        <v>602</v>
      </c>
      <c r="N18" s="128">
        <v>77</v>
      </c>
      <c r="O18" s="128">
        <v>589</v>
      </c>
      <c r="P18" s="128">
        <v>58</v>
      </c>
      <c r="Q18" s="133">
        <f t="shared" si="0"/>
        <v>602</v>
      </c>
      <c r="R18" s="128">
        <f t="shared" si="1"/>
        <v>77</v>
      </c>
      <c r="S18" s="133">
        <f t="shared" si="2"/>
        <v>102.20713073005095</v>
      </c>
      <c r="T18" s="80" t="s">
        <v>1104</v>
      </c>
    </row>
    <row r="19" spans="1:20">
      <c r="A19" s="125" t="s">
        <v>767</v>
      </c>
      <c r="B19" s="118">
        <v>418</v>
      </c>
      <c r="C19" s="119">
        <v>0.38875598086124402</v>
      </c>
      <c r="D19" s="119">
        <v>6.3100000000000003E-2</v>
      </c>
      <c r="E19" s="120">
        <v>1.9E-3</v>
      </c>
      <c r="F19" s="121">
        <v>0.85799999999999998</v>
      </c>
      <c r="G19" s="122">
        <v>3.3000000000000002E-2</v>
      </c>
      <c r="H19" s="122">
        <v>9.8799999999999999E-2</v>
      </c>
      <c r="I19" s="122">
        <v>3.3999999999999998E-3</v>
      </c>
      <c r="J19" s="123">
        <v>0.66388999999999998</v>
      </c>
      <c r="K19" s="119">
        <v>675</v>
      </c>
      <c r="L19" s="119">
        <v>64</v>
      </c>
      <c r="M19" s="119">
        <v>606</v>
      </c>
      <c r="N19" s="119">
        <v>20</v>
      </c>
      <c r="O19" s="119">
        <v>623</v>
      </c>
      <c r="P19" s="119">
        <v>18</v>
      </c>
      <c r="Q19" s="124">
        <f t="shared" si="0"/>
        <v>606</v>
      </c>
      <c r="R19" s="119">
        <f t="shared" si="1"/>
        <v>20</v>
      </c>
      <c r="S19" s="124">
        <f t="shared" si="2"/>
        <v>97.271268057784908</v>
      </c>
      <c r="T19" s="80"/>
    </row>
    <row r="20" spans="1:20">
      <c r="A20" s="125" t="s">
        <v>768</v>
      </c>
      <c r="B20" s="118">
        <v>223.9</v>
      </c>
      <c r="C20" s="119">
        <v>0.5064761054041983</v>
      </c>
      <c r="D20" s="119">
        <v>6.1499999999999999E-2</v>
      </c>
      <c r="E20" s="120">
        <v>1.6999999999999999E-3</v>
      </c>
      <c r="F20" s="121">
        <v>0.85899999999999999</v>
      </c>
      <c r="G20" s="122">
        <v>2.4E-2</v>
      </c>
      <c r="H20" s="122">
        <v>0.1011</v>
      </c>
      <c r="I20" s="122">
        <v>1.4E-3</v>
      </c>
      <c r="J20" s="123">
        <v>0.30179</v>
      </c>
      <c r="K20" s="119">
        <v>620</v>
      </c>
      <c r="L20" s="119">
        <v>60</v>
      </c>
      <c r="M20" s="119">
        <v>620.70000000000005</v>
      </c>
      <c r="N20" s="119">
        <v>8.4</v>
      </c>
      <c r="O20" s="119">
        <v>626</v>
      </c>
      <c r="P20" s="119">
        <v>13</v>
      </c>
      <c r="Q20" s="124">
        <f t="shared" si="0"/>
        <v>620.70000000000005</v>
      </c>
      <c r="R20" s="119">
        <f t="shared" si="1"/>
        <v>8.4</v>
      </c>
      <c r="S20" s="124">
        <f t="shared" si="2"/>
        <v>99.153354632587863</v>
      </c>
      <c r="T20" s="80"/>
    </row>
    <row r="21" spans="1:20">
      <c r="A21" s="125" t="s">
        <v>769</v>
      </c>
      <c r="B21" s="118">
        <v>906</v>
      </c>
      <c r="C21" s="119">
        <v>0.66114790286975722</v>
      </c>
      <c r="D21" s="119">
        <v>7.1599999999999997E-2</v>
      </c>
      <c r="E21" s="120">
        <v>1.1000000000000001E-3</v>
      </c>
      <c r="F21" s="121">
        <v>1.427</v>
      </c>
      <c r="G21" s="122">
        <v>2.5999999999999999E-2</v>
      </c>
      <c r="H21" s="122">
        <v>0.14380000000000001</v>
      </c>
      <c r="I21" s="122">
        <v>2.3999999999999998E-3</v>
      </c>
      <c r="J21" s="123">
        <v>0.61480999999999997</v>
      </c>
      <c r="K21" s="119">
        <v>967</v>
      </c>
      <c r="L21" s="119">
        <v>31</v>
      </c>
      <c r="M21" s="119">
        <v>866</v>
      </c>
      <c r="N21" s="119">
        <v>13</v>
      </c>
      <c r="O21" s="119">
        <v>898</v>
      </c>
      <c r="P21" s="119">
        <v>11</v>
      </c>
      <c r="Q21" s="124">
        <f t="shared" si="0"/>
        <v>967</v>
      </c>
      <c r="R21" s="119">
        <f t="shared" si="1"/>
        <v>31</v>
      </c>
      <c r="S21" s="124">
        <f t="shared" si="2"/>
        <v>89.555325749741471</v>
      </c>
      <c r="T21" s="80"/>
    </row>
    <row r="22" spans="1:20">
      <c r="A22" s="126" t="s">
        <v>770</v>
      </c>
      <c r="B22" s="127">
        <v>104.3</v>
      </c>
      <c r="C22" s="128">
        <v>1.022051773729626</v>
      </c>
      <c r="D22" s="128">
        <v>6.7100000000000007E-2</v>
      </c>
      <c r="E22" s="129">
        <v>4.7000000000000002E-3</v>
      </c>
      <c r="F22" s="130">
        <v>1.34</v>
      </c>
      <c r="G22" s="131">
        <v>0.11</v>
      </c>
      <c r="H22" s="131">
        <v>0.1459</v>
      </c>
      <c r="I22" s="131">
        <v>9.4999999999999998E-3</v>
      </c>
      <c r="J22" s="132">
        <v>0.50902000000000003</v>
      </c>
      <c r="K22" s="128">
        <v>790</v>
      </c>
      <c r="L22" s="128">
        <v>150</v>
      </c>
      <c r="M22" s="128">
        <v>876</v>
      </c>
      <c r="N22" s="128">
        <v>53</v>
      </c>
      <c r="O22" s="128">
        <v>855</v>
      </c>
      <c r="P22" s="128">
        <v>46</v>
      </c>
      <c r="Q22" s="133">
        <f t="shared" si="0"/>
        <v>790</v>
      </c>
      <c r="R22" s="128">
        <f t="shared" si="1"/>
        <v>150</v>
      </c>
      <c r="S22" s="133">
        <f t="shared" si="2"/>
        <v>110.88607594936708</v>
      </c>
      <c r="T22" s="95" t="s">
        <v>1067</v>
      </c>
    </row>
    <row r="23" spans="1:20">
      <c r="A23" s="125" t="s">
        <v>771</v>
      </c>
      <c r="B23" s="118">
        <v>526</v>
      </c>
      <c r="C23" s="119">
        <v>0.20665399239543727</v>
      </c>
      <c r="D23" s="119">
        <v>7.5300000000000006E-2</v>
      </c>
      <c r="E23" s="120">
        <v>4.3E-3</v>
      </c>
      <c r="F23" s="121">
        <v>1.56</v>
      </c>
      <c r="G23" s="122">
        <v>0.12</v>
      </c>
      <c r="H23" s="122">
        <v>0.155</v>
      </c>
      <c r="I23" s="122">
        <v>1.4E-2</v>
      </c>
      <c r="J23" s="123">
        <v>0.81091000000000002</v>
      </c>
      <c r="K23" s="119">
        <v>1030</v>
      </c>
      <c r="L23" s="119">
        <v>110</v>
      </c>
      <c r="M23" s="119">
        <v>922</v>
      </c>
      <c r="N23" s="119">
        <v>79</v>
      </c>
      <c r="O23" s="119">
        <v>941</v>
      </c>
      <c r="P23" s="119">
        <v>49</v>
      </c>
      <c r="Q23" s="124">
        <f t="shared" si="0"/>
        <v>1030</v>
      </c>
      <c r="R23" s="119">
        <f t="shared" si="1"/>
        <v>110</v>
      </c>
      <c r="S23" s="124">
        <f t="shared" si="2"/>
        <v>89.514563106796118</v>
      </c>
      <c r="T23" s="80" t="s">
        <v>1067</v>
      </c>
    </row>
    <row r="24" spans="1:20">
      <c r="A24" s="126" t="s">
        <v>772</v>
      </c>
      <c r="B24" s="127">
        <v>34.1</v>
      </c>
      <c r="C24" s="128">
        <v>0.54545454545454553</v>
      </c>
      <c r="D24" s="128">
        <v>6.8500000000000005E-2</v>
      </c>
      <c r="E24" s="129">
        <v>6.0000000000000001E-3</v>
      </c>
      <c r="F24" s="130">
        <v>1.39</v>
      </c>
      <c r="G24" s="131">
        <v>0.11</v>
      </c>
      <c r="H24" s="131">
        <v>0.15559999999999999</v>
      </c>
      <c r="I24" s="131">
        <v>7.1999999999999998E-3</v>
      </c>
      <c r="J24" s="132">
        <v>0.12908</v>
      </c>
      <c r="K24" s="128">
        <v>740</v>
      </c>
      <c r="L24" s="128">
        <v>180</v>
      </c>
      <c r="M24" s="128">
        <v>930</v>
      </c>
      <c r="N24" s="128">
        <v>40</v>
      </c>
      <c r="O24" s="128">
        <v>877</v>
      </c>
      <c r="P24" s="128">
        <v>52</v>
      </c>
      <c r="Q24" s="133">
        <f t="shared" si="0"/>
        <v>740</v>
      </c>
      <c r="R24" s="128">
        <f t="shared" si="1"/>
        <v>180</v>
      </c>
      <c r="S24" s="133">
        <f t="shared" si="2"/>
        <v>125.67567567567568</v>
      </c>
      <c r="T24" s="95" t="s">
        <v>1067</v>
      </c>
    </row>
    <row r="25" spans="1:20">
      <c r="A25" s="125" t="s">
        <v>773</v>
      </c>
      <c r="B25" s="118">
        <v>561</v>
      </c>
      <c r="C25" s="119">
        <v>0.37308377896613193</v>
      </c>
      <c r="D25" s="119">
        <v>7.51E-2</v>
      </c>
      <c r="E25" s="120">
        <v>4.7999999999999996E-3</v>
      </c>
      <c r="F25" s="121">
        <v>1.6</v>
      </c>
      <c r="G25" s="122">
        <v>0.12</v>
      </c>
      <c r="H25" s="122">
        <v>0.16</v>
      </c>
      <c r="I25" s="122">
        <v>1.2999999999999999E-2</v>
      </c>
      <c r="J25" s="123">
        <v>0.71604000000000001</v>
      </c>
      <c r="K25" s="119">
        <v>1000</v>
      </c>
      <c r="L25" s="119">
        <v>120</v>
      </c>
      <c r="M25" s="119">
        <v>949</v>
      </c>
      <c r="N25" s="119">
        <v>71</v>
      </c>
      <c r="O25" s="119">
        <v>953</v>
      </c>
      <c r="P25" s="119">
        <v>49</v>
      </c>
      <c r="Q25" s="124">
        <f t="shared" si="0"/>
        <v>1000</v>
      </c>
      <c r="R25" s="119">
        <f t="shared" si="1"/>
        <v>120</v>
      </c>
      <c r="S25" s="124">
        <f t="shared" si="2"/>
        <v>94.899999999999991</v>
      </c>
      <c r="T25" s="80" t="s">
        <v>1067</v>
      </c>
    </row>
    <row r="26" spans="1:20">
      <c r="A26" s="125" t="s">
        <v>774</v>
      </c>
      <c r="B26" s="118">
        <v>57.3</v>
      </c>
      <c r="C26" s="119">
        <v>0.55130890052356019</v>
      </c>
      <c r="D26" s="119">
        <v>7.3300000000000004E-2</v>
      </c>
      <c r="E26" s="120">
        <v>3.0999999999999999E-3</v>
      </c>
      <c r="F26" s="121">
        <v>1.661</v>
      </c>
      <c r="G26" s="122">
        <v>7.2999999999999995E-2</v>
      </c>
      <c r="H26" s="122">
        <v>0.1643</v>
      </c>
      <c r="I26" s="122">
        <v>4.4999999999999997E-3</v>
      </c>
      <c r="J26" s="123">
        <v>0.42981000000000003</v>
      </c>
      <c r="K26" s="119">
        <v>950</v>
      </c>
      <c r="L26" s="119">
        <v>88</v>
      </c>
      <c r="M26" s="119">
        <v>979</v>
      </c>
      <c r="N26" s="119">
        <v>25</v>
      </c>
      <c r="O26" s="119">
        <v>983</v>
      </c>
      <c r="P26" s="119">
        <v>29</v>
      </c>
      <c r="Q26" s="124">
        <f t="shared" si="0"/>
        <v>950</v>
      </c>
      <c r="R26" s="119">
        <f t="shared" si="1"/>
        <v>88</v>
      </c>
      <c r="S26" s="124">
        <f t="shared" si="2"/>
        <v>103.05263157894737</v>
      </c>
      <c r="T26" s="80"/>
    </row>
    <row r="27" spans="1:20">
      <c r="A27" s="125" t="s">
        <v>775</v>
      </c>
      <c r="B27" s="118">
        <v>355</v>
      </c>
      <c r="C27" s="119">
        <v>0.42084507042253522</v>
      </c>
      <c r="D27" s="119">
        <v>7.5600000000000001E-2</v>
      </c>
      <c r="E27" s="120">
        <v>1.5E-3</v>
      </c>
      <c r="F27" s="121">
        <v>1.7330000000000001</v>
      </c>
      <c r="G27" s="122">
        <v>3.6999999999999998E-2</v>
      </c>
      <c r="H27" s="122">
        <v>0.16539999999999999</v>
      </c>
      <c r="I27" s="122">
        <v>2.7000000000000001E-3</v>
      </c>
      <c r="J27" s="123">
        <v>0.51354</v>
      </c>
      <c r="K27" s="119">
        <v>1066</v>
      </c>
      <c r="L27" s="119">
        <v>39</v>
      </c>
      <c r="M27" s="119">
        <v>986</v>
      </c>
      <c r="N27" s="119">
        <v>15</v>
      </c>
      <c r="O27" s="119">
        <v>1018</v>
      </c>
      <c r="P27" s="119">
        <v>14</v>
      </c>
      <c r="Q27" s="124">
        <f t="shared" si="0"/>
        <v>1066</v>
      </c>
      <c r="R27" s="119">
        <f t="shared" si="1"/>
        <v>39</v>
      </c>
      <c r="S27" s="124">
        <f t="shared" si="2"/>
        <v>92.495309568480295</v>
      </c>
      <c r="T27" s="80"/>
    </row>
    <row r="28" spans="1:20">
      <c r="A28" s="125" t="s">
        <v>776</v>
      </c>
      <c r="B28" s="118">
        <v>948</v>
      </c>
      <c r="C28" s="119">
        <v>3.2067510548523206E-2</v>
      </c>
      <c r="D28" s="119">
        <v>7.3200000000000001E-2</v>
      </c>
      <c r="E28" s="120">
        <v>1.8E-3</v>
      </c>
      <c r="F28" s="121">
        <v>1.66</v>
      </c>
      <c r="G28" s="122">
        <v>5.7000000000000002E-2</v>
      </c>
      <c r="H28" s="122">
        <v>0.1666</v>
      </c>
      <c r="I28" s="122">
        <v>6.1999999999999998E-3</v>
      </c>
      <c r="J28" s="123">
        <v>0.76529999999999998</v>
      </c>
      <c r="K28" s="119">
        <v>989</v>
      </c>
      <c r="L28" s="119">
        <v>50</v>
      </c>
      <c r="M28" s="119">
        <v>990</v>
      </c>
      <c r="N28" s="119">
        <v>34</v>
      </c>
      <c r="O28" s="119">
        <v>985</v>
      </c>
      <c r="P28" s="119">
        <v>22</v>
      </c>
      <c r="Q28" s="124">
        <f t="shared" si="0"/>
        <v>989</v>
      </c>
      <c r="R28" s="119">
        <f t="shared" si="1"/>
        <v>50</v>
      </c>
      <c r="S28" s="124">
        <f t="shared" si="2"/>
        <v>100.10111223458038</v>
      </c>
      <c r="T28" s="80"/>
    </row>
    <row r="29" spans="1:20">
      <c r="A29" s="125" t="s">
        <v>777</v>
      </c>
      <c r="B29" s="118">
        <v>197.1</v>
      </c>
      <c r="C29" s="119">
        <v>0.64079147640791478</v>
      </c>
      <c r="D29" s="119">
        <v>7.8E-2</v>
      </c>
      <c r="E29" s="120">
        <v>3.0999999999999999E-3</v>
      </c>
      <c r="F29" s="121">
        <v>1.85</v>
      </c>
      <c r="G29" s="122">
        <v>0.11</v>
      </c>
      <c r="H29" s="122">
        <v>0.17599999999999999</v>
      </c>
      <c r="I29" s="122">
        <v>1.2E-2</v>
      </c>
      <c r="J29" s="123">
        <v>0.77498999999999996</v>
      </c>
      <c r="K29" s="119">
        <v>1089</v>
      </c>
      <c r="L29" s="119">
        <v>83</v>
      </c>
      <c r="M29" s="119">
        <v>1040</v>
      </c>
      <c r="N29" s="119">
        <v>63</v>
      </c>
      <c r="O29" s="119">
        <v>1036</v>
      </c>
      <c r="P29" s="119">
        <v>39</v>
      </c>
      <c r="Q29" s="124">
        <f t="shared" si="0"/>
        <v>1089</v>
      </c>
      <c r="R29" s="119">
        <f t="shared" si="1"/>
        <v>83</v>
      </c>
      <c r="S29" s="124">
        <f t="shared" si="2"/>
        <v>95.500459136822769</v>
      </c>
      <c r="T29" s="80"/>
    </row>
    <row r="30" spans="1:20">
      <c r="A30" s="126" t="s">
        <v>778</v>
      </c>
      <c r="B30" s="127">
        <v>194.4</v>
      </c>
      <c r="C30" s="128">
        <v>0.46862139917695467</v>
      </c>
      <c r="D30" s="128">
        <v>0.17</v>
      </c>
      <c r="E30" s="129">
        <v>3.0000000000000001E-3</v>
      </c>
      <c r="F30" s="130">
        <v>5.96</v>
      </c>
      <c r="G30" s="131">
        <v>0.14000000000000001</v>
      </c>
      <c r="H30" s="131">
        <v>0.25340000000000001</v>
      </c>
      <c r="I30" s="131">
        <v>5.5999999999999999E-3</v>
      </c>
      <c r="J30" s="132">
        <v>0.71111999999999997</v>
      </c>
      <c r="K30" s="128">
        <v>2546</v>
      </c>
      <c r="L30" s="128">
        <v>30</v>
      </c>
      <c r="M30" s="128">
        <v>1454</v>
      </c>
      <c r="N30" s="128">
        <v>29</v>
      </c>
      <c r="O30" s="128">
        <v>1962</v>
      </c>
      <c r="P30" s="128">
        <v>21</v>
      </c>
      <c r="Q30" s="133">
        <f t="shared" si="0"/>
        <v>2546</v>
      </c>
      <c r="R30" s="128">
        <f t="shared" si="1"/>
        <v>30</v>
      </c>
      <c r="S30" s="133">
        <f t="shared" si="2"/>
        <v>57.109190887666927</v>
      </c>
      <c r="T30" s="80"/>
    </row>
    <row r="31" spans="1:20">
      <c r="A31" s="125" t="s">
        <v>779</v>
      </c>
      <c r="B31" s="118">
        <v>912</v>
      </c>
      <c r="C31" s="119">
        <v>4.8026315789473681E-2</v>
      </c>
      <c r="D31" s="119">
        <v>0.1082</v>
      </c>
      <c r="E31" s="120">
        <v>2.3999999999999998E-3</v>
      </c>
      <c r="F31" s="121">
        <v>4.1900000000000004</v>
      </c>
      <c r="G31" s="122">
        <v>0.14000000000000001</v>
      </c>
      <c r="H31" s="122">
        <v>0.28399999999999997</v>
      </c>
      <c r="I31" s="122">
        <v>0.01</v>
      </c>
      <c r="J31" s="123">
        <v>0.80888000000000004</v>
      </c>
      <c r="K31" s="119">
        <v>1750</v>
      </c>
      <c r="L31" s="119">
        <v>39</v>
      </c>
      <c r="M31" s="119">
        <v>1601</v>
      </c>
      <c r="N31" s="119">
        <v>51</v>
      </c>
      <c r="O31" s="119">
        <v>1658</v>
      </c>
      <c r="P31" s="119">
        <v>29</v>
      </c>
      <c r="Q31" s="124">
        <f t="shared" si="0"/>
        <v>1750</v>
      </c>
      <c r="R31" s="119">
        <f t="shared" si="1"/>
        <v>39</v>
      </c>
      <c r="S31" s="124">
        <f t="shared" si="2"/>
        <v>91.48571428571428</v>
      </c>
      <c r="T31" s="80"/>
    </row>
    <row r="32" spans="1:20">
      <c r="A32" s="126" t="s">
        <v>780</v>
      </c>
      <c r="B32" s="127">
        <v>109.1</v>
      </c>
      <c r="C32" s="128">
        <v>0.61228230980751608</v>
      </c>
      <c r="D32" s="128">
        <v>0.1888</v>
      </c>
      <c r="E32" s="129">
        <v>7.0000000000000001E-3</v>
      </c>
      <c r="F32" s="130">
        <v>11.69</v>
      </c>
      <c r="G32" s="131">
        <v>0.51</v>
      </c>
      <c r="H32" s="131">
        <v>0.45700000000000002</v>
      </c>
      <c r="I32" s="131">
        <v>0.02</v>
      </c>
      <c r="J32" s="132">
        <v>0.66012999999999999</v>
      </c>
      <c r="K32" s="128">
        <v>2719</v>
      </c>
      <c r="L32" s="128">
        <v>62</v>
      </c>
      <c r="M32" s="128">
        <v>2417</v>
      </c>
      <c r="N32" s="128">
        <v>88</v>
      </c>
      <c r="O32" s="128">
        <v>2573</v>
      </c>
      <c r="P32" s="128">
        <v>42</v>
      </c>
      <c r="Q32" s="133">
        <f t="shared" si="0"/>
        <v>2719</v>
      </c>
      <c r="R32" s="128">
        <f t="shared" si="1"/>
        <v>62</v>
      </c>
      <c r="S32" s="133">
        <f t="shared" si="2"/>
        <v>88.892975358587705</v>
      </c>
      <c r="T32" s="95" t="s">
        <v>1067</v>
      </c>
    </row>
    <row r="34" spans="1:1">
      <c r="A34" s="85" t="s">
        <v>1070</v>
      </c>
    </row>
    <row r="35" spans="1:1">
      <c r="A35" s="86" t="s">
        <v>1069</v>
      </c>
    </row>
  </sheetData>
  <autoFilter ref="A2:T30" xr:uid="{00000000-0009-0000-0000-000006000000}">
    <sortState xmlns:xlrd2="http://schemas.microsoft.com/office/spreadsheetml/2017/richdata2" ref="A3:T32">
      <sortCondition ref="Q2:Q32"/>
    </sortState>
  </autoFilter>
  <sortState xmlns:xlrd2="http://schemas.microsoft.com/office/spreadsheetml/2017/richdata2" ref="A3:T32">
    <sortCondition ref="M3:M32"/>
  </sortState>
  <mergeCells count="3">
    <mergeCell ref="F1:J1"/>
    <mergeCell ref="B1:E1"/>
    <mergeCell ref="K1:R1"/>
  </mergeCells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T117"/>
  <sheetViews>
    <sheetView topLeftCell="F4" workbookViewId="0">
      <selection activeCell="T5" sqref="T5"/>
    </sheetView>
  </sheetViews>
  <sheetFormatPr defaultColWidth="8.81640625" defaultRowHeight="14.5"/>
  <cols>
    <col min="1" max="1" width="13.1796875" style="36" customWidth="1"/>
    <col min="2" max="16" width="8.81640625" style="36"/>
    <col min="17" max="17" width="18.1796875" style="36" bestFit="1" customWidth="1"/>
    <col min="18" max="16384" width="8.81640625" style="36"/>
  </cols>
  <sheetData>
    <row r="1" spans="1:20" ht="15" customHeight="1" thickBot="1">
      <c r="A1" s="203" t="s">
        <v>1232</v>
      </c>
      <c r="B1" s="349" t="s">
        <v>908</v>
      </c>
      <c r="C1" s="350"/>
      <c r="D1" s="350"/>
      <c r="E1" s="351"/>
      <c r="F1" s="352" t="s">
        <v>740</v>
      </c>
      <c r="G1" s="353"/>
      <c r="H1" s="353"/>
      <c r="I1" s="353"/>
      <c r="J1" s="354"/>
      <c r="K1" s="355" t="s">
        <v>741</v>
      </c>
      <c r="L1" s="356"/>
      <c r="M1" s="356"/>
      <c r="N1" s="356"/>
      <c r="O1" s="356"/>
      <c r="P1" s="356"/>
      <c r="Q1" s="356"/>
      <c r="R1" s="357"/>
      <c r="S1" s="84"/>
      <c r="T1" s="84"/>
    </row>
    <row r="2" spans="1:20" ht="30.5">
      <c r="A2" s="35" t="s">
        <v>2</v>
      </c>
      <c r="B2" s="3" t="s">
        <v>750</v>
      </c>
      <c r="C2" s="68" t="s">
        <v>6</v>
      </c>
      <c r="D2" s="66" t="s">
        <v>9</v>
      </c>
      <c r="E2" s="5" t="s">
        <v>8</v>
      </c>
      <c r="F2" s="64" t="s">
        <v>10</v>
      </c>
      <c r="G2" s="5" t="s">
        <v>8</v>
      </c>
      <c r="H2" s="65" t="s">
        <v>11</v>
      </c>
      <c r="I2" s="5" t="s">
        <v>8</v>
      </c>
      <c r="J2" s="48" t="s">
        <v>12</v>
      </c>
      <c r="K2" s="67" t="s">
        <v>9</v>
      </c>
      <c r="L2" s="4" t="s">
        <v>8</v>
      </c>
      <c r="M2" s="65" t="s">
        <v>11</v>
      </c>
      <c r="N2" s="4" t="s">
        <v>8</v>
      </c>
      <c r="O2" s="66" t="s">
        <v>10</v>
      </c>
      <c r="P2" s="4" t="s">
        <v>8</v>
      </c>
      <c r="Q2" s="3" t="s">
        <v>1071</v>
      </c>
      <c r="R2" s="3" t="s">
        <v>8</v>
      </c>
      <c r="S2" s="3" t="s">
        <v>1</v>
      </c>
      <c r="T2" s="69" t="s">
        <v>1065</v>
      </c>
    </row>
    <row r="3" spans="1:20">
      <c r="A3" s="41" t="s">
        <v>781</v>
      </c>
      <c r="B3" s="23">
        <v>583</v>
      </c>
      <c r="C3" s="49">
        <v>1.0240137221269296</v>
      </c>
      <c r="D3" s="55">
        <v>5.5899999999999998E-2</v>
      </c>
      <c r="E3" s="50">
        <v>2.3999999999999998E-3</v>
      </c>
      <c r="F3" s="56">
        <v>0.253</v>
      </c>
      <c r="G3" s="57">
        <v>1.2999999999999999E-2</v>
      </c>
      <c r="H3" s="57">
        <v>3.27E-2</v>
      </c>
      <c r="I3" s="57">
        <v>1.4E-3</v>
      </c>
      <c r="J3" s="51">
        <v>0.60943000000000003</v>
      </c>
      <c r="K3" s="49">
        <v>418</v>
      </c>
      <c r="L3" s="49">
        <v>93</v>
      </c>
      <c r="M3" s="49">
        <v>207.5</v>
      </c>
      <c r="N3" s="49">
        <v>9</v>
      </c>
      <c r="O3" s="49">
        <v>230</v>
      </c>
      <c r="P3" s="49">
        <v>11</v>
      </c>
      <c r="Q3" s="79">
        <f t="shared" ref="Q3" si="0">IF(M3&lt;=800,M3,K3)</f>
        <v>207.5</v>
      </c>
      <c r="R3" s="9">
        <f t="shared" ref="R3" si="1">IF(M3&lt;=800,N3,L3)</f>
        <v>9</v>
      </c>
      <c r="S3" s="8">
        <f t="shared" ref="S3" si="2">IF(M3&lt;=800,100-(1-(M3/O3))*100,100-(1-(M3/K3))*100)</f>
        <v>90.217391304347828</v>
      </c>
      <c r="T3" s="88"/>
    </row>
    <row r="4" spans="1:20">
      <c r="A4" s="41" t="s">
        <v>782</v>
      </c>
      <c r="B4" s="42">
        <v>811</v>
      </c>
      <c r="C4" s="9">
        <v>0.59802712700369909</v>
      </c>
      <c r="D4" s="20">
        <v>5.1900000000000002E-2</v>
      </c>
      <c r="E4" s="59">
        <v>1.4E-3</v>
      </c>
      <c r="F4" s="53">
        <v>0.23150000000000001</v>
      </c>
      <c r="G4" s="22">
        <v>8.0000000000000002E-3</v>
      </c>
      <c r="H4" s="22">
        <v>3.2750000000000001E-2</v>
      </c>
      <c r="I4" s="22">
        <v>9.8999999999999999E-4</v>
      </c>
      <c r="J4" s="54">
        <v>0.57306000000000001</v>
      </c>
      <c r="K4" s="9">
        <v>262</v>
      </c>
      <c r="L4" s="9">
        <v>56</v>
      </c>
      <c r="M4" s="9">
        <v>207.6</v>
      </c>
      <c r="N4" s="9">
        <v>6.2</v>
      </c>
      <c r="O4" s="9">
        <v>210.7</v>
      </c>
      <c r="P4" s="9">
        <v>6.5</v>
      </c>
      <c r="Q4" s="79">
        <f t="shared" ref="Q4:Q35" si="3">IF(M4&lt;=800,M4,K4)</f>
        <v>207.6</v>
      </c>
      <c r="R4" s="9">
        <f t="shared" ref="R4:R35" si="4">IF(M4&lt;=800,N4,L4)</f>
        <v>6.2</v>
      </c>
      <c r="S4" s="8">
        <f t="shared" ref="S4:S35" si="5">IF(M4&lt;=800,100-(1-(M4/O4))*100,100-(1-(M4/K4))*100)</f>
        <v>98.528713811105845</v>
      </c>
      <c r="T4" s="23"/>
    </row>
    <row r="5" spans="1:20">
      <c r="A5" s="81" t="s">
        <v>783</v>
      </c>
      <c r="B5" s="72">
        <v>818</v>
      </c>
      <c r="C5" s="73">
        <v>0.50855745721271395</v>
      </c>
      <c r="D5" s="82">
        <v>6.7100000000000007E-2</v>
      </c>
      <c r="E5" s="74">
        <v>2.0999999999999999E-3</v>
      </c>
      <c r="F5" s="75">
        <v>0.309</v>
      </c>
      <c r="G5" s="76">
        <v>1.2E-2</v>
      </c>
      <c r="H5" s="76">
        <v>3.3020000000000001E-2</v>
      </c>
      <c r="I5" s="76">
        <v>8.7000000000000001E-4</v>
      </c>
      <c r="J5" s="77">
        <v>0.51505000000000001</v>
      </c>
      <c r="K5" s="73">
        <v>806</v>
      </c>
      <c r="L5" s="73">
        <v>68</v>
      </c>
      <c r="M5" s="73">
        <v>209.4</v>
      </c>
      <c r="N5" s="73">
        <v>5.4</v>
      </c>
      <c r="O5" s="73">
        <v>272.39999999999998</v>
      </c>
      <c r="P5" s="73">
        <v>8.9</v>
      </c>
      <c r="Q5" s="83">
        <f t="shared" si="3"/>
        <v>209.4</v>
      </c>
      <c r="R5" s="73">
        <f t="shared" si="4"/>
        <v>5.4</v>
      </c>
      <c r="S5" s="78">
        <f t="shared" si="5"/>
        <v>76.872246696035248</v>
      </c>
      <c r="T5" s="23" t="s">
        <v>1068</v>
      </c>
    </row>
    <row r="6" spans="1:20">
      <c r="A6" s="41" t="s">
        <v>784</v>
      </c>
      <c r="B6" s="42">
        <v>1788</v>
      </c>
      <c r="C6" s="9">
        <v>0.35626398210290827</v>
      </c>
      <c r="D6" s="20">
        <v>5.0700000000000002E-2</v>
      </c>
      <c r="E6" s="59">
        <v>1.9E-3</v>
      </c>
      <c r="F6" s="53">
        <v>0.23</v>
      </c>
      <c r="G6" s="22">
        <v>1.2999999999999999E-2</v>
      </c>
      <c r="H6" s="22">
        <v>3.3300000000000003E-2</v>
      </c>
      <c r="I6" s="22">
        <v>2E-3</v>
      </c>
      <c r="J6" s="54">
        <v>0.76429000000000002</v>
      </c>
      <c r="K6" s="9">
        <v>215</v>
      </c>
      <c r="L6" s="9">
        <v>81</v>
      </c>
      <c r="M6" s="9">
        <v>211</v>
      </c>
      <c r="N6" s="9">
        <v>12</v>
      </c>
      <c r="O6" s="9">
        <v>210</v>
      </c>
      <c r="P6" s="9">
        <v>11</v>
      </c>
      <c r="Q6" s="79">
        <f t="shared" si="3"/>
        <v>211</v>
      </c>
      <c r="R6" s="9">
        <f t="shared" si="4"/>
        <v>12</v>
      </c>
      <c r="S6" s="8">
        <f t="shared" si="5"/>
        <v>100.47619047619048</v>
      </c>
      <c r="T6" s="23" t="s">
        <v>1066</v>
      </c>
    </row>
    <row r="7" spans="1:20">
      <c r="A7" s="41" t="s">
        <v>785</v>
      </c>
      <c r="B7" s="42">
        <v>829</v>
      </c>
      <c r="C7" s="9">
        <v>0.48733413751507842</v>
      </c>
      <c r="D7" s="20">
        <v>5.3699999999999998E-2</v>
      </c>
      <c r="E7" s="59">
        <v>2.0999999999999999E-3</v>
      </c>
      <c r="F7" s="53">
        <v>0.255</v>
      </c>
      <c r="G7" s="22">
        <v>9.7999999999999997E-3</v>
      </c>
      <c r="H7" s="22">
        <v>3.3550000000000003E-2</v>
      </c>
      <c r="I7" s="22">
        <v>7.2000000000000005E-4</v>
      </c>
      <c r="J7" s="54">
        <v>0.26091999999999999</v>
      </c>
      <c r="K7" s="9">
        <v>340</v>
      </c>
      <c r="L7" s="9">
        <v>85</v>
      </c>
      <c r="M7" s="9">
        <v>212.7</v>
      </c>
      <c r="N7" s="9">
        <v>4.5</v>
      </c>
      <c r="O7" s="9">
        <v>230.2</v>
      </c>
      <c r="P7" s="9">
        <v>8</v>
      </c>
      <c r="Q7" s="79">
        <f t="shared" si="3"/>
        <v>212.7</v>
      </c>
      <c r="R7" s="9">
        <f t="shared" si="4"/>
        <v>4.5</v>
      </c>
      <c r="S7" s="8">
        <f t="shared" si="5"/>
        <v>92.397914856646395</v>
      </c>
      <c r="T7" s="23"/>
    </row>
    <row r="8" spans="1:20">
      <c r="A8" s="41" t="s">
        <v>786</v>
      </c>
      <c r="B8" s="42">
        <v>638</v>
      </c>
      <c r="C8" s="9">
        <v>0.37617554858934171</v>
      </c>
      <c r="D8" s="20">
        <v>5.2299999999999999E-2</v>
      </c>
      <c r="E8" s="59">
        <v>2.0999999999999999E-3</v>
      </c>
      <c r="F8" s="53">
        <v>0.248</v>
      </c>
      <c r="G8" s="22">
        <v>1.2999999999999999E-2</v>
      </c>
      <c r="H8" s="22">
        <v>3.4000000000000002E-2</v>
      </c>
      <c r="I8" s="22">
        <v>1.4E-3</v>
      </c>
      <c r="J8" s="54">
        <v>0.54684999999999995</v>
      </c>
      <c r="K8" s="9">
        <v>279</v>
      </c>
      <c r="L8" s="9">
        <v>86</v>
      </c>
      <c r="M8" s="9">
        <v>215.1</v>
      </c>
      <c r="N8" s="9">
        <v>8.6999999999999993</v>
      </c>
      <c r="O8" s="9">
        <v>224</v>
      </c>
      <c r="P8" s="9">
        <v>10</v>
      </c>
      <c r="Q8" s="79">
        <f t="shared" si="3"/>
        <v>215.1</v>
      </c>
      <c r="R8" s="9">
        <f t="shared" si="4"/>
        <v>8.6999999999999993</v>
      </c>
      <c r="S8" s="8">
        <f t="shared" si="5"/>
        <v>96.026785714285708</v>
      </c>
      <c r="T8" s="23"/>
    </row>
    <row r="9" spans="1:20">
      <c r="A9" s="41" t="s">
        <v>787</v>
      </c>
      <c r="B9" s="42">
        <v>921</v>
      </c>
      <c r="C9" s="9">
        <v>0.68946796959826273</v>
      </c>
      <c r="D9" s="20">
        <v>5.1200000000000002E-2</v>
      </c>
      <c r="E9" s="59">
        <v>2.0999999999999999E-3</v>
      </c>
      <c r="F9" s="53">
        <v>0.24099999999999999</v>
      </c>
      <c r="G9" s="22">
        <v>1.2999999999999999E-2</v>
      </c>
      <c r="H9" s="22">
        <v>3.4099999999999998E-2</v>
      </c>
      <c r="I9" s="22">
        <v>1.5E-3</v>
      </c>
      <c r="J9" s="54">
        <v>0.68323999999999996</v>
      </c>
      <c r="K9" s="9">
        <v>231</v>
      </c>
      <c r="L9" s="9">
        <v>86</v>
      </c>
      <c r="M9" s="9">
        <v>215.8</v>
      </c>
      <c r="N9" s="9">
        <v>9.5</v>
      </c>
      <c r="O9" s="9">
        <v>218</v>
      </c>
      <c r="P9" s="9">
        <v>11</v>
      </c>
      <c r="Q9" s="79">
        <f t="shared" si="3"/>
        <v>215.8</v>
      </c>
      <c r="R9" s="9">
        <f t="shared" si="4"/>
        <v>9.5</v>
      </c>
      <c r="S9" s="8">
        <f t="shared" si="5"/>
        <v>98.9908256880734</v>
      </c>
      <c r="T9" s="23"/>
    </row>
    <row r="10" spans="1:20">
      <c r="A10" s="41" t="s">
        <v>788</v>
      </c>
      <c r="B10" s="42">
        <v>522</v>
      </c>
      <c r="C10" s="9">
        <v>0.57854406130268199</v>
      </c>
      <c r="D10" s="20">
        <v>5.0200000000000002E-2</v>
      </c>
      <c r="E10" s="59">
        <v>1.4E-3</v>
      </c>
      <c r="F10" s="53">
        <v>0.2412</v>
      </c>
      <c r="G10" s="22">
        <v>8.0000000000000002E-3</v>
      </c>
      <c r="H10" s="22">
        <v>3.44E-2</v>
      </c>
      <c r="I10" s="22">
        <v>8.3000000000000001E-4</v>
      </c>
      <c r="J10" s="54">
        <v>0.55123</v>
      </c>
      <c r="K10" s="9">
        <v>194</v>
      </c>
      <c r="L10" s="9">
        <v>59</v>
      </c>
      <c r="M10" s="9">
        <v>218</v>
      </c>
      <c r="N10" s="9">
        <v>5.2</v>
      </c>
      <c r="O10" s="9">
        <v>218.7</v>
      </c>
      <c r="P10" s="9">
        <v>6.5</v>
      </c>
      <c r="Q10" s="79">
        <f t="shared" si="3"/>
        <v>218</v>
      </c>
      <c r="R10" s="9">
        <f t="shared" si="4"/>
        <v>5.2</v>
      </c>
      <c r="S10" s="8">
        <f t="shared" si="5"/>
        <v>99.679926840420677</v>
      </c>
      <c r="T10" s="23"/>
    </row>
    <row r="11" spans="1:20">
      <c r="A11" s="41" t="s">
        <v>789</v>
      </c>
      <c r="B11" s="42">
        <v>1260</v>
      </c>
      <c r="C11" s="9">
        <v>0.42222222222222222</v>
      </c>
      <c r="D11" s="20">
        <v>5.2900000000000003E-2</v>
      </c>
      <c r="E11" s="59">
        <v>2.3E-3</v>
      </c>
      <c r="F11" s="53">
        <v>0.252</v>
      </c>
      <c r="G11" s="22">
        <v>1.4E-2</v>
      </c>
      <c r="H11" s="22">
        <v>3.4500000000000003E-2</v>
      </c>
      <c r="I11" s="22">
        <v>1.5E-3</v>
      </c>
      <c r="J11" s="54">
        <v>0.56025999999999998</v>
      </c>
      <c r="K11" s="9">
        <v>330</v>
      </c>
      <c r="L11" s="9">
        <v>100</v>
      </c>
      <c r="M11" s="9">
        <v>218.9</v>
      </c>
      <c r="N11" s="9">
        <v>9.6</v>
      </c>
      <c r="O11" s="9">
        <v>227</v>
      </c>
      <c r="P11" s="9">
        <v>11</v>
      </c>
      <c r="Q11" s="79">
        <f t="shared" si="3"/>
        <v>218.9</v>
      </c>
      <c r="R11" s="9">
        <f t="shared" si="4"/>
        <v>9.6</v>
      </c>
      <c r="S11" s="8">
        <f t="shared" si="5"/>
        <v>96.431718061674005</v>
      </c>
      <c r="T11" s="23"/>
    </row>
    <row r="12" spans="1:20">
      <c r="A12" s="41" t="s">
        <v>790</v>
      </c>
      <c r="B12" s="42">
        <v>702</v>
      </c>
      <c r="C12" s="9">
        <v>0.64102564102564108</v>
      </c>
      <c r="D12" s="20">
        <v>5.1900000000000002E-2</v>
      </c>
      <c r="E12" s="59">
        <v>1.4E-3</v>
      </c>
      <c r="F12" s="53">
        <v>0.25900000000000001</v>
      </c>
      <c r="G12" s="22">
        <v>9.2999999999999992E-3</v>
      </c>
      <c r="H12" s="22">
        <v>3.6600000000000001E-2</v>
      </c>
      <c r="I12" s="22">
        <v>1.1000000000000001E-3</v>
      </c>
      <c r="J12" s="54">
        <v>0.65063000000000004</v>
      </c>
      <c r="K12" s="9">
        <v>262</v>
      </c>
      <c r="L12" s="9">
        <v>57</v>
      </c>
      <c r="M12" s="9">
        <v>231.7</v>
      </c>
      <c r="N12" s="9">
        <v>6.8</v>
      </c>
      <c r="O12" s="9">
        <v>233.8</v>
      </c>
      <c r="P12" s="9">
        <v>7.7</v>
      </c>
      <c r="Q12" s="79">
        <f t="shared" si="3"/>
        <v>231.7</v>
      </c>
      <c r="R12" s="9">
        <f t="shared" si="4"/>
        <v>6.8</v>
      </c>
      <c r="S12" s="8">
        <f t="shared" si="5"/>
        <v>99.101796407185617</v>
      </c>
      <c r="T12" s="23"/>
    </row>
    <row r="13" spans="1:20">
      <c r="A13" s="81" t="s">
        <v>791</v>
      </c>
      <c r="B13" s="72">
        <v>754</v>
      </c>
      <c r="C13" s="73">
        <v>0.38594164456233421</v>
      </c>
      <c r="D13" s="82">
        <v>7.9799999999999996E-2</v>
      </c>
      <c r="E13" s="74">
        <v>2.8E-3</v>
      </c>
      <c r="F13" s="75">
        <v>0.47099999999999997</v>
      </c>
      <c r="G13" s="76">
        <v>1.7999999999999999E-2</v>
      </c>
      <c r="H13" s="76">
        <v>4.2959999999999998E-2</v>
      </c>
      <c r="I13" s="76">
        <v>8.4999999999999995E-4</v>
      </c>
      <c r="J13" s="77">
        <v>0.31394</v>
      </c>
      <c r="K13" s="73">
        <v>1140</v>
      </c>
      <c r="L13" s="73">
        <v>73</v>
      </c>
      <c r="M13" s="73">
        <v>271.10000000000002</v>
      </c>
      <c r="N13" s="73">
        <v>5.3</v>
      </c>
      <c r="O13" s="73">
        <v>392</v>
      </c>
      <c r="P13" s="73">
        <v>13</v>
      </c>
      <c r="Q13" s="83">
        <f t="shared" si="3"/>
        <v>271.10000000000002</v>
      </c>
      <c r="R13" s="73">
        <f t="shared" si="4"/>
        <v>5.3</v>
      </c>
      <c r="S13" s="78">
        <f t="shared" si="5"/>
        <v>69.158163265306129</v>
      </c>
      <c r="T13" s="23" t="s">
        <v>1068</v>
      </c>
    </row>
    <row r="14" spans="1:20">
      <c r="A14" s="81" t="s">
        <v>792</v>
      </c>
      <c r="B14" s="72">
        <v>215.1</v>
      </c>
      <c r="C14" s="73">
        <v>0.81636448163644815</v>
      </c>
      <c r="D14" s="82">
        <v>9.6000000000000002E-2</v>
      </c>
      <c r="E14" s="74">
        <v>3.3E-3</v>
      </c>
      <c r="F14" s="75">
        <v>0.92900000000000005</v>
      </c>
      <c r="G14" s="76">
        <v>3.6999999999999998E-2</v>
      </c>
      <c r="H14" s="76">
        <v>6.9500000000000006E-2</v>
      </c>
      <c r="I14" s="76">
        <v>2E-3</v>
      </c>
      <c r="J14" s="77">
        <v>0.52417999999999998</v>
      </c>
      <c r="K14" s="73">
        <v>1513</v>
      </c>
      <c r="L14" s="73">
        <v>63</v>
      </c>
      <c r="M14" s="73">
        <v>433</v>
      </c>
      <c r="N14" s="73">
        <v>12</v>
      </c>
      <c r="O14" s="73">
        <v>663</v>
      </c>
      <c r="P14" s="73">
        <v>19</v>
      </c>
      <c r="Q14" s="83">
        <f t="shared" si="3"/>
        <v>433</v>
      </c>
      <c r="R14" s="73">
        <f t="shared" si="4"/>
        <v>12</v>
      </c>
      <c r="S14" s="78">
        <f t="shared" si="5"/>
        <v>65.30920060331826</v>
      </c>
      <c r="T14" s="23" t="s">
        <v>1068</v>
      </c>
    </row>
    <row r="15" spans="1:20">
      <c r="A15" s="41" t="s">
        <v>793</v>
      </c>
      <c r="B15" s="42">
        <v>424</v>
      </c>
      <c r="C15" s="9">
        <v>0.41155660377358488</v>
      </c>
      <c r="D15" s="20">
        <v>5.3400000000000003E-2</v>
      </c>
      <c r="E15" s="59">
        <v>1.5E-3</v>
      </c>
      <c r="F15" s="53">
        <v>0.52100000000000002</v>
      </c>
      <c r="G15" s="22">
        <v>1.6E-2</v>
      </c>
      <c r="H15" s="22">
        <v>7.0599999999999996E-2</v>
      </c>
      <c r="I15" s="22">
        <v>1.6000000000000001E-3</v>
      </c>
      <c r="J15" s="54">
        <v>0.45290000000000002</v>
      </c>
      <c r="K15" s="9">
        <v>333</v>
      </c>
      <c r="L15" s="9">
        <v>64</v>
      </c>
      <c r="M15" s="9">
        <v>439.9</v>
      </c>
      <c r="N15" s="9">
        <v>9.6999999999999993</v>
      </c>
      <c r="O15" s="9">
        <v>425</v>
      </c>
      <c r="P15" s="9">
        <v>11</v>
      </c>
      <c r="Q15" s="79">
        <f t="shared" si="3"/>
        <v>439.9</v>
      </c>
      <c r="R15" s="9">
        <f t="shared" si="4"/>
        <v>9.6999999999999993</v>
      </c>
      <c r="S15" s="8">
        <f t="shared" si="5"/>
        <v>103.50588235294119</v>
      </c>
      <c r="T15" s="23" t="s">
        <v>1067</v>
      </c>
    </row>
    <row r="16" spans="1:20">
      <c r="A16" s="41" t="s">
        <v>794</v>
      </c>
      <c r="B16" s="42">
        <v>132.5</v>
      </c>
      <c r="C16" s="9">
        <v>0.38792452830188678</v>
      </c>
      <c r="D16" s="20">
        <v>5.8299999999999998E-2</v>
      </c>
      <c r="E16" s="59">
        <v>2.5999999999999999E-3</v>
      </c>
      <c r="F16" s="53">
        <v>0.60699999999999998</v>
      </c>
      <c r="G16" s="22">
        <v>2.7E-2</v>
      </c>
      <c r="H16" s="22">
        <v>7.4700000000000003E-2</v>
      </c>
      <c r="I16" s="22">
        <v>1.9E-3</v>
      </c>
      <c r="J16" s="54">
        <v>0.28508</v>
      </c>
      <c r="K16" s="9">
        <v>469</v>
      </c>
      <c r="L16" s="9">
        <v>91</v>
      </c>
      <c r="M16" s="9">
        <v>464</v>
      </c>
      <c r="N16" s="9">
        <v>11</v>
      </c>
      <c r="O16" s="9">
        <v>477</v>
      </c>
      <c r="P16" s="9">
        <v>17</v>
      </c>
      <c r="Q16" s="79">
        <f t="shared" si="3"/>
        <v>464</v>
      </c>
      <c r="R16" s="9">
        <f t="shared" si="4"/>
        <v>11</v>
      </c>
      <c r="S16" s="8">
        <f t="shared" si="5"/>
        <v>97.274633123689725</v>
      </c>
      <c r="T16" s="23"/>
    </row>
    <row r="17" spans="1:20">
      <c r="A17" s="41" t="s">
        <v>795</v>
      </c>
      <c r="B17" s="42">
        <v>99.8</v>
      </c>
      <c r="C17" s="9">
        <v>0.73446893787575152</v>
      </c>
      <c r="D17" s="20">
        <v>0.06</v>
      </c>
      <c r="E17" s="59">
        <v>2.5000000000000001E-3</v>
      </c>
      <c r="F17" s="53">
        <v>0.63900000000000001</v>
      </c>
      <c r="G17" s="22">
        <v>2.8000000000000001E-2</v>
      </c>
      <c r="H17" s="22">
        <v>7.7600000000000002E-2</v>
      </c>
      <c r="I17" s="22">
        <v>2.2000000000000001E-3</v>
      </c>
      <c r="J17" s="54">
        <v>0.37972</v>
      </c>
      <c r="K17" s="9">
        <v>553</v>
      </c>
      <c r="L17" s="9">
        <v>90</v>
      </c>
      <c r="M17" s="9">
        <v>481</v>
      </c>
      <c r="N17" s="9">
        <v>13</v>
      </c>
      <c r="O17" s="9">
        <v>500</v>
      </c>
      <c r="P17" s="9">
        <v>18</v>
      </c>
      <c r="Q17" s="79">
        <f t="shared" si="3"/>
        <v>481</v>
      </c>
      <c r="R17" s="9">
        <f t="shared" si="4"/>
        <v>13</v>
      </c>
      <c r="S17" s="8">
        <f t="shared" si="5"/>
        <v>96.2</v>
      </c>
      <c r="T17" s="23"/>
    </row>
    <row r="18" spans="1:20">
      <c r="A18" s="41" t="s">
        <v>796</v>
      </c>
      <c r="B18" s="42">
        <v>156.69999999999999</v>
      </c>
      <c r="C18" s="9">
        <v>0.63624760689215065</v>
      </c>
      <c r="D18" s="20">
        <v>5.9299999999999999E-2</v>
      </c>
      <c r="E18" s="59">
        <v>2.0999999999999999E-3</v>
      </c>
      <c r="F18" s="53">
        <v>0.65200000000000002</v>
      </c>
      <c r="G18" s="22">
        <v>2.4E-2</v>
      </c>
      <c r="H18" s="22">
        <v>7.9600000000000004E-2</v>
      </c>
      <c r="I18" s="22">
        <v>2.0999999999999999E-3</v>
      </c>
      <c r="J18" s="54">
        <v>0.3896</v>
      </c>
      <c r="K18" s="9">
        <v>541</v>
      </c>
      <c r="L18" s="9">
        <v>78</v>
      </c>
      <c r="M18" s="9">
        <v>493</v>
      </c>
      <c r="N18" s="9">
        <v>12</v>
      </c>
      <c r="O18" s="9">
        <v>508</v>
      </c>
      <c r="P18" s="9">
        <v>15</v>
      </c>
      <c r="Q18" s="79">
        <f t="shared" si="3"/>
        <v>493</v>
      </c>
      <c r="R18" s="9">
        <f t="shared" si="4"/>
        <v>12</v>
      </c>
      <c r="S18" s="8">
        <f t="shared" si="5"/>
        <v>97.047244094488192</v>
      </c>
      <c r="T18" s="23"/>
    </row>
    <row r="19" spans="1:20">
      <c r="A19" s="41" t="s">
        <v>797</v>
      </c>
      <c r="B19" s="42">
        <v>200.7</v>
      </c>
      <c r="C19" s="9">
        <v>0.31938216243148976</v>
      </c>
      <c r="D19" s="20">
        <v>6.2700000000000006E-2</v>
      </c>
      <c r="E19" s="59">
        <v>4.5999999999999999E-3</v>
      </c>
      <c r="F19" s="53">
        <v>0.69</v>
      </c>
      <c r="G19" s="22">
        <v>5.0999999999999997E-2</v>
      </c>
      <c r="H19" s="22">
        <v>7.9899999999999999E-2</v>
      </c>
      <c r="I19" s="22">
        <v>3.8E-3</v>
      </c>
      <c r="J19" s="54">
        <v>0.34300000000000003</v>
      </c>
      <c r="K19" s="9">
        <v>660</v>
      </c>
      <c r="L19" s="9">
        <v>150</v>
      </c>
      <c r="M19" s="9">
        <v>495</v>
      </c>
      <c r="N19" s="9">
        <v>23</v>
      </c>
      <c r="O19" s="9">
        <v>530</v>
      </c>
      <c r="P19" s="9">
        <v>31</v>
      </c>
      <c r="Q19" s="79">
        <f t="shared" si="3"/>
        <v>495</v>
      </c>
      <c r="R19" s="9">
        <f t="shared" si="4"/>
        <v>23</v>
      </c>
      <c r="S19" s="8">
        <f t="shared" si="5"/>
        <v>93.396226415094347</v>
      </c>
      <c r="T19" s="23" t="s">
        <v>1066</v>
      </c>
    </row>
    <row r="20" spans="1:20">
      <c r="A20" s="41" t="s">
        <v>798</v>
      </c>
      <c r="B20" s="42">
        <v>540</v>
      </c>
      <c r="C20" s="9">
        <v>9.3518518518518515E-2</v>
      </c>
      <c r="D20" s="20">
        <v>5.8299999999999998E-2</v>
      </c>
      <c r="E20" s="59">
        <v>1.2999999999999999E-3</v>
      </c>
      <c r="F20" s="53">
        <v>0.65500000000000003</v>
      </c>
      <c r="G20" s="22">
        <v>1.6E-2</v>
      </c>
      <c r="H20" s="22">
        <v>7.9899999999999999E-2</v>
      </c>
      <c r="I20" s="22">
        <v>1.2999999999999999E-3</v>
      </c>
      <c r="J20" s="54">
        <v>0.54915000000000003</v>
      </c>
      <c r="K20" s="9">
        <v>516</v>
      </c>
      <c r="L20" s="9">
        <v>48</v>
      </c>
      <c r="M20" s="9">
        <v>495.6</v>
      </c>
      <c r="N20" s="9">
        <v>7.7</v>
      </c>
      <c r="O20" s="9">
        <v>509.8</v>
      </c>
      <c r="P20" s="9">
        <v>9.5</v>
      </c>
      <c r="Q20" s="79">
        <f t="shared" si="3"/>
        <v>495.6</v>
      </c>
      <c r="R20" s="9">
        <f t="shared" si="4"/>
        <v>7.7</v>
      </c>
      <c r="S20" s="8">
        <f t="shared" si="5"/>
        <v>97.214593958415065</v>
      </c>
      <c r="T20" s="23"/>
    </row>
    <row r="21" spans="1:20">
      <c r="A21" s="125" t="s">
        <v>799</v>
      </c>
      <c r="B21" s="118">
        <v>344.2</v>
      </c>
      <c r="C21" s="119">
        <v>0.43288785589773388</v>
      </c>
      <c r="D21" s="134">
        <v>6.1699999999999998E-2</v>
      </c>
      <c r="E21" s="120">
        <v>1.8E-3</v>
      </c>
      <c r="F21" s="121">
        <v>0.71799999999999997</v>
      </c>
      <c r="G21" s="122">
        <v>2.1999999999999999E-2</v>
      </c>
      <c r="H21" s="122">
        <v>8.14E-2</v>
      </c>
      <c r="I21" s="122">
        <v>1.4E-3</v>
      </c>
      <c r="J21" s="123">
        <v>0.43362000000000001</v>
      </c>
      <c r="K21" s="119">
        <v>650</v>
      </c>
      <c r="L21" s="119">
        <v>61</v>
      </c>
      <c r="M21" s="119">
        <v>504.1</v>
      </c>
      <c r="N21" s="119">
        <v>8.6</v>
      </c>
      <c r="O21" s="119">
        <v>549</v>
      </c>
      <c r="P21" s="119">
        <v>13</v>
      </c>
      <c r="Q21" s="135">
        <f t="shared" si="3"/>
        <v>504.1</v>
      </c>
      <c r="R21" s="119">
        <f t="shared" si="4"/>
        <v>8.6</v>
      </c>
      <c r="S21" s="124">
        <f t="shared" si="5"/>
        <v>91.821493624772316</v>
      </c>
      <c r="T21" s="23"/>
    </row>
    <row r="22" spans="1:20">
      <c r="A22" s="125" t="s">
        <v>802</v>
      </c>
      <c r="B22" s="118">
        <v>189</v>
      </c>
      <c r="C22" s="119">
        <v>0.43386243386243384</v>
      </c>
      <c r="D22" s="134">
        <v>5.8700000000000002E-2</v>
      </c>
      <c r="E22" s="120">
        <v>2.3E-3</v>
      </c>
      <c r="F22" s="121">
        <v>0.66200000000000003</v>
      </c>
      <c r="G22" s="122">
        <v>2.7E-2</v>
      </c>
      <c r="H22" s="122">
        <v>8.2199999999999995E-2</v>
      </c>
      <c r="I22" s="122">
        <v>2.3E-3</v>
      </c>
      <c r="J22" s="123">
        <v>0.37581999999999999</v>
      </c>
      <c r="K22" s="119">
        <v>508</v>
      </c>
      <c r="L22" s="119">
        <v>82</v>
      </c>
      <c r="M22" s="119">
        <v>509</v>
      </c>
      <c r="N22" s="119">
        <v>14</v>
      </c>
      <c r="O22" s="119">
        <v>511</v>
      </c>
      <c r="P22" s="119">
        <v>16</v>
      </c>
      <c r="Q22" s="135">
        <f t="shared" si="3"/>
        <v>509</v>
      </c>
      <c r="R22" s="119">
        <f t="shared" si="4"/>
        <v>14</v>
      </c>
      <c r="S22" s="124">
        <f t="shared" si="5"/>
        <v>99.608610567514674</v>
      </c>
      <c r="T22" s="23"/>
    </row>
    <row r="23" spans="1:20">
      <c r="A23" s="125" t="s">
        <v>800</v>
      </c>
      <c r="B23" s="118">
        <v>199.5</v>
      </c>
      <c r="C23" s="119">
        <v>0.57192982456140351</v>
      </c>
      <c r="D23" s="134">
        <v>6.1600000000000002E-2</v>
      </c>
      <c r="E23" s="120">
        <v>3.0999999999999999E-3</v>
      </c>
      <c r="F23" s="121">
        <v>0.70699999999999996</v>
      </c>
      <c r="G23" s="122">
        <v>3.7999999999999999E-2</v>
      </c>
      <c r="H23" s="122">
        <v>8.2199999999999995E-2</v>
      </c>
      <c r="I23" s="122">
        <v>2.8999999999999998E-3</v>
      </c>
      <c r="J23" s="123">
        <v>0.47304000000000002</v>
      </c>
      <c r="K23" s="119">
        <v>610</v>
      </c>
      <c r="L23" s="119">
        <v>110</v>
      </c>
      <c r="M23" s="119">
        <v>509</v>
      </c>
      <c r="N23" s="119">
        <v>17</v>
      </c>
      <c r="O23" s="119">
        <v>539</v>
      </c>
      <c r="P23" s="119">
        <v>23</v>
      </c>
      <c r="Q23" s="135">
        <f t="shared" si="3"/>
        <v>509</v>
      </c>
      <c r="R23" s="119">
        <f t="shared" si="4"/>
        <v>17</v>
      </c>
      <c r="S23" s="124">
        <f t="shared" si="5"/>
        <v>94.434137291280152</v>
      </c>
      <c r="T23" s="23"/>
    </row>
    <row r="24" spans="1:20">
      <c r="A24" s="125" t="s">
        <v>801</v>
      </c>
      <c r="B24" s="118">
        <v>278</v>
      </c>
      <c r="C24" s="119">
        <v>7.5179856115107913E-2</v>
      </c>
      <c r="D24" s="134">
        <v>6.6199999999999995E-2</v>
      </c>
      <c r="E24" s="120">
        <v>5.0000000000000001E-3</v>
      </c>
      <c r="F24" s="121">
        <v>0.73599999999999999</v>
      </c>
      <c r="G24" s="122">
        <v>0.05</v>
      </c>
      <c r="H24" s="122">
        <v>8.2299999999999998E-2</v>
      </c>
      <c r="I24" s="122">
        <v>5.8999999999999999E-3</v>
      </c>
      <c r="J24" s="123">
        <v>0.46493000000000001</v>
      </c>
      <c r="K24" s="119">
        <v>760</v>
      </c>
      <c r="L24" s="119">
        <v>160</v>
      </c>
      <c r="M24" s="119">
        <v>509</v>
      </c>
      <c r="N24" s="119">
        <v>35</v>
      </c>
      <c r="O24" s="119">
        <v>557</v>
      </c>
      <c r="P24" s="119">
        <v>30</v>
      </c>
      <c r="Q24" s="135">
        <f t="shared" si="3"/>
        <v>509</v>
      </c>
      <c r="R24" s="119">
        <f t="shared" si="4"/>
        <v>35</v>
      </c>
      <c r="S24" s="124">
        <f t="shared" si="5"/>
        <v>91.38240574506284</v>
      </c>
      <c r="T24" s="23" t="s">
        <v>1066</v>
      </c>
    </row>
    <row r="25" spans="1:20">
      <c r="A25" s="126" t="s">
        <v>803</v>
      </c>
      <c r="B25" s="127">
        <v>56.2</v>
      </c>
      <c r="C25" s="128">
        <v>0.79181494661921703</v>
      </c>
      <c r="D25" s="136">
        <v>7.4800000000000005E-2</v>
      </c>
      <c r="E25" s="129">
        <v>7.9000000000000008E-3</v>
      </c>
      <c r="F25" s="130">
        <v>0.83499999999999996</v>
      </c>
      <c r="G25" s="131">
        <v>7.5999999999999998E-2</v>
      </c>
      <c r="H25" s="131">
        <v>8.2500000000000004E-2</v>
      </c>
      <c r="I25" s="131">
        <v>2.3999999999999998E-3</v>
      </c>
      <c r="J25" s="132">
        <v>-0.28158</v>
      </c>
      <c r="K25" s="128">
        <v>960</v>
      </c>
      <c r="L25" s="128">
        <v>220</v>
      </c>
      <c r="M25" s="128">
        <v>511</v>
      </c>
      <c r="N25" s="128">
        <v>14</v>
      </c>
      <c r="O25" s="128">
        <v>610</v>
      </c>
      <c r="P25" s="128">
        <v>43</v>
      </c>
      <c r="Q25" s="137">
        <f t="shared" si="3"/>
        <v>511</v>
      </c>
      <c r="R25" s="128">
        <f t="shared" si="4"/>
        <v>14</v>
      </c>
      <c r="S25" s="133">
        <f t="shared" si="5"/>
        <v>83.770491803278688</v>
      </c>
      <c r="T25" s="23"/>
    </row>
    <row r="26" spans="1:20">
      <c r="A26" s="125" t="s">
        <v>804</v>
      </c>
      <c r="B26" s="118">
        <v>396</v>
      </c>
      <c r="C26" s="119">
        <v>0.29292929292929293</v>
      </c>
      <c r="D26" s="134">
        <v>5.9400000000000001E-2</v>
      </c>
      <c r="E26" s="120">
        <v>1.4E-3</v>
      </c>
      <c r="F26" s="121">
        <v>0.67900000000000005</v>
      </c>
      <c r="G26" s="122">
        <v>2.1000000000000001E-2</v>
      </c>
      <c r="H26" s="122">
        <v>8.3199999999999996E-2</v>
      </c>
      <c r="I26" s="122">
        <v>2.0999999999999999E-3</v>
      </c>
      <c r="J26" s="123">
        <v>0.69303999999999999</v>
      </c>
      <c r="K26" s="119">
        <v>558</v>
      </c>
      <c r="L26" s="119">
        <v>50</v>
      </c>
      <c r="M26" s="119">
        <v>515</v>
      </c>
      <c r="N26" s="119">
        <v>13</v>
      </c>
      <c r="O26" s="119">
        <v>525</v>
      </c>
      <c r="P26" s="119">
        <v>13</v>
      </c>
      <c r="Q26" s="135">
        <f t="shared" si="3"/>
        <v>515</v>
      </c>
      <c r="R26" s="119">
        <f t="shared" si="4"/>
        <v>13</v>
      </c>
      <c r="S26" s="124">
        <f t="shared" si="5"/>
        <v>98.095238095238088</v>
      </c>
      <c r="T26" s="23"/>
    </row>
    <row r="27" spans="1:20">
      <c r="A27" s="125" t="s">
        <v>805</v>
      </c>
      <c r="B27" s="118">
        <v>423</v>
      </c>
      <c r="C27" s="119">
        <v>0.57352245862884155</v>
      </c>
      <c r="D27" s="134">
        <v>6.0499999999999998E-2</v>
      </c>
      <c r="E27" s="120">
        <v>1.4E-3</v>
      </c>
      <c r="F27" s="121">
        <v>0.72</v>
      </c>
      <c r="G27" s="122">
        <v>1.7999999999999999E-2</v>
      </c>
      <c r="H27" s="122">
        <v>8.3699999999999997E-2</v>
      </c>
      <c r="I27" s="122">
        <v>1.4E-3</v>
      </c>
      <c r="J27" s="123">
        <v>0.47971000000000003</v>
      </c>
      <c r="K27" s="119">
        <v>601</v>
      </c>
      <c r="L27" s="119">
        <v>52</v>
      </c>
      <c r="M27" s="119">
        <v>517.70000000000005</v>
      </c>
      <c r="N27" s="119">
        <v>8.1</v>
      </c>
      <c r="O27" s="119">
        <v>549</v>
      </c>
      <c r="P27" s="119">
        <v>11</v>
      </c>
      <c r="Q27" s="135">
        <f t="shared" si="3"/>
        <v>517.70000000000005</v>
      </c>
      <c r="R27" s="119">
        <f t="shared" si="4"/>
        <v>8.1</v>
      </c>
      <c r="S27" s="124">
        <f t="shared" si="5"/>
        <v>94.298724954462671</v>
      </c>
      <c r="T27" s="23"/>
    </row>
    <row r="28" spans="1:20">
      <c r="A28" s="125" t="s">
        <v>806</v>
      </c>
      <c r="B28" s="118">
        <v>664</v>
      </c>
      <c r="C28" s="119">
        <v>0.63584337349397591</v>
      </c>
      <c r="D28" s="134">
        <v>5.74E-2</v>
      </c>
      <c r="E28" s="120">
        <v>1.1000000000000001E-3</v>
      </c>
      <c r="F28" s="121">
        <v>0.67900000000000005</v>
      </c>
      <c r="G28" s="122">
        <v>1.6E-2</v>
      </c>
      <c r="H28" s="122">
        <v>8.43E-2</v>
      </c>
      <c r="I28" s="122">
        <v>1.5E-3</v>
      </c>
      <c r="J28" s="123">
        <v>0.60324999999999995</v>
      </c>
      <c r="K28" s="119">
        <v>499</v>
      </c>
      <c r="L28" s="119">
        <v>43</v>
      </c>
      <c r="M28" s="119">
        <v>521.6</v>
      </c>
      <c r="N28" s="119">
        <v>9.1999999999999993</v>
      </c>
      <c r="O28" s="119">
        <v>524.1</v>
      </c>
      <c r="P28" s="119">
        <v>9.9</v>
      </c>
      <c r="Q28" s="135">
        <f t="shared" si="3"/>
        <v>521.6</v>
      </c>
      <c r="R28" s="119">
        <f t="shared" si="4"/>
        <v>9.1999999999999993</v>
      </c>
      <c r="S28" s="124">
        <f t="shared" si="5"/>
        <v>99.522991795458879</v>
      </c>
      <c r="T28" s="23"/>
    </row>
    <row r="29" spans="1:20">
      <c r="A29" s="125" t="s">
        <v>808</v>
      </c>
      <c r="B29" s="118">
        <v>235</v>
      </c>
      <c r="C29" s="119">
        <v>0.43361702127659579</v>
      </c>
      <c r="D29" s="134">
        <v>5.8400000000000001E-2</v>
      </c>
      <c r="E29" s="120">
        <v>1.9E-3</v>
      </c>
      <c r="F29" s="121">
        <v>0.67200000000000004</v>
      </c>
      <c r="G29" s="122">
        <v>2.4E-2</v>
      </c>
      <c r="H29" s="122">
        <v>8.4599999999999995E-2</v>
      </c>
      <c r="I29" s="122">
        <v>2.5000000000000001E-3</v>
      </c>
      <c r="J29" s="123">
        <v>0.50300999999999996</v>
      </c>
      <c r="K29" s="119">
        <v>498</v>
      </c>
      <c r="L29" s="119">
        <v>69</v>
      </c>
      <c r="M29" s="119">
        <v>523</v>
      </c>
      <c r="N29" s="119">
        <v>15</v>
      </c>
      <c r="O29" s="119">
        <v>518</v>
      </c>
      <c r="P29" s="119">
        <v>14</v>
      </c>
      <c r="Q29" s="135">
        <f t="shared" si="3"/>
        <v>523</v>
      </c>
      <c r="R29" s="119">
        <f t="shared" si="4"/>
        <v>15</v>
      </c>
      <c r="S29" s="124">
        <f t="shared" si="5"/>
        <v>100.96525096525097</v>
      </c>
      <c r="T29" s="23"/>
    </row>
    <row r="30" spans="1:20">
      <c r="A30" s="125" t="s">
        <v>807</v>
      </c>
      <c r="B30" s="118">
        <v>454</v>
      </c>
      <c r="C30" s="119">
        <v>0.51541850220264318</v>
      </c>
      <c r="D30" s="134">
        <v>5.8099999999999999E-2</v>
      </c>
      <c r="E30" s="120">
        <v>1.6000000000000001E-3</v>
      </c>
      <c r="F30" s="121">
        <v>0.68300000000000005</v>
      </c>
      <c r="G30" s="122">
        <v>2.1000000000000001E-2</v>
      </c>
      <c r="H30" s="122">
        <v>8.4699999999999998E-2</v>
      </c>
      <c r="I30" s="122">
        <v>2.3E-3</v>
      </c>
      <c r="J30" s="123">
        <v>0.55600000000000005</v>
      </c>
      <c r="K30" s="119">
        <v>510</v>
      </c>
      <c r="L30" s="119">
        <v>60</v>
      </c>
      <c r="M30" s="119">
        <v>523</v>
      </c>
      <c r="N30" s="119">
        <v>14</v>
      </c>
      <c r="O30" s="119">
        <v>526</v>
      </c>
      <c r="P30" s="119">
        <v>13</v>
      </c>
      <c r="Q30" s="135">
        <f t="shared" si="3"/>
        <v>523</v>
      </c>
      <c r="R30" s="119">
        <f t="shared" si="4"/>
        <v>14</v>
      </c>
      <c r="S30" s="124">
        <f t="shared" si="5"/>
        <v>99.429657794676814</v>
      </c>
      <c r="T30" s="23"/>
    </row>
    <row r="31" spans="1:20">
      <c r="A31" s="125" t="s">
        <v>809</v>
      </c>
      <c r="B31" s="118">
        <v>103.6</v>
      </c>
      <c r="C31" s="119">
        <v>0.20077220077220079</v>
      </c>
      <c r="D31" s="134">
        <v>6.0900000000000003E-2</v>
      </c>
      <c r="E31" s="120">
        <v>2.3999999999999998E-3</v>
      </c>
      <c r="F31" s="121">
        <v>0.71099999999999997</v>
      </c>
      <c r="G31" s="122">
        <v>3.3000000000000002E-2</v>
      </c>
      <c r="H31" s="122">
        <v>8.5199999999999998E-2</v>
      </c>
      <c r="I31" s="122">
        <v>2.5999999999999999E-3</v>
      </c>
      <c r="J31" s="123">
        <v>0.51631000000000005</v>
      </c>
      <c r="K31" s="119">
        <v>570</v>
      </c>
      <c r="L31" s="119">
        <v>84</v>
      </c>
      <c r="M31" s="119">
        <v>526</v>
      </c>
      <c r="N31" s="119">
        <v>15</v>
      </c>
      <c r="O31" s="119">
        <v>539</v>
      </c>
      <c r="P31" s="119">
        <v>19</v>
      </c>
      <c r="Q31" s="135">
        <f t="shared" si="3"/>
        <v>526</v>
      </c>
      <c r="R31" s="119">
        <f t="shared" si="4"/>
        <v>15</v>
      </c>
      <c r="S31" s="124">
        <f t="shared" si="5"/>
        <v>97.588126159554733</v>
      </c>
      <c r="T31" s="23"/>
    </row>
    <row r="32" spans="1:20">
      <c r="A32" s="125" t="s">
        <v>810</v>
      </c>
      <c r="B32" s="118">
        <v>288.89999999999998</v>
      </c>
      <c r="C32" s="119">
        <v>0.53374870197300106</v>
      </c>
      <c r="D32" s="134">
        <v>5.9200000000000003E-2</v>
      </c>
      <c r="E32" s="120">
        <v>1.4E-3</v>
      </c>
      <c r="F32" s="121">
        <v>0.70499999999999996</v>
      </c>
      <c r="G32" s="122">
        <v>1.7000000000000001E-2</v>
      </c>
      <c r="H32" s="122">
        <v>8.5500000000000007E-2</v>
      </c>
      <c r="I32" s="122">
        <v>1.2999999999999999E-3</v>
      </c>
      <c r="J32" s="123">
        <v>0.47211999999999998</v>
      </c>
      <c r="K32" s="119">
        <v>547</v>
      </c>
      <c r="L32" s="119">
        <v>50</v>
      </c>
      <c r="M32" s="119">
        <v>528.79999999999995</v>
      </c>
      <c r="N32" s="119">
        <v>8</v>
      </c>
      <c r="O32" s="119">
        <v>543</v>
      </c>
      <c r="P32" s="119">
        <v>10</v>
      </c>
      <c r="Q32" s="135">
        <f t="shared" si="3"/>
        <v>528.79999999999995</v>
      </c>
      <c r="R32" s="119">
        <f t="shared" si="4"/>
        <v>8</v>
      </c>
      <c r="S32" s="124">
        <f t="shared" si="5"/>
        <v>97.384898710865556</v>
      </c>
      <c r="T32" s="23"/>
    </row>
    <row r="33" spans="1:20">
      <c r="A33" s="125" t="s">
        <v>811</v>
      </c>
      <c r="B33" s="118">
        <v>1393</v>
      </c>
      <c r="C33" s="119">
        <v>0.12089016511127064</v>
      </c>
      <c r="D33" s="134">
        <v>5.96E-2</v>
      </c>
      <c r="E33" s="120">
        <v>1.6000000000000001E-3</v>
      </c>
      <c r="F33" s="121">
        <v>0.69799999999999995</v>
      </c>
      <c r="G33" s="122">
        <v>0.03</v>
      </c>
      <c r="H33" s="122">
        <v>8.5800000000000001E-2</v>
      </c>
      <c r="I33" s="122">
        <v>3.8999999999999998E-3</v>
      </c>
      <c r="J33" s="123">
        <v>0.81301000000000001</v>
      </c>
      <c r="K33" s="119">
        <v>566</v>
      </c>
      <c r="L33" s="119">
        <v>58</v>
      </c>
      <c r="M33" s="119">
        <v>530</v>
      </c>
      <c r="N33" s="119">
        <v>23</v>
      </c>
      <c r="O33" s="119">
        <v>534</v>
      </c>
      <c r="P33" s="119">
        <v>18</v>
      </c>
      <c r="Q33" s="135">
        <f t="shared" si="3"/>
        <v>530</v>
      </c>
      <c r="R33" s="119">
        <f t="shared" si="4"/>
        <v>23</v>
      </c>
      <c r="S33" s="124">
        <f t="shared" si="5"/>
        <v>99.250936329588015</v>
      </c>
      <c r="T33" s="23"/>
    </row>
    <row r="34" spans="1:20">
      <c r="A34" s="125" t="s">
        <v>812</v>
      </c>
      <c r="B34" s="118">
        <v>164.8</v>
      </c>
      <c r="C34" s="119">
        <v>0.84830097087378642</v>
      </c>
      <c r="D34" s="134">
        <v>5.8000000000000003E-2</v>
      </c>
      <c r="E34" s="120">
        <v>2.0999999999999999E-3</v>
      </c>
      <c r="F34" s="121">
        <v>0.69799999999999995</v>
      </c>
      <c r="G34" s="122">
        <v>2.5999999999999999E-2</v>
      </c>
      <c r="H34" s="122">
        <v>8.5800000000000001E-2</v>
      </c>
      <c r="I34" s="122">
        <v>1.5E-3</v>
      </c>
      <c r="J34" s="123">
        <v>0.23696</v>
      </c>
      <c r="K34" s="119">
        <v>501</v>
      </c>
      <c r="L34" s="119">
        <v>81</v>
      </c>
      <c r="M34" s="119">
        <v>530.5</v>
      </c>
      <c r="N34" s="119">
        <v>8.9</v>
      </c>
      <c r="O34" s="119">
        <v>535</v>
      </c>
      <c r="P34" s="119">
        <v>16</v>
      </c>
      <c r="Q34" s="135">
        <f t="shared" si="3"/>
        <v>530.5</v>
      </c>
      <c r="R34" s="119">
        <f t="shared" si="4"/>
        <v>8.9</v>
      </c>
      <c r="S34" s="124">
        <f t="shared" si="5"/>
        <v>99.158878504672899</v>
      </c>
      <c r="T34" s="23"/>
    </row>
    <row r="35" spans="1:20">
      <c r="A35" s="125" t="s">
        <v>813</v>
      </c>
      <c r="B35" s="118">
        <v>433</v>
      </c>
      <c r="C35" s="119">
        <v>8.2678983833718245E-2</v>
      </c>
      <c r="D35" s="134">
        <v>5.8500000000000003E-2</v>
      </c>
      <c r="E35" s="120">
        <v>1.5E-3</v>
      </c>
      <c r="F35" s="121">
        <v>0.69599999999999995</v>
      </c>
      <c r="G35" s="122">
        <v>2.3E-2</v>
      </c>
      <c r="H35" s="122">
        <v>8.5699999999999998E-2</v>
      </c>
      <c r="I35" s="122">
        <v>2.2000000000000001E-3</v>
      </c>
      <c r="J35" s="123">
        <v>0.62951000000000001</v>
      </c>
      <c r="K35" s="119">
        <v>517</v>
      </c>
      <c r="L35" s="119">
        <v>55</v>
      </c>
      <c r="M35" s="119">
        <v>531</v>
      </c>
      <c r="N35" s="119">
        <v>14</v>
      </c>
      <c r="O35" s="119">
        <v>533</v>
      </c>
      <c r="P35" s="119">
        <v>14</v>
      </c>
      <c r="Q35" s="135">
        <f t="shared" si="3"/>
        <v>531</v>
      </c>
      <c r="R35" s="119">
        <f t="shared" si="4"/>
        <v>14</v>
      </c>
      <c r="S35" s="124">
        <f t="shared" si="5"/>
        <v>99.62476547842401</v>
      </c>
      <c r="T35" s="23"/>
    </row>
    <row r="36" spans="1:20">
      <c r="A36" s="125" t="s">
        <v>814</v>
      </c>
      <c r="B36" s="118">
        <v>565</v>
      </c>
      <c r="C36" s="119">
        <v>0.82654867256637166</v>
      </c>
      <c r="D36" s="134">
        <v>5.9499999999999997E-2</v>
      </c>
      <c r="E36" s="120">
        <v>1.1999999999999999E-3</v>
      </c>
      <c r="F36" s="121">
        <v>0.70699999999999996</v>
      </c>
      <c r="G36" s="122">
        <v>1.9E-2</v>
      </c>
      <c r="H36" s="122">
        <v>8.6300000000000002E-2</v>
      </c>
      <c r="I36" s="122">
        <v>2.0999999999999999E-3</v>
      </c>
      <c r="J36" s="123">
        <v>0.67796000000000001</v>
      </c>
      <c r="K36" s="119">
        <v>574</v>
      </c>
      <c r="L36" s="119">
        <v>44</v>
      </c>
      <c r="M36" s="119">
        <v>533</v>
      </c>
      <c r="N36" s="119">
        <v>12</v>
      </c>
      <c r="O36" s="119">
        <v>543</v>
      </c>
      <c r="P36" s="119">
        <v>12</v>
      </c>
      <c r="Q36" s="135">
        <f t="shared" ref="Q36:Q67" si="6">IF(M36&lt;=800,M36,K36)</f>
        <v>533</v>
      </c>
      <c r="R36" s="119">
        <f t="shared" ref="R36:R67" si="7">IF(M36&lt;=800,N36,L36)</f>
        <v>12</v>
      </c>
      <c r="S36" s="124">
        <f t="shared" ref="S36:S67" si="8">IF(M36&lt;=800,100-(1-(M36/O36))*100,100-(1-(M36/K36))*100)</f>
        <v>98.158379373848987</v>
      </c>
      <c r="T36" s="23"/>
    </row>
    <row r="37" spans="1:20">
      <c r="A37" s="126" t="s">
        <v>815</v>
      </c>
      <c r="B37" s="127">
        <v>343</v>
      </c>
      <c r="C37" s="128">
        <v>0.1457725947521866</v>
      </c>
      <c r="D37" s="136">
        <v>7.7700000000000005E-2</v>
      </c>
      <c r="E37" s="129">
        <v>8.0000000000000002E-3</v>
      </c>
      <c r="F37" s="130">
        <v>0.92</v>
      </c>
      <c r="G37" s="131">
        <v>0.1</v>
      </c>
      <c r="H37" s="131">
        <v>8.6800000000000002E-2</v>
      </c>
      <c r="I37" s="131">
        <v>6.0000000000000001E-3</v>
      </c>
      <c r="J37" s="132">
        <v>0.23788000000000001</v>
      </c>
      <c r="K37" s="128">
        <v>1070</v>
      </c>
      <c r="L37" s="128">
        <v>220</v>
      </c>
      <c r="M37" s="128">
        <v>536</v>
      </c>
      <c r="N37" s="128">
        <v>35</v>
      </c>
      <c r="O37" s="128">
        <v>655</v>
      </c>
      <c r="P37" s="128">
        <v>52</v>
      </c>
      <c r="Q37" s="137">
        <f t="shared" si="6"/>
        <v>536</v>
      </c>
      <c r="R37" s="128">
        <f t="shared" si="7"/>
        <v>35</v>
      </c>
      <c r="S37" s="133">
        <f t="shared" si="8"/>
        <v>81.832061068702288</v>
      </c>
      <c r="T37" s="96" t="s">
        <v>1066</v>
      </c>
    </row>
    <row r="38" spans="1:20">
      <c r="A38" s="125" t="s">
        <v>816</v>
      </c>
      <c r="B38" s="118">
        <v>82.1</v>
      </c>
      <c r="C38" s="119">
        <v>1.1242387332521315</v>
      </c>
      <c r="D38" s="134">
        <v>6.2E-2</v>
      </c>
      <c r="E38" s="120">
        <v>3.3999999999999998E-3</v>
      </c>
      <c r="F38" s="121">
        <v>0.752</v>
      </c>
      <c r="G38" s="122">
        <v>4.8000000000000001E-2</v>
      </c>
      <c r="H38" s="122">
        <v>8.6800000000000002E-2</v>
      </c>
      <c r="I38" s="122">
        <v>2.5000000000000001E-3</v>
      </c>
      <c r="J38" s="123">
        <v>0.39763999999999999</v>
      </c>
      <c r="K38" s="119">
        <v>640</v>
      </c>
      <c r="L38" s="119">
        <v>120</v>
      </c>
      <c r="M38" s="119">
        <v>537</v>
      </c>
      <c r="N38" s="119">
        <v>15</v>
      </c>
      <c r="O38" s="119">
        <v>564</v>
      </c>
      <c r="P38" s="119">
        <v>27</v>
      </c>
      <c r="Q38" s="135">
        <f t="shared" si="6"/>
        <v>537</v>
      </c>
      <c r="R38" s="119">
        <f t="shared" si="7"/>
        <v>15</v>
      </c>
      <c r="S38" s="124">
        <f t="shared" si="8"/>
        <v>95.212765957446805</v>
      </c>
      <c r="T38" s="23"/>
    </row>
    <row r="39" spans="1:20">
      <c r="A39" s="126" t="s">
        <v>817</v>
      </c>
      <c r="B39" s="127">
        <v>385</v>
      </c>
      <c r="C39" s="128">
        <v>0.39896103896103896</v>
      </c>
      <c r="D39" s="136">
        <v>6.9699999999999998E-2</v>
      </c>
      <c r="E39" s="129">
        <v>1.5E-3</v>
      </c>
      <c r="F39" s="130">
        <v>0.84799999999999998</v>
      </c>
      <c r="G39" s="131">
        <v>2.1000000000000001E-2</v>
      </c>
      <c r="H39" s="131">
        <v>8.6900000000000005E-2</v>
      </c>
      <c r="I39" s="131">
        <v>1.1999999999999999E-3</v>
      </c>
      <c r="J39" s="132">
        <v>0.4869</v>
      </c>
      <c r="K39" s="128">
        <v>902</v>
      </c>
      <c r="L39" s="128">
        <v>45</v>
      </c>
      <c r="M39" s="128">
        <v>537.1</v>
      </c>
      <c r="N39" s="128">
        <v>7.1</v>
      </c>
      <c r="O39" s="128">
        <v>621</v>
      </c>
      <c r="P39" s="128">
        <v>11</v>
      </c>
      <c r="Q39" s="137">
        <f t="shared" si="6"/>
        <v>537.1</v>
      </c>
      <c r="R39" s="128">
        <f t="shared" si="7"/>
        <v>7.1</v>
      </c>
      <c r="S39" s="133">
        <f t="shared" si="8"/>
        <v>86.489533011272144</v>
      </c>
      <c r="T39" s="23"/>
    </row>
    <row r="40" spans="1:20">
      <c r="A40" s="125" t="s">
        <v>818</v>
      </c>
      <c r="B40" s="118">
        <v>318</v>
      </c>
      <c r="C40" s="119">
        <v>0.19150943396226414</v>
      </c>
      <c r="D40" s="134">
        <v>6.0100000000000001E-2</v>
      </c>
      <c r="E40" s="120">
        <v>1.9E-3</v>
      </c>
      <c r="F40" s="121">
        <v>0.73499999999999999</v>
      </c>
      <c r="G40" s="122">
        <v>2.1999999999999999E-2</v>
      </c>
      <c r="H40" s="122">
        <v>8.72E-2</v>
      </c>
      <c r="I40" s="122">
        <v>1.6000000000000001E-3</v>
      </c>
      <c r="J40" s="123">
        <v>0.24748000000000001</v>
      </c>
      <c r="K40" s="119">
        <v>578</v>
      </c>
      <c r="L40" s="119">
        <v>69</v>
      </c>
      <c r="M40" s="119">
        <v>538.6</v>
      </c>
      <c r="N40" s="119">
        <v>9.5</v>
      </c>
      <c r="O40" s="119">
        <v>562</v>
      </c>
      <c r="P40" s="119">
        <v>14</v>
      </c>
      <c r="Q40" s="135">
        <f t="shared" si="6"/>
        <v>538.6</v>
      </c>
      <c r="R40" s="119">
        <f t="shared" si="7"/>
        <v>9.5</v>
      </c>
      <c r="S40" s="124">
        <f t="shared" si="8"/>
        <v>95.836298932384352</v>
      </c>
      <c r="T40" s="23"/>
    </row>
    <row r="41" spans="1:20">
      <c r="A41" s="126" t="s">
        <v>819</v>
      </c>
      <c r="B41" s="127">
        <v>494</v>
      </c>
      <c r="C41" s="128">
        <v>0.18927125506072875</v>
      </c>
      <c r="D41" s="136">
        <v>6.7299999999999999E-2</v>
      </c>
      <c r="E41" s="129">
        <v>1.6000000000000001E-3</v>
      </c>
      <c r="F41" s="130">
        <v>0.83599999999999997</v>
      </c>
      <c r="G41" s="131">
        <v>3.2000000000000001E-2</v>
      </c>
      <c r="H41" s="131">
        <v>8.7400000000000005E-2</v>
      </c>
      <c r="I41" s="131">
        <v>3.0000000000000001E-3</v>
      </c>
      <c r="J41" s="132">
        <v>0.77685000000000004</v>
      </c>
      <c r="K41" s="128">
        <v>829</v>
      </c>
      <c r="L41" s="128">
        <v>47</v>
      </c>
      <c r="M41" s="128">
        <v>540</v>
      </c>
      <c r="N41" s="128">
        <v>18</v>
      </c>
      <c r="O41" s="128">
        <v>613</v>
      </c>
      <c r="P41" s="128">
        <v>18</v>
      </c>
      <c r="Q41" s="137">
        <f t="shared" si="6"/>
        <v>540</v>
      </c>
      <c r="R41" s="128">
        <f t="shared" si="7"/>
        <v>18</v>
      </c>
      <c r="S41" s="133">
        <f t="shared" si="8"/>
        <v>88.091353996737354</v>
      </c>
      <c r="T41" s="23"/>
    </row>
    <row r="42" spans="1:20">
      <c r="A42" s="126" t="s">
        <v>820</v>
      </c>
      <c r="B42" s="127">
        <v>666</v>
      </c>
      <c r="C42" s="128">
        <v>0.41591591591591592</v>
      </c>
      <c r="D42" s="136">
        <v>7.5899999999999995E-2</v>
      </c>
      <c r="E42" s="129">
        <v>1.9E-3</v>
      </c>
      <c r="F42" s="130">
        <v>0.93200000000000005</v>
      </c>
      <c r="G42" s="131">
        <v>2.8000000000000001E-2</v>
      </c>
      <c r="H42" s="131">
        <v>8.8900000000000007E-2</v>
      </c>
      <c r="I42" s="131">
        <v>2.3E-3</v>
      </c>
      <c r="J42" s="132">
        <v>0.63024000000000002</v>
      </c>
      <c r="K42" s="128">
        <v>1069</v>
      </c>
      <c r="L42" s="128">
        <v>51</v>
      </c>
      <c r="M42" s="128">
        <v>548</v>
      </c>
      <c r="N42" s="128">
        <v>14</v>
      </c>
      <c r="O42" s="128">
        <v>667</v>
      </c>
      <c r="P42" s="128">
        <v>15</v>
      </c>
      <c r="Q42" s="137">
        <f t="shared" si="6"/>
        <v>548</v>
      </c>
      <c r="R42" s="128">
        <f t="shared" si="7"/>
        <v>14</v>
      </c>
      <c r="S42" s="133">
        <f t="shared" si="8"/>
        <v>82.158920539730133</v>
      </c>
      <c r="T42" s="23"/>
    </row>
    <row r="43" spans="1:20">
      <c r="A43" s="125" t="s">
        <v>821</v>
      </c>
      <c r="B43" s="118">
        <v>392</v>
      </c>
      <c r="C43" s="119">
        <v>0.13239795918367347</v>
      </c>
      <c r="D43" s="134">
        <v>6.0400000000000002E-2</v>
      </c>
      <c r="E43" s="120">
        <v>1.5E-3</v>
      </c>
      <c r="F43" s="121">
        <v>0.74</v>
      </c>
      <c r="G43" s="122">
        <v>2.4E-2</v>
      </c>
      <c r="H43" s="122">
        <v>8.9499999999999996E-2</v>
      </c>
      <c r="I43" s="122">
        <v>2.8E-3</v>
      </c>
      <c r="J43" s="123">
        <v>0.64895000000000003</v>
      </c>
      <c r="K43" s="119">
        <v>593</v>
      </c>
      <c r="L43" s="119">
        <v>55</v>
      </c>
      <c r="M43" s="119">
        <v>552</v>
      </c>
      <c r="N43" s="119">
        <v>16</v>
      </c>
      <c r="O43" s="119">
        <v>559</v>
      </c>
      <c r="P43" s="119">
        <v>14</v>
      </c>
      <c r="Q43" s="135">
        <f t="shared" si="6"/>
        <v>552</v>
      </c>
      <c r="R43" s="119">
        <f t="shared" si="7"/>
        <v>16</v>
      </c>
      <c r="S43" s="124">
        <f t="shared" si="8"/>
        <v>98.747763864042938</v>
      </c>
      <c r="T43" s="23"/>
    </row>
    <row r="44" spans="1:20">
      <c r="A44" s="125" t="s">
        <v>822</v>
      </c>
      <c r="B44" s="118">
        <v>495</v>
      </c>
      <c r="C44" s="119">
        <v>6.7676767676767682E-2</v>
      </c>
      <c r="D44" s="134">
        <v>5.8999999999999997E-2</v>
      </c>
      <c r="E44" s="120">
        <v>1.1999999999999999E-3</v>
      </c>
      <c r="F44" s="121">
        <v>0.74099999999999999</v>
      </c>
      <c r="G44" s="122">
        <v>2.1000000000000001E-2</v>
      </c>
      <c r="H44" s="122">
        <v>8.9800000000000005E-2</v>
      </c>
      <c r="I44" s="122">
        <v>2.3E-3</v>
      </c>
      <c r="J44" s="123">
        <v>0.66601999999999995</v>
      </c>
      <c r="K44" s="119">
        <v>548</v>
      </c>
      <c r="L44" s="119">
        <v>46</v>
      </c>
      <c r="M44" s="119">
        <v>554</v>
      </c>
      <c r="N44" s="119">
        <v>14</v>
      </c>
      <c r="O44" s="119">
        <v>560</v>
      </c>
      <c r="P44" s="119">
        <v>12</v>
      </c>
      <c r="Q44" s="135">
        <f t="shared" si="6"/>
        <v>554</v>
      </c>
      <c r="R44" s="119">
        <f t="shared" si="7"/>
        <v>14</v>
      </c>
      <c r="S44" s="124">
        <f t="shared" si="8"/>
        <v>98.928571428571431</v>
      </c>
      <c r="T44" s="23"/>
    </row>
    <row r="45" spans="1:20">
      <c r="A45" s="125" t="s">
        <v>823</v>
      </c>
      <c r="B45" s="118">
        <v>196.8</v>
      </c>
      <c r="C45" s="119">
        <v>0.3363821138211382</v>
      </c>
      <c r="D45" s="134">
        <v>6.2899999999999998E-2</v>
      </c>
      <c r="E45" s="120">
        <v>2.5999999999999999E-3</v>
      </c>
      <c r="F45" s="121">
        <v>0.78100000000000003</v>
      </c>
      <c r="G45" s="122">
        <v>2.8000000000000001E-2</v>
      </c>
      <c r="H45" s="122">
        <v>9.0999999999999998E-2</v>
      </c>
      <c r="I45" s="122">
        <v>2.0999999999999999E-3</v>
      </c>
      <c r="J45" s="123">
        <v>8.3341999999999999E-2</v>
      </c>
      <c r="K45" s="119">
        <v>677</v>
      </c>
      <c r="L45" s="119">
        <v>90</v>
      </c>
      <c r="M45" s="119">
        <v>561</v>
      </c>
      <c r="N45" s="119">
        <v>12</v>
      </c>
      <c r="O45" s="119">
        <v>584</v>
      </c>
      <c r="P45" s="119">
        <v>16</v>
      </c>
      <c r="Q45" s="135">
        <f t="shared" si="6"/>
        <v>561</v>
      </c>
      <c r="R45" s="119">
        <f t="shared" si="7"/>
        <v>12</v>
      </c>
      <c r="S45" s="124">
        <f t="shared" si="8"/>
        <v>96.061643835616437</v>
      </c>
      <c r="T45" s="23" t="s">
        <v>1066</v>
      </c>
    </row>
    <row r="46" spans="1:20">
      <c r="A46" s="126" t="s">
        <v>824</v>
      </c>
      <c r="B46" s="127">
        <v>273</v>
      </c>
      <c r="C46" s="128">
        <v>1.6373626373626373</v>
      </c>
      <c r="D46" s="136">
        <v>6.7100000000000007E-2</v>
      </c>
      <c r="E46" s="129">
        <v>2E-3</v>
      </c>
      <c r="F46" s="130">
        <v>0.87</v>
      </c>
      <c r="G46" s="131">
        <v>3.3000000000000002E-2</v>
      </c>
      <c r="H46" s="131">
        <v>9.1499999999999998E-2</v>
      </c>
      <c r="I46" s="131">
        <v>1.9E-3</v>
      </c>
      <c r="J46" s="132">
        <v>0.59028999999999998</v>
      </c>
      <c r="K46" s="128">
        <v>825</v>
      </c>
      <c r="L46" s="128">
        <v>66</v>
      </c>
      <c r="M46" s="128">
        <v>564</v>
      </c>
      <c r="N46" s="128">
        <v>11</v>
      </c>
      <c r="O46" s="128">
        <v>634</v>
      </c>
      <c r="P46" s="128">
        <v>18</v>
      </c>
      <c r="Q46" s="137">
        <f t="shared" si="6"/>
        <v>564</v>
      </c>
      <c r="R46" s="128">
        <f t="shared" si="7"/>
        <v>11</v>
      </c>
      <c r="S46" s="133">
        <f t="shared" si="8"/>
        <v>88.958990536277611</v>
      </c>
      <c r="T46" s="23"/>
    </row>
    <row r="47" spans="1:20">
      <c r="A47" s="125" t="s">
        <v>825</v>
      </c>
      <c r="B47" s="118">
        <v>638</v>
      </c>
      <c r="C47" s="119">
        <v>0.24326018808777428</v>
      </c>
      <c r="D47" s="134">
        <v>5.8099999999999999E-2</v>
      </c>
      <c r="E47" s="120">
        <v>1.1999999999999999E-3</v>
      </c>
      <c r="F47" s="121">
        <v>0.72399999999999998</v>
      </c>
      <c r="G47" s="122">
        <v>1.9E-2</v>
      </c>
      <c r="H47" s="122">
        <v>9.1800000000000007E-2</v>
      </c>
      <c r="I47" s="122">
        <v>2.5000000000000001E-3</v>
      </c>
      <c r="J47" s="123">
        <v>0.58825000000000005</v>
      </c>
      <c r="K47" s="119">
        <v>511</v>
      </c>
      <c r="L47" s="119">
        <v>46</v>
      </c>
      <c r="M47" s="119">
        <v>565</v>
      </c>
      <c r="N47" s="119">
        <v>14</v>
      </c>
      <c r="O47" s="119">
        <v>551</v>
      </c>
      <c r="P47" s="119">
        <v>11</v>
      </c>
      <c r="Q47" s="135">
        <f t="shared" si="6"/>
        <v>565</v>
      </c>
      <c r="R47" s="119">
        <f t="shared" si="7"/>
        <v>14</v>
      </c>
      <c r="S47" s="124">
        <f t="shared" si="8"/>
        <v>102.54083484573502</v>
      </c>
      <c r="T47" s="23"/>
    </row>
    <row r="48" spans="1:20">
      <c r="A48" s="125" t="s">
        <v>826</v>
      </c>
      <c r="B48" s="118">
        <v>708</v>
      </c>
      <c r="C48" s="119">
        <v>8.8700564971751411E-2</v>
      </c>
      <c r="D48" s="134">
        <v>6.4299999999999996E-2</v>
      </c>
      <c r="E48" s="120">
        <v>2.5999999999999999E-3</v>
      </c>
      <c r="F48" s="121">
        <v>0.81</v>
      </c>
      <c r="G48" s="122">
        <v>4.5999999999999999E-2</v>
      </c>
      <c r="H48" s="122">
        <v>9.1999999999999998E-2</v>
      </c>
      <c r="I48" s="122">
        <v>5.3E-3</v>
      </c>
      <c r="J48" s="123">
        <v>0.77493999999999996</v>
      </c>
      <c r="K48" s="119">
        <v>730</v>
      </c>
      <c r="L48" s="119">
        <v>85</v>
      </c>
      <c r="M48" s="119">
        <v>566</v>
      </c>
      <c r="N48" s="119">
        <v>31</v>
      </c>
      <c r="O48" s="119">
        <v>599</v>
      </c>
      <c r="P48" s="119">
        <v>26</v>
      </c>
      <c r="Q48" s="135">
        <f t="shared" si="6"/>
        <v>566</v>
      </c>
      <c r="R48" s="119">
        <f t="shared" si="7"/>
        <v>31</v>
      </c>
      <c r="S48" s="124">
        <f t="shared" si="8"/>
        <v>94.490818030050079</v>
      </c>
      <c r="T48" s="23"/>
    </row>
    <row r="49" spans="1:20">
      <c r="A49" s="125" t="s">
        <v>827</v>
      </c>
      <c r="B49" s="118">
        <v>605</v>
      </c>
      <c r="C49" s="119">
        <v>0.35338842975206614</v>
      </c>
      <c r="D49" s="134">
        <v>6.2199999999999998E-2</v>
      </c>
      <c r="E49" s="120">
        <v>1.2999999999999999E-3</v>
      </c>
      <c r="F49" s="121">
        <v>0.80300000000000005</v>
      </c>
      <c r="G49" s="122">
        <v>2.1000000000000001E-2</v>
      </c>
      <c r="H49" s="122">
        <v>9.2100000000000001E-2</v>
      </c>
      <c r="I49" s="122">
        <v>2.2000000000000001E-3</v>
      </c>
      <c r="J49" s="123">
        <v>0.63571999999999995</v>
      </c>
      <c r="K49" s="119">
        <v>659</v>
      </c>
      <c r="L49" s="119">
        <v>45</v>
      </c>
      <c r="M49" s="119">
        <v>568</v>
      </c>
      <c r="N49" s="119">
        <v>13</v>
      </c>
      <c r="O49" s="119">
        <v>596</v>
      </c>
      <c r="P49" s="119">
        <v>12</v>
      </c>
      <c r="Q49" s="135">
        <f t="shared" si="6"/>
        <v>568</v>
      </c>
      <c r="R49" s="119">
        <f t="shared" si="7"/>
        <v>13</v>
      </c>
      <c r="S49" s="124">
        <f t="shared" si="8"/>
        <v>95.302013422818789</v>
      </c>
      <c r="T49" s="23"/>
    </row>
    <row r="50" spans="1:20">
      <c r="A50" s="125" t="s">
        <v>828</v>
      </c>
      <c r="B50" s="118">
        <v>603.9</v>
      </c>
      <c r="C50" s="119">
        <v>0.1111111111111111</v>
      </c>
      <c r="D50" s="134">
        <v>6.0600000000000001E-2</v>
      </c>
      <c r="E50" s="120">
        <v>1.2999999999999999E-3</v>
      </c>
      <c r="F50" s="121">
        <v>0.77900000000000003</v>
      </c>
      <c r="G50" s="122">
        <v>1.7999999999999999E-2</v>
      </c>
      <c r="H50" s="122">
        <v>9.2299999999999993E-2</v>
      </c>
      <c r="I50" s="122">
        <v>1.4E-3</v>
      </c>
      <c r="J50" s="123">
        <v>0.45284000000000002</v>
      </c>
      <c r="K50" s="119">
        <v>620</v>
      </c>
      <c r="L50" s="119">
        <v>48</v>
      </c>
      <c r="M50" s="119">
        <v>569.20000000000005</v>
      </c>
      <c r="N50" s="119">
        <v>8.1</v>
      </c>
      <c r="O50" s="119">
        <v>583</v>
      </c>
      <c r="P50" s="119">
        <v>11</v>
      </c>
      <c r="Q50" s="135">
        <f t="shared" si="6"/>
        <v>569.20000000000005</v>
      </c>
      <c r="R50" s="119">
        <f t="shared" si="7"/>
        <v>8.1</v>
      </c>
      <c r="S50" s="124">
        <f t="shared" si="8"/>
        <v>97.632933104631221</v>
      </c>
      <c r="T50" s="23"/>
    </row>
    <row r="51" spans="1:20">
      <c r="A51" s="125" t="s">
        <v>829</v>
      </c>
      <c r="B51" s="118">
        <v>475</v>
      </c>
      <c r="C51" s="119">
        <v>1.3410526315789473</v>
      </c>
      <c r="D51" s="134">
        <v>6.08E-2</v>
      </c>
      <c r="E51" s="120">
        <v>1.6000000000000001E-3</v>
      </c>
      <c r="F51" s="121">
        <v>0.78200000000000003</v>
      </c>
      <c r="G51" s="122">
        <v>2.8000000000000001E-2</v>
      </c>
      <c r="H51" s="122">
        <v>9.3700000000000006E-2</v>
      </c>
      <c r="I51" s="122">
        <v>2.8999999999999998E-3</v>
      </c>
      <c r="J51" s="123">
        <v>0.65583999999999998</v>
      </c>
      <c r="K51" s="119">
        <v>602</v>
      </c>
      <c r="L51" s="119">
        <v>58</v>
      </c>
      <c r="M51" s="119">
        <v>576</v>
      </c>
      <c r="N51" s="119">
        <v>17</v>
      </c>
      <c r="O51" s="119">
        <v>582</v>
      </c>
      <c r="P51" s="119">
        <v>16</v>
      </c>
      <c r="Q51" s="135">
        <f t="shared" si="6"/>
        <v>576</v>
      </c>
      <c r="R51" s="119">
        <f t="shared" si="7"/>
        <v>17</v>
      </c>
      <c r="S51" s="124">
        <f t="shared" si="8"/>
        <v>98.969072164948457</v>
      </c>
      <c r="T51" s="23"/>
    </row>
    <row r="52" spans="1:20">
      <c r="A52" s="125" t="s">
        <v>830</v>
      </c>
      <c r="B52" s="118">
        <v>256</v>
      </c>
      <c r="C52" s="119">
        <v>0.51953125</v>
      </c>
      <c r="D52" s="134">
        <v>5.8299999999999998E-2</v>
      </c>
      <c r="E52" s="120">
        <v>1.8E-3</v>
      </c>
      <c r="F52" s="121">
        <v>0.76</v>
      </c>
      <c r="G52" s="122">
        <v>2.5000000000000001E-2</v>
      </c>
      <c r="H52" s="122">
        <v>9.4200000000000006E-2</v>
      </c>
      <c r="I52" s="122">
        <v>2.5999999999999999E-3</v>
      </c>
      <c r="J52" s="123">
        <v>0.43119000000000002</v>
      </c>
      <c r="K52" s="119">
        <v>505</v>
      </c>
      <c r="L52" s="119">
        <v>67</v>
      </c>
      <c r="M52" s="119">
        <v>580</v>
      </c>
      <c r="N52" s="119">
        <v>15</v>
      </c>
      <c r="O52" s="119">
        <v>571</v>
      </c>
      <c r="P52" s="119">
        <v>14</v>
      </c>
      <c r="Q52" s="135">
        <f t="shared" si="6"/>
        <v>580</v>
      </c>
      <c r="R52" s="119">
        <f t="shared" si="7"/>
        <v>15</v>
      </c>
      <c r="S52" s="124">
        <f t="shared" si="8"/>
        <v>101.57618213660244</v>
      </c>
      <c r="T52" s="23"/>
    </row>
    <row r="53" spans="1:20">
      <c r="A53" s="125" t="s">
        <v>831</v>
      </c>
      <c r="B53" s="118">
        <v>764</v>
      </c>
      <c r="C53" s="119">
        <v>0.10183246073298428</v>
      </c>
      <c r="D53" s="134">
        <v>6.3799999999999996E-2</v>
      </c>
      <c r="E53" s="120">
        <v>1.6999999999999999E-3</v>
      </c>
      <c r="F53" s="121">
        <v>0.82799999999999996</v>
      </c>
      <c r="G53" s="122">
        <v>3.3000000000000002E-2</v>
      </c>
      <c r="H53" s="122">
        <v>9.4799999999999995E-2</v>
      </c>
      <c r="I53" s="122">
        <v>3.8E-3</v>
      </c>
      <c r="J53" s="123">
        <v>0.76519000000000004</v>
      </c>
      <c r="K53" s="119">
        <v>712</v>
      </c>
      <c r="L53" s="119">
        <v>59</v>
      </c>
      <c r="M53" s="119">
        <v>583</v>
      </c>
      <c r="N53" s="119">
        <v>22</v>
      </c>
      <c r="O53" s="119">
        <v>609</v>
      </c>
      <c r="P53" s="119">
        <v>18</v>
      </c>
      <c r="Q53" s="135">
        <f t="shared" si="6"/>
        <v>583</v>
      </c>
      <c r="R53" s="119">
        <f t="shared" si="7"/>
        <v>22</v>
      </c>
      <c r="S53" s="124">
        <f t="shared" si="8"/>
        <v>95.730706075533661</v>
      </c>
      <c r="T53" s="23"/>
    </row>
    <row r="54" spans="1:20">
      <c r="A54" s="125" t="s">
        <v>832</v>
      </c>
      <c r="B54" s="118">
        <v>502</v>
      </c>
      <c r="C54" s="119">
        <v>8.0278884462151395E-2</v>
      </c>
      <c r="D54" s="134">
        <v>5.9799999999999999E-2</v>
      </c>
      <c r="E54" s="120">
        <v>1.1999999999999999E-3</v>
      </c>
      <c r="F54" s="121">
        <v>0.77800000000000002</v>
      </c>
      <c r="G54" s="122">
        <v>1.4999999999999999E-2</v>
      </c>
      <c r="H54" s="122">
        <v>9.4799999999999995E-2</v>
      </c>
      <c r="I54" s="122">
        <v>1.6000000000000001E-3</v>
      </c>
      <c r="J54" s="123">
        <v>0.37687999999999999</v>
      </c>
      <c r="K54" s="119">
        <v>575</v>
      </c>
      <c r="L54" s="119">
        <v>44</v>
      </c>
      <c r="M54" s="119">
        <v>583.70000000000005</v>
      </c>
      <c r="N54" s="119">
        <v>9.6</v>
      </c>
      <c r="O54" s="119">
        <v>582.70000000000005</v>
      </c>
      <c r="P54" s="119">
        <v>8.6</v>
      </c>
      <c r="Q54" s="135">
        <f t="shared" si="6"/>
        <v>583.70000000000005</v>
      </c>
      <c r="R54" s="119">
        <f t="shared" si="7"/>
        <v>9.6</v>
      </c>
      <c r="S54" s="124">
        <f t="shared" si="8"/>
        <v>100.17161489617298</v>
      </c>
      <c r="T54" s="23"/>
    </row>
    <row r="55" spans="1:20">
      <c r="A55" s="125" t="s">
        <v>833</v>
      </c>
      <c r="B55" s="118">
        <v>83.8</v>
      </c>
      <c r="C55" s="119">
        <v>0.39737470167064437</v>
      </c>
      <c r="D55" s="134">
        <v>6.2700000000000006E-2</v>
      </c>
      <c r="E55" s="120">
        <v>2.5000000000000001E-3</v>
      </c>
      <c r="F55" s="121">
        <v>0.83399999999999996</v>
      </c>
      <c r="G55" s="122">
        <v>3.9E-2</v>
      </c>
      <c r="H55" s="122">
        <v>9.7000000000000003E-2</v>
      </c>
      <c r="I55" s="122">
        <v>3.0000000000000001E-3</v>
      </c>
      <c r="J55" s="123">
        <v>0.49304999999999999</v>
      </c>
      <c r="K55" s="119">
        <v>645</v>
      </c>
      <c r="L55" s="119">
        <v>86</v>
      </c>
      <c r="M55" s="119">
        <v>596</v>
      </c>
      <c r="N55" s="119">
        <v>18</v>
      </c>
      <c r="O55" s="119">
        <v>610</v>
      </c>
      <c r="P55" s="119">
        <v>22</v>
      </c>
      <c r="Q55" s="135">
        <f t="shared" si="6"/>
        <v>596</v>
      </c>
      <c r="R55" s="119">
        <f t="shared" si="7"/>
        <v>18</v>
      </c>
      <c r="S55" s="124">
        <f t="shared" si="8"/>
        <v>97.704918032786878</v>
      </c>
      <c r="T55" s="23"/>
    </row>
    <row r="56" spans="1:20">
      <c r="A56" s="126" t="s">
        <v>834</v>
      </c>
      <c r="B56" s="127">
        <v>811</v>
      </c>
      <c r="C56" s="128">
        <v>9.3464858199753392E-2</v>
      </c>
      <c r="D56" s="136">
        <v>7.0000000000000007E-2</v>
      </c>
      <c r="E56" s="129">
        <v>2.8999999999999998E-3</v>
      </c>
      <c r="F56" s="130">
        <v>0.95899999999999996</v>
      </c>
      <c r="G56" s="131">
        <v>6.3E-2</v>
      </c>
      <c r="H56" s="131">
        <v>9.7699999999999995E-2</v>
      </c>
      <c r="I56" s="131">
        <v>5.4999999999999997E-3</v>
      </c>
      <c r="J56" s="132">
        <v>0.74287999999999998</v>
      </c>
      <c r="K56" s="128">
        <v>911</v>
      </c>
      <c r="L56" s="128">
        <v>83</v>
      </c>
      <c r="M56" s="128">
        <v>600</v>
      </c>
      <c r="N56" s="128">
        <v>32</v>
      </c>
      <c r="O56" s="128">
        <v>679</v>
      </c>
      <c r="P56" s="128">
        <v>31</v>
      </c>
      <c r="Q56" s="137">
        <f t="shared" si="6"/>
        <v>600</v>
      </c>
      <c r="R56" s="128">
        <f t="shared" si="7"/>
        <v>32</v>
      </c>
      <c r="S56" s="133">
        <f t="shared" si="8"/>
        <v>88.365243004418261</v>
      </c>
      <c r="T56" s="23"/>
    </row>
    <row r="57" spans="1:20">
      <c r="A57" s="125" t="s">
        <v>835</v>
      </c>
      <c r="B57" s="118">
        <v>183</v>
      </c>
      <c r="C57" s="119">
        <v>0.17814207650273226</v>
      </c>
      <c r="D57" s="134">
        <v>6.5000000000000002E-2</v>
      </c>
      <c r="E57" s="120">
        <v>2.3999999999999998E-3</v>
      </c>
      <c r="F57" s="121">
        <v>0.88600000000000001</v>
      </c>
      <c r="G57" s="122">
        <v>4.2999999999999997E-2</v>
      </c>
      <c r="H57" s="122">
        <v>9.9500000000000005E-2</v>
      </c>
      <c r="I57" s="122">
        <v>4.3E-3</v>
      </c>
      <c r="J57" s="123">
        <v>0.64841000000000004</v>
      </c>
      <c r="K57" s="119">
        <v>737</v>
      </c>
      <c r="L57" s="119">
        <v>79</v>
      </c>
      <c r="M57" s="119">
        <v>610</v>
      </c>
      <c r="N57" s="119">
        <v>25</v>
      </c>
      <c r="O57" s="119">
        <v>641</v>
      </c>
      <c r="P57" s="119">
        <v>24</v>
      </c>
      <c r="Q57" s="135">
        <f t="shared" si="6"/>
        <v>610</v>
      </c>
      <c r="R57" s="119">
        <f t="shared" si="7"/>
        <v>25</v>
      </c>
      <c r="S57" s="124">
        <f t="shared" si="8"/>
        <v>95.163806552262088</v>
      </c>
      <c r="T57" s="23"/>
    </row>
    <row r="58" spans="1:20">
      <c r="A58" s="125" t="s">
        <v>836</v>
      </c>
      <c r="B58" s="118">
        <v>318.10000000000002</v>
      </c>
      <c r="C58" s="119">
        <v>0.52184847532222567</v>
      </c>
      <c r="D58" s="134">
        <v>6.0100000000000001E-2</v>
      </c>
      <c r="E58" s="120">
        <v>1E-3</v>
      </c>
      <c r="F58" s="121">
        <v>0.82199999999999995</v>
      </c>
      <c r="G58" s="122">
        <v>1.6E-2</v>
      </c>
      <c r="H58" s="122">
        <v>0.10009999999999999</v>
      </c>
      <c r="I58" s="122">
        <v>1.4E-3</v>
      </c>
      <c r="J58" s="123">
        <v>0.55898000000000003</v>
      </c>
      <c r="K58" s="119">
        <v>592</v>
      </c>
      <c r="L58" s="119">
        <v>38</v>
      </c>
      <c r="M58" s="119">
        <v>614.5</v>
      </c>
      <c r="N58" s="119">
        <v>8.1</v>
      </c>
      <c r="O58" s="119">
        <v>607.79999999999995</v>
      </c>
      <c r="P58" s="119">
        <v>8.6999999999999993</v>
      </c>
      <c r="Q58" s="135">
        <f t="shared" si="6"/>
        <v>614.5</v>
      </c>
      <c r="R58" s="119">
        <f t="shared" si="7"/>
        <v>8.1</v>
      </c>
      <c r="S58" s="124">
        <f t="shared" si="8"/>
        <v>101.10233629483383</v>
      </c>
      <c r="T58" s="23"/>
    </row>
    <row r="59" spans="1:20">
      <c r="A59" s="125" t="s">
        <v>837</v>
      </c>
      <c r="B59" s="118">
        <v>221</v>
      </c>
      <c r="C59" s="119">
        <v>0.33303167420814478</v>
      </c>
      <c r="D59" s="134">
        <v>6.3700000000000007E-2</v>
      </c>
      <c r="E59" s="120">
        <v>1.6999999999999999E-3</v>
      </c>
      <c r="F59" s="121">
        <v>0.88500000000000001</v>
      </c>
      <c r="G59" s="122">
        <v>0.03</v>
      </c>
      <c r="H59" s="122">
        <v>0.10100000000000001</v>
      </c>
      <c r="I59" s="122">
        <v>2.3999999999999998E-3</v>
      </c>
      <c r="J59" s="123">
        <v>0.53388999999999998</v>
      </c>
      <c r="K59" s="119">
        <v>694</v>
      </c>
      <c r="L59" s="119">
        <v>58</v>
      </c>
      <c r="M59" s="119">
        <v>619</v>
      </c>
      <c r="N59" s="119">
        <v>14</v>
      </c>
      <c r="O59" s="119">
        <v>639</v>
      </c>
      <c r="P59" s="119">
        <v>16</v>
      </c>
      <c r="Q59" s="135">
        <f t="shared" si="6"/>
        <v>619</v>
      </c>
      <c r="R59" s="119">
        <f t="shared" si="7"/>
        <v>14</v>
      </c>
      <c r="S59" s="124">
        <f t="shared" si="8"/>
        <v>96.870109546165878</v>
      </c>
      <c r="T59" s="23"/>
    </row>
    <row r="60" spans="1:20">
      <c r="A60" s="125" t="s">
        <v>838</v>
      </c>
      <c r="B60" s="118">
        <v>151.9</v>
      </c>
      <c r="C60" s="119">
        <v>0.423304805793285</v>
      </c>
      <c r="D60" s="134">
        <v>6.25E-2</v>
      </c>
      <c r="E60" s="120">
        <v>1.6999999999999999E-3</v>
      </c>
      <c r="F60" s="121">
        <v>0.89</v>
      </c>
      <c r="G60" s="122">
        <v>2.4E-2</v>
      </c>
      <c r="H60" s="122">
        <v>0.1011</v>
      </c>
      <c r="I60" s="122">
        <v>1.9E-3</v>
      </c>
      <c r="J60" s="123">
        <v>0.38879000000000002</v>
      </c>
      <c r="K60" s="119">
        <v>659</v>
      </c>
      <c r="L60" s="119">
        <v>58</v>
      </c>
      <c r="M60" s="119">
        <v>621</v>
      </c>
      <c r="N60" s="119">
        <v>11</v>
      </c>
      <c r="O60" s="119">
        <v>644</v>
      </c>
      <c r="P60" s="119">
        <v>13</v>
      </c>
      <c r="Q60" s="135">
        <f t="shared" si="6"/>
        <v>621</v>
      </c>
      <c r="R60" s="119">
        <f t="shared" si="7"/>
        <v>11</v>
      </c>
      <c r="S60" s="124">
        <f t="shared" si="8"/>
        <v>96.428571428571431</v>
      </c>
      <c r="T60" s="23"/>
    </row>
    <row r="61" spans="1:20">
      <c r="A61" s="125" t="s">
        <v>839</v>
      </c>
      <c r="B61" s="118">
        <v>762</v>
      </c>
      <c r="C61" s="119">
        <v>0.1910761154855643</v>
      </c>
      <c r="D61" s="134">
        <v>6.08E-2</v>
      </c>
      <c r="E61" s="120">
        <v>1.1000000000000001E-3</v>
      </c>
      <c r="F61" s="121">
        <v>0.84799999999999998</v>
      </c>
      <c r="G61" s="122">
        <v>2.1999999999999999E-2</v>
      </c>
      <c r="H61" s="122">
        <v>0.1023</v>
      </c>
      <c r="I61" s="122">
        <v>2.5999999999999999E-3</v>
      </c>
      <c r="J61" s="123">
        <v>0.71001999999999998</v>
      </c>
      <c r="K61" s="119">
        <v>618</v>
      </c>
      <c r="L61" s="119">
        <v>41</v>
      </c>
      <c r="M61" s="119">
        <v>627</v>
      </c>
      <c r="N61" s="119">
        <v>15</v>
      </c>
      <c r="O61" s="119">
        <v>622</v>
      </c>
      <c r="P61" s="119">
        <v>12</v>
      </c>
      <c r="Q61" s="135">
        <f t="shared" si="6"/>
        <v>627</v>
      </c>
      <c r="R61" s="119">
        <f t="shared" si="7"/>
        <v>15</v>
      </c>
      <c r="S61" s="124">
        <f t="shared" si="8"/>
        <v>100.80385852090032</v>
      </c>
      <c r="T61" s="23"/>
    </row>
    <row r="62" spans="1:20">
      <c r="A62" s="125" t="s">
        <v>840</v>
      </c>
      <c r="B62" s="118">
        <v>730</v>
      </c>
      <c r="C62" s="119">
        <v>1.4726027397260274E-2</v>
      </c>
      <c r="D62" s="134">
        <v>6.1600000000000002E-2</v>
      </c>
      <c r="E62" s="120">
        <v>3.8999999999999998E-3</v>
      </c>
      <c r="F62" s="121">
        <v>0.86199999999999999</v>
      </c>
      <c r="G62" s="122">
        <v>0.08</v>
      </c>
      <c r="H62" s="122">
        <v>0.1027</v>
      </c>
      <c r="I62" s="122">
        <v>9.7000000000000003E-3</v>
      </c>
      <c r="J62" s="123">
        <v>0.75029000000000001</v>
      </c>
      <c r="K62" s="119">
        <v>620</v>
      </c>
      <c r="L62" s="119">
        <v>130</v>
      </c>
      <c r="M62" s="119">
        <v>628</v>
      </c>
      <c r="N62" s="119">
        <v>56</v>
      </c>
      <c r="O62" s="119">
        <v>625</v>
      </c>
      <c r="P62" s="119">
        <v>43</v>
      </c>
      <c r="Q62" s="135">
        <f t="shared" si="6"/>
        <v>628</v>
      </c>
      <c r="R62" s="119">
        <f t="shared" si="7"/>
        <v>56</v>
      </c>
      <c r="S62" s="124">
        <f t="shared" si="8"/>
        <v>100.47999999999999</v>
      </c>
      <c r="T62" s="23" t="s">
        <v>1066</v>
      </c>
    </row>
    <row r="63" spans="1:20">
      <c r="A63" s="125" t="s">
        <v>842</v>
      </c>
      <c r="B63" s="118">
        <v>112.2</v>
      </c>
      <c r="C63" s="119">
        <v>1.409982174688057</v>
      </c>
      <c r="D63" s="134">
        <v>6.2399999999999997E-2</v>
      </c>
      <c r="E63" s="120">
        <v>4.4000000000000003E-3</v>
      </c>
      <c r="F63" s="121">
        <v>0.88800000000000001</v>
      </c>
      <c r="G63" s="122">
        <v>7.0999999999999994E-2</v>
      </c>
      <c r="H63" s="122">
        <v>0.1026</v>
      </c>
      <c r="I63" s="122">
        <v>4.1000000000000003E-3</v>
      </c>
      <c r="J63" s="123">
        <v>0.37803999999999999</v>
      </c>
      <c r="K63" s="119">
        <v>640</v>
      </c>
      <c r="L63" s="119">
        <v>150</v>
      </c>
      <c r="M63" s="119">
        <v>629</v>
      </c>
      <c r="N63" s="119">
        <v>24</v>
      </c>
      <c r="O63" s="119">
        <v>640</v>
      </c>
      <c r="P63" s="119">
        <v>37</v>
      </c>
      <c r="Q63" s="135">
        <f t="shared" si="6"/>
        <v>629</v>
      </c>
      <c r="R63" s="119">
        <f t="shared" si="7"/>
        <v>24</v>
      </c>
      <c r="S63" s="124">
        <f t="shared" si="8"/>
        <v>98.28125</v>
      </c>
      <c r="T63" s="23"/>
    </row>
    <row r="64" spans="1:20">
      <c r="A64" s="125" t="s">
        <v>841</v>
      </c>
      <c r="B64" s="118">
        <v>872</v>
      </c>
      <c r="C64" s="119">
        <v>0.1930045871559633</v>
      </c>
      <c r="D64" s="134">
        <v>6.0769999999999998E-2</v>
      </c>
      <c r="E64" s="120">
        <v>9.7000000000000005E-4</v>
      </c>
      <c r="F64" s="121">
        <v>0.86299999999999999</v>
      </c>
      <c r="G64" s="122">
        <v>2.1999999999999999E-2</v>
      </c>
      <c r="H64" s="122">
        <v>0.10249999999999999</v>
      </c>
      <c r="I64" s="122">
        <v>2.3E-3</v>
      </c>
      <c r="J64" s="123">
        <v>0.74650000000000005</v>
      </c>
      <c r="K64" s="119">
        <v>633</v>
      </c>
      <c r="L64" s="119">
        <v>38</v>
      </c>
      <c r="M64" s="119">
        <v>629</v>
      </c>
      <c r="N64" s="119">
        <v>14</v>
      </c>
      <c r="O64" s="119">
        <v>632</v>
      </c>
      <c r="P64" s="119">
        <v>12</v>
      </c>
      <c r="Q64" s="135">
        <f t="shared" si="6"/>
        <v>629</v>
      </c>
      <c r="R64" s="119">
        <f t="shared" si="7"/>
        <v>14</v>
      </c>
      <c r="S64" s="124">
        <f t="shared" si="8"/>
        <v>99.525316455696199</v>
      </c>
      <c r="T64" s="23"/>
    </row>
    <row r="65" spans="1:20">
      <c r="A65" s="125" t="s">
        <v>843</v>
      </c>
      <c r="B65" s="118">
        <v>610</v>
      </c>
      <c r="C65" s="119">
        <v>0.12344262295081966</v>
      </c>
      <c r="D65" s="134">
        <v>6.6600000000000006E-2</v>
      </c>
      <c r="E65" s="120">
        <v>1.6000000000000001E-3</v>
      </c>
      <c r="F65" s="121">
        <v>0.95</v>
      </c>
      <c r="G65" s="122">
        <v>2.9000000000000001E-2</v>
      </c>
      <c r="H65" s="122">
        <v>0.1037</v>
      </c>
      <c r="I65" s="122">
        <v>2.2000000000000001E-3</v>
      </c>
      <c r="J65" s="123">
        <v>0.62292000000000003</v>
      </c>
      <c r="K65" s="119">
        <v>819</v>
      </c>
      <c r="L65" s="119">
        <v>51</v>
      </c>
      <c r="M65" s="119">
        <v>636</v>
      </c>
      <c r="N65" s="119">
        <v>13</v>
      </c>
      <c r="O65" s="119">
        <v>677</v>
      </c>
      <c r="P65" s="119">
        <v>15</v>
      </c>
      <c r="Q65" s="135">
        <f t="shared" si="6"/>
        <v>636</v>
      </c>
      <c r="R65" s="119">
        <f t="shared" si="7"/>
        <v>13</v>
      </c>
      <c r="S65" s="124">
        <f t="shared" si="8"/>
        <v>93.943870014771051</v>
      </c>
      <c r="T65" s="23"/>
    </row>
    <row r="66" spans="1:20">
      <c r="A66" s="125" t="s">
        <v>844</v>
      </c>
      <c r="B66" s="118">
        <v>575</v>
      </c>
      <c r="C66" s="119">
        <v>0.32800000000000001</v>
      </c>
      <c r="D66" s="134">
        <v>6.2E-2</v>
      </c>
      <c r="E66" s="120">
        <v>1.6000000000000001E-3</v>
      </c>
      <c r="F66" s="121">
        <v>0.88</v>
      </c>
      <c r="G66" s="122">
        <v>3.3000000000000002E-2</v>
      </c>
      <c r="H66" s="122">
        <v>0.10390000000000001</v>
      </c>
      <c r="I66" s="122">
        <v>3.8E-3</v>
      </c>
      <c r="J66" s="123">
        <v>0.69767999999999997</v>
      </c>
      <c r="K66" s="119">
        <v>676</v>
      </c>
      <c r="L66" s="119">
        <v>53</v>
      </c>
      <c r="M66" s="119">
        <v>637</v>
      </c>
      <c r="N66" s="119">
        <v>22</v>
      </c>
      <c r="O66" s="119">
        <v>639</v>
      </c>
      <c r="P66" s="119">
        <v>18</v>
      </c>
      <c r="Q66" s="135">
        <f t="shared" si="6"/>
        <v>637</v>
      </c>
      <c r="R66" s="119">
        <f t="shared" si="7"/>
        <v>22</v>
      </c>
      <c r="S66" s="124">
        <f t="shared" si="8"/>
        <v>99.687010954616582</v>
      </c>
      <c r="T66" s="23"/>
    </row>
    <row r="67" spans="1:20">
      <c r="A67" s="125" t="s">
        <v>845</v>
      </c>
      <c r="B67" s="118">
        <v>757.6</v>
      </c>
      <c r="C67" s="119">
        <v>9.041710665258712E-2</v>
      </c>
      <c r="D67" s="134">
        <v>6.3899999999999998E-2</v>
      </c>
      <c r="E67" s="120">
        <v>2.2000000000000001E-3</v>
      </c>
      <c r="F67" s="121">
        <v>0.94499999999999995</v>
      </c>
      <c r="G67" s="122">
        <v>3.7999999999999999E-2</v>
      </c>
      <c r="H67" s="122">
        <v>0.10440000000000001</v>
      </c>
      <c r="I67" s="122">
        <v>1.9E-3</v>
      </c>
      <c r="J67" s="123">
        <v>0.50238000000000005</v>
      </c>
      <c r="K67" s="119">
        <v>725</v>
      </c>
      <c r="L67" s="119">
        <v>74</v>
      </c>
      <c r="M67" s="119">
        <v>640</v>
      </c>
      <c r="N67" s="119">
        <v>11</v>
      </c>
      <c r="O67" s="119">
        <v>674</v>
      </c>
      <c r="P67" s="119">
        <v>20</v>
      </c>
      <c r="Q67" s="135">
        <f t="shared" si="6"/>
        <v>640</v>
      </c>
      <c r="R67" s="119">
        <f t="shared" si="7"/>
        <v>11</v>
      </c>
      <c r="S67" s="124">
        <f t="shared" si="8"/>
        <v>94.955489614243334</v>
      </c>
      <c r="T67" s="23"/>
    </row>
    <row r="68" spans="1:20">
      <c r="A68" s="125" t="s">
        <v>846</v>
      </c>
      <c r="B68" s="118">
        <v>86.4</v>
      </c>
      <c r="C68" s="119">
        <v>0.56944444444444442</v>
      </c>
      <c r="D68" s="134">
        <v>6.3600000000000004E-2</v>
      </c>
      <c r="E68" s="120">
        <v>2.7000000000000001E-3</v>
      </c>
      <c r="F68" s="121">
        <v>0.90300000000000002</v>
      </c>
      <c r="G68" s="122">
        <v>4.3999999999999997E-2</v>
      </c>
      <c r="H68" s="122">
        <v>0.1053</v>
      </c>
      <c r="I68" s="122">
        <v>4.1999999999999997E-3</v>
      </c>
      <c r="J68" s="123">
        <v>0.55766000000000004</v>
      </c>
      <c r="K68" s="119">
        <v>652</v>
      </c>
      <c r="L68" s="119">
        <v>90</v>
      </c>
      <c r="M68" s="119">
        <v>644</v>
      </c>
      <c r="N68" s="119">
        <v>25</v>
      </c>
      <c r="O68" s="119">
        <v>644</v>
      </c>
      <c r="P68" s="119">
        <v>24</v>
      </c>
      <c r="Q68" s="135">
        <f t="shared" ref="Q68:Q99" si="9">IF(M68&lt;=800,M68,K68)</f>
        <v>644</v>
      </c>
      <c r="R68" s="119">
        <f t="shared" ref="R68:R99" si="10">IF(M68&lt;=800,N68,L68)</f>
        <v>25</v>
      </c>
      <c r="S68" s="124">
        <f t="shared" ref="S68:S99" si="11">IF(M68&lt;=800,100-(1-(M68/O68))*100,100-(1-(M68/K68))*100)</f>
        <v>100</v>
      </c>
      <c r="T68" s="23"/>
    </row>
    <row r="69" spans="1:20">
      <c r="A69" s="125" t="s">
        <v>847</v>
      </c>
      <c r="B69" s="118">
        <v>653</v>
      </c>
      <c r="C69" s="119">
        <v>0.34640122511485449</v>
      </c>
      <c r="D69" s="134">
        <v>6.0850000000000001E-2</v>
      </c>
      <c r="E69" s="120">
        <v>9.3000000000000005E-4</v>
      </c>
      <c r="F69" s="121">
        <v>0.89</v>
      </c>
      <c r="G69" s="122">
        <v>1.4999999999999999E-2</v>
      </c>
      <c r="H69" s="122">
        <v>0.10589999999999999</v>
      </c>
      <c r="I69" s="122">
        <v>1.1999999999999999E-3</v>
      </c>
      <c r="J69" s="123">
        <v>0.60397000000000001</v>
      </c>
      <c r="K69" s="119">
        <v>629</v>
      </c>
      <c r="L69" s="119">
        <v>33</v>
      </c>
      <c r="M69" s="119">
        <v>648.79999999999995</v>
      </c>
      <c r="N69" s="119">
        <v>6.8</v>
      </c>
      <c r="O69" s="119">
        <v>646.4</v>
      </c>
      <c r="P69" s="119">
        <v>7.5</v>
      </c>
      <c r="Q69" s="135">
        <f t="shared" si="9"/>
        <v>648.79999999999995</v>
      </c>
      <c r="R69" s="119">
        <f t="shared" si="10"/>
        <v>6.8</v>
      </c>
      <c r="S69" s="124">
        <f t="shared" si="11"/>
        <v>100.37128712871286</v>
      </c>
      <c r="T69" s="23"/>
    </row>
    <row r="70" spans="1:20">
      <c r="A70" s="125" t="s">
        <v>848</v>
      </c>
      <c r="B70" s="118">
        <v>295.3</v>
      </c>
      <c r="C70" s="119">
        <v>0.166948865560447</v>
      </c>
      <c r="D70" s="134">
        <v>6.3500000000000001E-2</v>
      </c>
      <c r="E70" s="120">
        <v>1.5E-3</v>
      </c>
      <c r="F70" s="121">
        <v>0.95299999999999996</v>
      </c>
      <c r="G70" s="122">
        <v>3.5000000000000003E-2</v>
      </c>
      <c r="H70" s="122">
        <v>0.1075</v>
      </c>
      <c r="I70" s="122">
        <v>3.3E-3</v>
      </c>
      <c r="J70" s="123">
        <v>0.75910999999999995</v>
      </c>
      <c r="K70" s="119">
        <v>706</v>
      </c>
      <c r="L70" s="119">
        <v>51</v>
      </c>
      <c r="M70" s="119">
        <v>657</v>
      </c>
      <c r="N70" s="119">
        <v>19</v>
      </c>
      <c r="O70" s="119">
        <v>675</v>
      </c>
      <c r="P70" s="119">
        <v>18</v>
      </c>
      <c r="Q70" s="135">
        <f t="shared" si="9"/>
        <v>657</v>
      </c>
      <c r="R70" s="119">
        <f t="shared" si="10"/>
        <v>19</v>
      </c>
      <c r="S70" s="124">
        <f t="shared" si="11"/>
        <v>97.333333333333343</v>
      </c>
      <c r="T70" s="23"/>
    </row>
    <row r="71" spans="1:20">
      <c r="A71" s="125" t="s">
        <v>849</v>
      </c>
      <c r="B71" s="118">
        <v>91.3</v>
      </c>
      <c r="C71" s="119">
        <v>0.66046002190580499</v>
      </c>
      <c r="D71" s="134">
        <v>6.6299999999999998E-2</v>
      </c>
      <c r="E71" s="120">
        <v>3.0000000000000001E-3</v>
      </c>
      <c r="F71" s="121">
        <v>0.98</v>
      </c>
      <c r="G71" s="122">
        <v>5.3999999999999999E-2</v>
      </c>
      <c r="H71" s="122">
        <v>0.1084</v>
      </c>
      <c r="I71" s="122">
        <v>4.5999999999999999E-3</v>
      </c>
      <c r="J71" s="123">
        <v>0.64995000000000003</v>
      </c>
      <c r="K71" s="119">
        <v>732</v>
      </c>
      <c r="L71" s="119">
        <v>90</v>
      </c>
      <c r="M71" s="119">
        <v>662</v>
      </c>
      <c r="N71" s="119">
        <v>27</v>
      </c>
      <c r="O71" s="119">
        <v>684</v>
      </c>
      <c r="P71" s="119">
        <v>28</v>
      </c>
      <c r="Q71" s="135">
        <f t="shared" si="9"/>
        <v>662</v>
      </c>
      <c r="R71" s="119">
        <f t="shared" si="10"/>
        <v>27</v>
      </c>
      <c r="S71" s="124">
        <f t="shared" si="11"/>
        <v>96.783625730994146</v>
      </c>
      <c r="T71" s="23"/>
    </row>
    <row r="72" spans="1:20">
      <c r="A72" s="126" t="s">
        <v>850</v>
      </c>
      <c r="B72" s="127">
        <v>453.9</v>
      </c>
      <c r="C72" s="128">
        <v>0.53756333994271865</v>
      </c>
      <c r="D72" s="136">
        <v>9.1700000000000004E-2</v>
      </c>
      <c r="E72" s="129">
        <v>1.9E-3</v>
      </c>
      <c r="F72" s="130">
        <v>1.4</v>
      </c>
      <c r="G72" s="131">
        <v>3.2000000000000001E-2</v>
      </c>
      <c r="H72" s="131">
        <v>0.10879999999999999</v>
      </c>
      <c r="I72" s="131">
        <v>2.3E-3</v>
      </c>
      <c r="J72" s="132">
        <v>0.5605</v>
      </c>
      <c r="K72" s="128">
        <v>1447</v>
      </c>
      <c r="L72" s="128">
        <v>40</v>
      </c>
      <c r="M72" s="128">
        <v>665</v>
      </c>
      <c r="N72" s="128">
        <v>13</v>
      </c>
      <c r="O72" s="128">
        <v>885</v>
      </c>
      <c r="P72" s="128">
        <v>14</v>
      </c>
      <c r="Q72" s="137">
        <f t="shared" si="9"/>
        <v>665</v>
      </c>
      <c r="R72" s="128">
        <f t="shared" si="10"/>
        <v>13</v>
      </c>
      <c r="S72" s="133">
        <f t="shared" si="11"/>
        <v>75.141242937853107</v>
      </c>
      <c r="T72" s="23"/>
    </row>
    <row r="73" spans="1:20">
      <c r="A73" s="125" t="s">
        <v>851</v>
      </c>
      <c r="B73" s="118">
        <v>19.66</v>
      </c>
      <c r="C73" s="119">
        <v>0.30061037639877924</v>
      </c>
      <c r="D73" s="134">
        <v>6.7400000000000002E-2</v>
      </c>
      <c r="E73" s="120">
        <v>6.0000000000000001E-3</v>
      </c>
      <c r="F73" s="121">
        <v>1.024</v>
      </c>
      <c r="G73" s="122">
        <v>8.7999999999999995E-2</v>
      </c>
      <c r="H73" s="122">
        <v>0.1118</v>
      </c>
      <c r="I73" s="122">
        <v>4.3E-3</v>
      </c>
      <c r="J73" s="123">
        <v>0.21264</v>
      </c>
      <c r="K73" s="119">
        <v>660</v>
      </c>
      <c r="L73" s="119">
        <v>180</v>
      </c>
      <c r="M73" s="119">
        <v>682</v>
      </c>
      <c r="N73" s="119">
        <v>25</v>
      </c>
      <c r="O73" s="119">
        <v>694</v>
      </c>
      <c r="P73" s="119">
        <v>46</v>
      </c>
      <c r="Q73" s="135">
        <f t="shared" si="9"/>
        <v>682</v>
      </c>
      <c r="R73" s="119">
        <f t="shared" si="10"/>
        <v>25</v>
      </c>
      <c r="S73" s="124">
        <f t="shared" si="11"/>
        <v>98.270893371757921</v>
      </c>
      <c r="T73" s="23"/>
    </row>
    <row r="74" spans="1:20">
      <c r="A74" s="125" t="s">
        <v>852</v>
      </c>
      <c r="B74" s="118">
        <v>264</v>
      </c>
      <c r="C74" s="119">
        <v>0.37765151515151518</v>
      </c>
      <c r="D74" s="134">
        <v>6.3899999999999998E-2</v>
      </c>
      <c r="E74" s="120">
        <v>1.6999999999999999E-3</v>
      </c>
      <c r="F74" s="121">
        <v>1.0289999999999999</v>
      </c>
      <c r="G74" s="122">
        <v>3.1E-2</v>
      </c>
      <c r="H74" s="122">
        <v>0.1164</v>
      </c>
      <c r="I74" s="122">
        <v>2.5000000000000001E-3</v>
      </c>
      <c r="J74" s="123">
        <v>0.46528999999999998</v>
      </c>
      <c r="K74" s="119">
        <v>722</v>
      </c>
      <c r="L74" s="119">
        <v>61</v>
      </c>
      <c r="M74" s="119">
        <v>710</v>
      </c>
      <c r="N74" s="119">
        <v>14</v>
      </c>
      <c r="O74" s="119">
        <v>716</v>
      </c>
      <c r="P74" s="119">
        <v>16</v>
      </c>
      <c r="Q74" s="135">
        <f t="shared" si="9"/>
        <v>710</v>
      </c>
      <c r="R74" s="119">
        <f t="shared" si="10"/>
        <v>14</v>
      </c>
      <c r="S74" s="124">
        <f t="shared" si="11"/>
        <v>99.162011173184368</v>
      </c>
      <c r="T74" s="23"/>
    </row>
    <row r="75" spans="1:20">
      <c r="A75" s="125" t="s">
        <v>853</v>
      </c>
      <c r="B75" s="118">
        <v>625</v>
      </c>
      <c r="C75" s="119">
        <v>1.4272E-2</v>
      </c>
      <c r="D75" s="134">
        <v>6.3500000000000001E-2</v>
      </c>
      <c r="E75" s="120">
        <v>1.1000000000000001E-3</v>
      </c>
      <c r="F75" s="121">
        <v>1.0189999999999999</v>
      </c>
      <c r="G75" s="122">
        <v>0.02</v>
      </c>
      <c r="H75" s="122">
        <v>0.1177</v>
      </c>
      <c r="I75" s="122">
        <v>1.8E-3</v>
      </c>
      <c r="J75" s="123">
        <v>0.60202999999999995</v>
      </c>
      <c r="K75" s="119">
        <v>716</v>
      </c>
      <c r="L75" s="119">
        <v>36</v>
      </c>
      <c r="M75" s="119">
        <v>717</v>
      </c>
      <c r="N75" s="119">
        <v>10</v>
      </c>
      <c r="O75" s="119">
        <v>714</v>
      </c>
      <c r="P75" s="119">
        <v>11</v>
      </c>
      <c r="Q75" s="135">
        <f t="shared" si="9"/>
        <v>717</v>
      </c>
      <c r="R75" s="119">
        <f t="shared" si="10"/>
        <v>10</v>
      </c>
      <c r="S75" s="124">
        <f t="shared" si="11"/>
        <v>100.42016806722688</v>
      </c>
      <c r="T75" s="23"/>
    </row>
    <row r="76" spans="1:20">
      <c r="A76" s="125" t="s">
        <v>854</v>
      </c>
      <c r="B76" s="118">
        <v>225</v>
      </c>
      <c r="C76" s="119">
        <v>0.20044444444444445</v>
      </c>
      <c r="D76" s="134">
        <v>6.6500000000000004E-2</v>
      </c>
      <c r="E76" s="120">
        <v>3.0000000000000001E-3</v>
      </c>
      <c r="F76" s="121">
        <v>1.1359999999999999</v>
      </c>
      <c r="G76" s="122">
        <v>5.3999999999999999E-2</v>
      </c>
      <c r="H76" s="122">
        <v>0.12470000000000001</v>
      </c>
      <c r="I76" s="122">
        <v>4.3E-3</v>
      </c>
      <c r="J76" s="123">
        <v>0.39223000000000002</v>
      </c>
      <c r="K76" s="119">
        <v>810</v>
      </c>
      <c r="L76" s="119">
        <v>100</v>
      </c>
      <c r="M76" s="119">
        <v>757</v>
      </c>
      <c r="N76" s="119">
        <v>24</v>
      </c>
      <c r="O76" s="119">
        <v>769</v>
      </c>
      <c r="P76" s="119">
        <v>26</v>
      </c>
      <c r="Q76" s="135">
        <f t="shared" si="9"/>
        <v>757</v>
      </c>
      <c r="R76" s="119">
        <f t="shared" si="10"/>
        <v>24</v>
      </c>
      <c r="S76" s="124">
        <f t="shared" si="11"/>
        <v>98.439531859557874</v>
      </c>
      <c r="T76" s="23" t="s">
        <v>1067</v>
      </c>
    </row>
    <row r="77" spans="1:20">
      <c r="A77" s="125" t="s">
        <v>855</v>
      </c>
      <c r="B77" s="118">
        <v>382</v>
      </c>
      <c r="C77" s="119">
        <v>0.20785340314136128</v>
      </c>
      <c r="D77" s="134">
        <v>7.22E-2</v>
      </c>
      <c r="E77" s="120">
        <v>1.5E-3</v>
      </c>
      <c r="F77" s="121">
        <v>1.335</v>
      </c>
      <c r="G77" s="122">
        <v>4.2999999999999997E-2</v>
      </c>
      <c r="H77" s="122">
        <v>0.12959999999999999</v>
      </c>
      <c r="I77" s="122">
        <v>3.5000000000000001E-3</v>
      </c>
      <c r="J77" s="123">
        <v>0.74002000000000001</v>
      </c>
      <c r="K77" s="119">
        <v>981</v>
      </c>
      <c r="L77" s="119">
        <v>41</v>
      </c>
      <c r="M77" s="119">
        <v>785</v>
      </c>
      <c r="N77" s="119">
        <v>20</v>
      </c>
      <c r="O77" s="119">
        <v>856</v>
      </c>
      <c r="P77" s="119">
        <v>19</v>
      </c>
      <c r="Q77" s="135">
        <f t="shared" si="9"/>
        <v>785</v>
      </c>
      <c r="R77" s="119">
        <f t="shared" si="10"/>
        <v>20</v>
      </c>
      <c r="S77" s="124">
        <f t="shared" si="11"/>
        <v>91.705607476635507</v>
      </c>
      <c r="T77" s="23"/>
    </row>
    <row r="78" spans="1:20">
      <c r="A78" s="125" t="s">
        <v>858</v>
      </c>
      <c r="B78" s="118">
        <v>305</v>
      </c>
      <c r="C78" s="119">
        <v>0.37540983606557377</v>
      </c>
      <c r="D78" s="134">
        <v>7.1199999999999999E-2</v>
      </c>
      <c r="E78" s="120">
        <v>3.2000000000000002E-3</v>
      </c>
      <c r="F78" s="121">
        <v>1.43</v>
      </c>
      <c r="G78" s="122">
        <v>0.1</v>
      </c>
      <c r="H78" s="122">
        <v>0.14599999999999999</v>
      </c>
      <c r="I78" s="122">
        <v>9.7999999999999997E-3</v>
      </c>
      <c r="J78" s="123">
        <v>0.77514000000000005</v>
      </c>
      <c r="K78" s="119">
        <v>921</v>
      </c>
      <c r="L78" s="119">
        <v>93</v>
      </c>
      <c r="M78" s="119">
        <v>875</v>
      </c>
      <c r="N78" s="119">
        <v>55</v>
      </c>
      <c r="O78" s="119">
        <v>887</v>
      </c>
      <c r="P78" s="119">
        <v>42</v>
      </c>
      <c r="Q78" s="135">
        <f t="shared" si="9"/>
        <v>921</v>
      </c>
      <c r="R78" s="119">
        <f t="shared" si="10"/>
        <v>93</v>
      </c>
      <c r="S78" s="124">
        <f t="shared" si="11"/>
        <v>95.005428881650374</v>
      </c>
      <c r="T78" s="23" t="s">
        <v>1067</v>
      </c>
    </row>
    <row r="79" spans="1:20">
      <c r="A79" s="126" t="s">
        <v>856</v>
      </c>
      <c r="B79" s="127">
        <v>398</v>
      </c>
      <c r="C79" s="128">
        <v>0.11683417085427136</v>
      </c>
      <c r="D79" s="136">
        <v>7.1300000000000002E-2</v>
      </c>
      <c r="E79" s="129">
        <v>1.6000000000000001E-3</v>
      </c>
      <c r="F79" s="130">
        <v>1.4119999999999999</v>
      </c>
      <c r="G79" s="131">
        <v>4.4999999999999998E-2</v>
      </c>
      <c r="H79" s="131">
        <v>0.14000000000000001</v>
      </c>
      <c r="I79" s="131">
        <v>3.5000000000000001E-3</v>
      </c>
      <c r="J79" s="132">
        <v>0.70904999999999996</v>
      </c>
      <c r="K79" s="128">
        <v>945</v>
      </c>
      <c r="L79" s="128">
        <v>46</v>
      </c>
      <c r="M79" s="128">
        <v>844</v>
      </c>
      <c r="N79" s="128">
        <v>20</v>
      </c>
      <c r="O79" s="128">
        <v>889</v>
      </c>
      <c r="P79" s="128">
        <v>19</v>
      </c>
      <c r="Q79" s="137">
        <f t="shared" si="9"/>
        <v>945</v>
      </c>
      <c r="R79" s="128">
        <f t="shared" si="10"/>
        <v>46</v>
      </c>
      <c r="S79" s="133">
        <f t="shared" si="11"/>
        <v>89.312169312169317</v>
      </c>
      <c r="T79" s="23"/>
    </row>
    <row r="80" spans="1:20">
      <c r="A80" s="125" t="s">
        <v>868</v>
      </c>
      <c r="B80" s="118">
        <v>150.80000000000001</v>
      </c>
      <c r="C80" s="119">
        <v>0.33488063660477452</v>
      </c>
      <c r="D80" s="134">
        <v>7.1999999999999995E-2</v>
      </c>
      <c r="E80" s="120">
        <v>1.9E-3</v>
      </c>
      <c r="F80" s="121">
        <v>1.7090000000000001</v>
      </c>
      <c r="G80" s="122">
        <v>5.6000000000000001E-2</v>
      </c>
      <c r="H80" s="122">
        <v>0.1714</v>
      </c>
      <c r="I80" s="122">
        <v>4.7000000000000002E-3</v>
      </c>
      <c r="J80" s="123">
        <v>0.58104</v>
      </c>
      <c r="K80" s="119">
        <v>979</v>
      </c>
      <c r="L80" s="119">
        <v>53</v>
      </c>
      <c r="M80" s="119">
        <v>1018</v>
      </c>
      <c r="N80" s="119">
        <v>26</v>
      </c>
      <c r="O80" s="119">
        <v>1004</v>
      </c>
      <c r="P80" s="119">
        <v>21</v>
      </c>
      <c r="Q80" s="135">
        <f t="shared" si="9"/>
        <v>979</v>
      </c>
      <c r="R80" s="119">
        <f t="shared" si="10"/>
        <v>53</v>
      </c>
      <c r="S80" s="124">
        <f t="shared" si="11"/>
        <v>103.98365679264556</v>
      </c>
      <c r="T80" s="23"/>
    </row>
    <row r="81" spans="1:20">
      <c r="A81" s="126" t="s">
        <v>879</v>
      </c>
      <c r="B81" s="127">
        <v>75.900000000000006</v>
      </c>
      <c r="C81" s="128">
        <v>0.24927536231884059</v>
      </c>
      <c r="D81" s="136">
        <v>7.2999999999999995E-2</v>
      </c>
      <c r="E81" s="129">
        <v>2.3E-3</v>
      </c>
      <c r="F81" s="130">
        <v>1.8720000000000001</v>
      </c>
      <c r="G81" s="131">
        <v>6.2E-2</v>
      </c>
      <c r="H81" s="131">
        <v>0.18559999999999999</v>
      </c>
      <c r="I81" s="131">
        <v>3.8999999999999998E-3</v>
      </c>
      <c r="J81" s="132">
        <v>0.34865000000000002</v>
      </c>
      <c r="K81" s="128">
        <v>987</v>
      </c>
      <c r="L81" s="128">
        <v>67</v>
      </c>
      <c r="M81" s="128">
        <v>1097</v>
      </c>
      <c r="N81" s="128">
        <v>21</v>
      </c>
      <c r="O81" s="128">
        <v>1067</v>
      </c>
      <c r="P81" s="128">
        <v>22</v>
      </c>
      <c r="Q81" s="137">
        <f t="shared" si="9"/>
        <v>987</v>
      </c>
      <c r="R81" s="128">
        <f t="shared" si="10"/>
        <v>67</v>
      </c>
      <c r="S81" s="133">
        <f t="shared" si="11"/>
        <v>111.14488348530902</v>
      </c>
      <c r="T81" s="23" t="s">
        <v>1067</v>
      </c>
    </row>
    <row r="82" spans="1:20">
      <c r="A82" s="125" t="s">
        <v>862</v>
      </c>
      <c r="B82" s="118">
        <v>380.3</v>
      </c>
      <c r="C82" s="119">
        <v>0.14620036813042334</v>
      </c>
      <c r="D82" s="134">
        <v>7.2800000000000004E-2</v>
      </c>
      <c r="E82" s="120">
        <v>1.4E-3</v>
      </c>
      <c r="F82" s="121">
        <v>1.595</v>
      </c>
      <c r="G82" s="122">
        <v>4.5999999999999999E-2</v>
      </c>
      <c r="H82" s="122">
        <v>0.15909999999999999</v>
      </c>
      <c r="I82" s="122">
        <v>4.3E-3</v>
      </c>
      <c r="J82" s="123">
        <v>0.75590999999999997</v>
      </c>
      <c r="K82" s="119">
        <v>996</v>
      </c>
      <c r="L82" s="119">
        <v>39</v>
      </c>
      <c r="M82" s="119">
        <v>950</v>
      </c>
      <c r="N82" s="119">
        <v>24</v>
      </c>
      <c r="O82" s="119">
        <v>963</v>
      </c>
      <c r="P82" s="119">
        <v>18</v>
      </c>
      <c r="Q82" s="135">
        <f t="shared" si="9"/>
        <v>996</v>
      </c>
      <c r="R82" s="119">
        <f t="shared" si="10"/>
        <v>39</v>
      </c>
      <c r="S82" s="124">
        <f t="shared" si="11"/>
        <v>95.381526104417674</v>
      </c>
      <c r="T82" s="23"/>
    </row>
    <row r="83" spans="1:20">
      <c r="A83" s="126" t="s">
        <v>857</v>
      </c>
      <c r="B83" s="127">
        <v>287</v>
      </c>
      <c r="C83" s="128">
        <v>0.49825783972125437</v>
      </c>
      <c r="D83" s="136">
        <v>7.2400000000000006E-2</v>
      </c>
      <c r="E83" s="129">
        <v>1.6999999999999999E-3</v>
      </c>
      <c r="F83" s="130">
        <v>1.4319999999999999</v>
      </c>
      <c r="G83" s="131">
        <v>3.7999999999999999E-2</v>
      </c>
      <c r="H83" s="131">
        <v>0.14230000000000001</v>
      </c>
      <c r="I83" s="131">
        <v>2.8999999999999998E-3</v>
      </c>
      <c r="J83" s="132">
        <v>0.41017999999999999</v>
      </c>
      <c r="K83" s="128">
        <v>1005</v>
      </c>
      <c r="L83" s="128">
        <v>44</v>
      </c>
      <c r="M83" s="128">
        <v>857</v>
      </c>
      <c r="N83" s="128">
        <v>17</v>
      </c>
      <c r="O83" s="128">
        <v>900</v>
      </c>
      <c r="P83" s="128">
        <v>16</v>
      </c>
      <c r="Q83" s="137">
        <f t="shared" si="9"/>
        <v>1005</v>
      </c>
      <c r="R83" s="128">
        <f t="shared" si="10"/>
        <v>44</v>
      </c>
      <c r="S83" s="133">
        <f t="shared" si="11"/>
        <v>85.273631840796014</v>
      </c>
      <c r="T83" s="23"/>
    </row>
    <row r="84" spans="1:20">
      <c r="A84" s="125" t="s">
        <v>874</v>
      </c>
      <c r="B84" s="118">
        <v>236.2</v>
      </c>
      <c r="C84" s="119">
        <v>0.43395427603725656</v>
      </c>
      <c r="D84" s="134">
        <v>7.3800000000000004E-2</v>
      </c>
      <c r="E84" s="120">
        <v>2.2000000000000001E-3</v>
      </c>
      <c r="F84" s="121">
        <v>1.7849999999999999</v>
      </c>
      <c r="G84" s="122">
        <v>6.3E-2</v>
      </c>
      <c r="H84" s="122">
        <v>0.17480000000000001</v>
      </c>
      <c r="I84" s="122">
        <v>5.5999999999999999E-3</v>
      </c>
      <c r="J84" s="123">
        <v>0.60963000000000001</v>
      </c>
      <c r="K84" s="119">
        <v>1016</v>
      </c>
      <c r="L84" s="119">
        <v>63</v>
      </c>
      <c r="M84" s="119">
        <v>1037</v>
      </c>
      <c r="N84" s="119">
        <v>31</v>
      </c>
      <c r="O84" s="119">
        <v>1037</v>
      </c>
      <c r="P84" s="119">
        <v>24</v>
      </c>
      <c r="Q84" s="135">
        <f t="shared" si="9"/>
        <v>1016</v>
      </c>
      <c r="R84" s="119">
        <f t="shared" si="10"/>
        <v>63</v>
      </c>
      <c r="S84" s="124">
        <f t="shared" si="11"/>
        <v>102.06692913385827</v>
      </c>
      <c r="T84" s="23"/>
    </row>
    <row r="85" spans="1:20">
      <c r="A85" s="126" t="s">
        <v>859</v>
      </c>
      <c r="B85" s="127">
        <v>201.9</v>
      </c>
      <c r="C85" s="128">
        <v>0.3155027241208519</v>
      </c>
      <c r="D85" s="136">
        <v>7.3899999999999993E-2</v>
      </c>
      <c r="E85" s="129">
        <v>2.3999999999999998E-3</v>
      </c>
      <c r="F85" s="130">
        <v>1.4890000000000001</v>
      </c>
      <c r="G85" s="131">
        <v>6.5000000000000002E-2</v>
      </c>
      <c r="H85" s="131">
        <v>0.14599999999999999</v>
      </c>
      <c r="I85" s="131">
        <v>5.1999999999999998E-3</v>
      </c>
      <c r="J85" s="132">
        <v>0.67432000000000003</v>
      </c>
      <c r="K85" s="128">
        <v>1034</v>
      </c>
      <c r="L85" s="128">
        <v>63</v>
      </c>
      <c r="M85" s="128">
        <v>878</v>
      </c>
      <c r="N85" s="128">
        <v>29</v>
      </c>
      <c r="O85" s="128">
        <v>921</v>
      </c>
      <c r="P85" s="128">
        <v>27</v>
      </c>
      <c r="Q85" s="137">
        <f t="shared" si="9"/>
        <v>1034</v>
      </c>
      <c r="R85" s="128">
        <f t="shared" si="10"/>
        <v>63</v>
      </c>
      <c r="S85" s="133">
        <f t="shared" si="11"/>
        <v>84.912959381044487</v>
      </c>
      <c r="T85" s="23"/>
    </row>
    <row r="86" spans="1:20">
      <c r="A86" s="125" t="s">
        <v>866</v>
      </c>
      <c r="B86" s="118">
        <v>213.9</v>
      </c>
      <c r="C86" s="119">
        <v>0.34922861150070128</v>
      </c>
      <c r="D86" s="134">
        <v>7.5499999999999998E-2</v>
      </c>
      <c r="E86" s="120">
        <v>2.3999999999999998E-3</v>
      </c>
      <c r="F86" s="121">
        <v>1.68</v>
      </c>
      <c r="G86" s="122">
        <v>7.0000000000000007E-2</v>
      </c>
      <c r="H86" s="122">
        <v>0.1638</v>
      </c>
      <c r="I86" s="122">
        <v>7.0000000000000001E-3</v>
      </c>
      <c r="J86" s="123">
        <v>0.70252999999999999</v>
      </c>
      <c r="K86" s="119">
        <v>1052</v>
      </c>
      <c r="L86" s="119">
        <v>66</v>
      </c>
      <c r="M86" s="119">
        <v>975</v>
      </c>
      <c r="N86" s="119">
        <v>39</v>
      </c>
      <c r="O86" s="119">
        <v>994</v>
      </c>
      <c r="P86" s="119">
        <v>26</v>
      </c>
      <c r="Q86" s="135">
        <f t="shared" si="9"/>
        <v>1052</v>
      </c>
      <c r="R86" s="119">
        <f t="shared" si="10"/>
        <v>66</v>
      </c>
      <c r="S86" s="124">
        <f t="shared" si="11"/>
        <v>92.680608365019012</v>
      </c>
      <c r="T86" s="23" t="s">
        <v>1067</v>
      </c>
    </row>
    <row r="87" spans="1:20">
      <c r="A87" s="125" t="s">
        <v>876</v>
      </c>
      <c r="B87" s="118">
        <v>461.2</v>
      </c>
      <c r="C87" s="119">
        <v>0.1448395490026019</v>
      </c>
      <c r="D87" s="134">
        <v>7.4700000000000003E-2</v>
      </c>
      <c r="E87" s="120">
        <v>1.1999999999999999E-3</v>
      </c>
      <c r="F87" s="121">
        <v>1.806</v>
      </c>
      <c r="G87" s="122">
        <v>3.9E-2</v>
      </c>
      <c r="H87" s="122">
        <v>0.17660000000000001</v>
      </c>
      <c r="I87" s="122">
        <v>3.8999999999999998E-3</v>
      </c>
      <c r="J87" s="123">
        <v>0.70725000000000005</v>
      </c>
      <c r="K87" s="119">
        <v>1055</v>
      </c>
      <c r="L87" s="119">
        <v>34</v>
      </c>
      <c r="M87" s="119">
        <v>1047</v>
      </c>
      <c r="N87" s="119">
        <v>21</v>
      </c>
      <c r="O87" s="119">
        <v>1047</v>
      </c>
      <c r="P87" s="119">
        <v>14</v>
      </c>
      <c r="Q87" s="135">
        <f t="shared" si="9"/>
        <v>1055</v>
      </c>
      <c r="R87" s="119">
        <f t="shared" si="10"/>
        <v>34</v>
      </c>
      <c r="S87" s="124">
        <f t="shared" si="11"/>
        <v>99.241706161137444</v>
      </c>
      <c r="T87" s="23"/>
    </row>
    <row r="88" spans="1:20">
      <c r="A88" s="125" t="s">
        <v>875</v>
      </c>
      <c r="B88" s="118">
        <v>260</v>
      </c>
      <c r="C88" s="119">
        <v>0.24269230769230771</v>
      </c>
      <c r="D88" s="134">
        <v>7.5499999999999998E-2</v>
      </c>
      <c r="E88" s="120">
        <v>1.6999999999999999E-3</v>
      </c>
      <c r="F88" s="121">
        <v>1.8069999999999999</v>
      </c>
      <c r="G88" s="122">
        <v>5.5E-2</v>
      </c>
      <c r="H88" s="122">
        <v>0.17499999999999999</v>
      </c>
      <c r="I88" s="122">
        <v>5.3E-3</v>
      </c>
      <c r="J88" s="123">
        <v>0.73487000000000002</v>
      </c>
      <c r="K88" s="119">
        <v>1057</v>
      </c>
      <c r="L88" s="119">
        <v>45</v>
      </c>
      <c r="M88" s="119">
        <v>1037</v>
      </c>
      <c r="N88" s="119">
        <v>29</v>
      </c>
      <c r="O88" s="119">
        <v>1041</v>
      </c>
      <c r="P88" s="119">
        <v>20</v>
      </c>
      <c r="Q88" s="135">
        <f t="shared" si="9"/>
        <v>1057</v>
      </c>
      <c r="R88" s="119">
        <f t="shared" si="10"/>
        <v>45</v>
      </c>
      <c r="S88" s="124">
        <f t="shared" si="11"/>
        <v>98.107852412488171</v>
      </c>
      <c r="T88" s="23"/>
    </row>
    <row r="89" spans="1:20">
      <c r="A89" s="125" t="s">
        <v>867</v>
      </c>
      <c r="B89" s="118">
        <v>369</v>
      </c>
      <c r="C89" s="119">
        <v>0.38265582655826558</v>
      </c>
      <c r="D89" s="134">
        <v>7.5600000000000001E-2</v>
      </c>
      <c r="E89" s="120">
        <v>2.5999999999999999E-3</v>
      </c>
      <c r="F89" s="121">
        <v>1.7689999999999999</v>
      </c>
      <c r="G89" s="122">
        <v>7.1999999999999995E-2</v>
      </c>
      <c r="H89" s="122">
        <v>0.17100000000000001</v>
      </c>
      <c r="I89" s="122">
        <v>7.3000000000000001E-3</v>
      </c>
      <c r="J89" s="123">
        <v>0.63097000000000003</v>
      </c>
      <c r="K89" s="119">
        <v>1066</v>
      </c>
      <c r="L89" s="119">
        <v>69</v>
      </c>
      <c r="M89" s="119">
        <v>1015</v>
      </c>
      <c r="N89" s="119">
        <v>40</v>
      </c>
      <c r="O89" s="119">
        <v>1027</v>
      </c>
      <c r="P89" s="119">
        <v>26</v>
      </c>
      <c r="Q89" s="135">
        <f t="shared" si="9"/>
        <v>1066</v>
      </c>
      <c r="R89" s="119">
        <f t="shared" si="10"/>
        <v>69</v>
      </c>
      <c r="S89" s="124">
        <f t="shared" si="11"/>
        <v>95.215759849906192</v>
      </c>
      <c r="T89" s="23" t="s">
        <v>1067</v>
      </c>
    </row>
    <row r="90" spans="1:20">
      <c r="A90" s="125" t="s">
        <v>865</v>
      </c>
      <c r="B90" s="118">
        <v>24.14</v>
      </c>
      <c r="C90" s="119">
        <v>0.27961888980944488</v>
      </c>
      <c r="D90" s="134">
        <v>7.9500000000000001E-2</v>
      </c>
      <c r="E90" s="120">
        <v>4.1000000000000003E-3</v>
      </c>
      <c r="F90" s="121">
        <v>1.758</v>
      </c>
      <c r="G90" s="122">
        <v>9.0999999999999998E-2</v>
      </c>
      <c r="H90" s="122">
        <v>0.16239999999999999</v>
      </c>
      <c r="I90" s="122">
        <v>4.8999999999999998E-3</v>
      </c>
      <c r="J90" s="123">
        <v>0.29533999999999999</v>
      </c>
      <c r="K90" s="119">
        <v>1070</v>
      </c>
      <c r="L90" s="119">
        <v>110</v>
      </c>
      <c r="M90" s="119">
        <v>968</v>
      </c>
      <c r="N90" s="119">
        <v>27</v>
      </c>
      <c r="O90" s="119">
        <v>1013</v>
      </c>
      <c r="P90" s="119">
        <v>35</v>
      </c>
      <c r="Q90" s="135">
        <f t="shared" si="9"/>
        <v>1070</v>
      </c>
      <c r="R90" s="119">
        <f t="shared" si="10"/>
        <v>110</v>
      </c>
      <c r="S90" s="124">
        <f t="shared" si="11"/>
        <v>90.467289719626166</v>
      </c>
      <c r="T90" s="23"/>
    </row>
    <row r="91" spans="1:20">
      <c r="A91" s="125" t="s">
        <v>872</v>
      </c>
      <c r="B91" s="118">
        <v>363.1</v>
      </c>
      <c r="C91" s="119">
        <v>0.53841916827320291</v>
      </c>
      <c r="D91" s="134">
        <v>7.5899999999999995E-2</v>
      </c>
      <c r="E91" s="120">
        <v>1.5E-3</v>
      </c>
      <c r="F91" s="121">
        <v>1.82</v>
      </c>
      <c r="G91" s="122">
        <v>5.7000000000000002E-2</v>
      </c>
      <c r="H91" s="122">
        <v>0.17369999999999999</v>
      </c>
      <c r="I91" s="122">
        <v>5.1999999999999998E-3</v>
      </c>
      <c r="J91" s="123">
        <v>0.75385999999999997</v>
      </c>
      <c r="K91" s="119">
        <v>1084</v>
      </c>
      <c r="L91" s="119">
        <v>42</v>
      </c>
      <c r="M91" s="119">
        <v>1031</v>
      </c>
      <c r="N91" s="119">
        <v>28</v>
      </c>
      <c r="O91" s="119">
        <v>1047</v>
      </c>
      <c r="P91" s="119">
        <v>20</v>
      </c>
      <c r="Q91" s="135">
        <f t="shared" si="9"/>
        <v>1084</v>
      </c>
      <c r="R91" s="119">
        <f t="shared" si="10"/>
        <v>42</v>
      </c>
      <c r="S91" s="124">
        <f t="shared" si="11"/>
        <v>95.110701107011081</v>
      </c>
      <c r="T91" s="23"/>
    </row>
    <row r="92" spans="1:20">
      <c r="A92" s="125" t="s">
        <v>877</v>
      </c>
      <c r="B92" s="118">
        <v>94.1</v>
      </c>
      <c r="C92" s="119">
        <v>0.70775770456960674</v>
      </c>
      <c r="D92" s="134">
        <v>7.6700000000000004E-2</v>
      </c>
      <c r="E92" s="120">
        <v>2.0999999999999999E-3</v>
      </c>
      <c r="F92" s="121">
        <v>1.885</v>
      </c>
      <c r="G92" s="122">
        <v>5.5E-2</v>
      </c>
      <c r="H92" s="122">
        <v>0.1787</v>
      </c>
      <c r="I92" s="122">
        <v>4.5999999999999999E-3</v>
      </c>
      <c r="J92" s="123">
        <v>0.47504000000000002</v>
      </c>
      <c r="K92" s="119">
        <v>1092</v>
      </c>
      <c r="L92" s="119">
        <v>54</v>
      </c>
      <c r="M92" s="119">
        <v>1058</v>
      </c>
      <c r="N92" s="119">
        <v>25</v>
      </c>
      <c r="O92" s="119">
        <v>1069</v>
      </c>
      <c r="P92" s="119">
        <v>19</v>
      </c>
      <c r="Q92" s="135">
        <f t="shared" si="9"/>
        <v>1092</v>
      </c>
      <c r="R92" s="119">
        <f t="shared" si="10"/>
        <v>54</v>
      </c>
      <c r="S92" s="124">
        <f t="shared" si="11"/>
        <v>96.88644688644689</v>
      </c>
      <c r="T92" s="23"/>
    </row>
    <row r="93" spans="1:20">
      <c r="A93" s="126" t="s">
        <v>861</v>
      </c>
      <c r="B93" s="127">
        <v>650</v>
      </c>
      <c r="C93" s="128">
        <v>3.6615384615384619E-2</v>
      </c>
      <c r="D93" s="136">
        <v>7.7899999999999997E-2</v>
      </c>
      <c r="E93" s="129">
        <v>1.8E-3</v>
      </c>
      <c r="F93" s="130">
        <v>1.6879999999999999</v>
      </c>
      <c r="G93" s="131">
        <v>6.0999999999999999E-2</v>
      </c>
      <c r="H93" s="131">
        <v>0.1552</v>
      </c>
      <c r="I93" s="131">
        <v>6.1000000000000004E-3</v>
      </c>
      <c r="J93" s="132">
        <v>0.80813000000000001</v>
      </c>
      <c r="K93" s="128">
        <v>1127</v>
      </c>
      <c r="L93" s="128">
        <v>45</v>
      </c>
      <c r="M93" s="128">
        <v>928</v>
      </c>
      <c r="N93" s="128">
        <v>34</v>
      </c>
      <c r="O93" s="128">
        <v>997</v>
      </c>
      <c r="P93" s="128">
        <v>23</v>
      </c>
      <c r="Q93" s="137">
        <f t="shared" si="9"/>
        <v>1127</v>
      </c>
      <c r="R93" s="128">
        <f t="shared" si="10"/>
        <v>45</v>
      </c>
      <c r="S93" s="133">
        <f t="shared" si="11"/>
        <v>82.342502218278611</v>
      </c>
      <c r="T93" s="23"/>
    </row>
    <row r="94" spans="1:20">
      <c r="A94" s="126" t="s">
        <v>863</v>
      </c>
      <c r="B94" s="127">
        <v>358</v>
      </c>
      <c r="C94" s="128">
        <v>0.435195530726257</v>
      </c>
      <c r="D94" s="136">
        <v>7.8E-2</v>
      </c>
      <c r="E94" s="129">
        <v>1.9E-3</v>
      </c>
      <c r="F94" s="130">
        <v>1.6970000000000001</v>
      </c>
      <c r="G94" s="131">
        <v>5.8999999999999997E-2</v>
      </c>
      <c r="H94" s="131">
        <v>0.15970000000000001</v>
      </c>
      <c r="I94" s="131">
        <v>6.1000000000000004E-3</v>
      </c>
      <c r="J94" s="132">
        <v>0.75949999999999995</v>
      </c>
      <c r="K94" s="128">
        <v>1131</v>
      </c>
      <c r="L94" s="128">
        <v>50</v>
      </c>
      <c r="M94" s="128">
        <v>953</v>
      </c>
      <c r="N94" s="128">
        <v>34</v>
      </c>
      <c r="O94" s="128">
        <v>1003</v>
      </c>
      <c r="P94" s="128">
        <v>22</v>
      </c>
      <c r="Q94" s="137">
        <f t="shared" si="9"/>
        <v>1131</v>
      </c>
      <c r="R94" s="128">
        <f t="shared" si="10"/>
        <v>50</v>
      </c>
      <c r="S94" s="133">
        <f t="shared" si="11"/>
        <v>84.261715296198062</v>
      </c>
      <c r="T94" s="23"/>
    </row>
    <row r="95" spans="1:20">
      <c r="A95" s="125" t="s">
        <v>871</v>
      </c>
      <c r="B95" s="118">
        <v>159.9</v>
      </c>
      <c r="C95" s="119">
        <v>0.57661038148843025</v>
      </c>
      <c r="D95" s="134">
        <v>7.8399999999999997E-2</v>
      </c>
      <c r="E95" s="120">
        <v>2E-3</v>
      </c>
      <c r="F95" s="121">
        <v>1.863</v>
      </c>
      <c r="G95" s="122">
        <v>4.9000000000000002E-2</v>
      </c>
      <c r="H95" s="122">
        <v>0.17219999999999999</v>
      </c>
      <c r="I95" s="122">
        <v>2.5000000000000001E-3</v>
      </c>
      <c r="J95" s="123">
        <v>5.5587999999999999E-2</v>
      </c>
      <c r="K95" s="119">
        <v>1133</v>
      </c>
      <c r="L95" s="119">
        <v>50</v>
      </c>
      <c r="M95" s="119">
        <v>1024</v>
      </c>
      <c r="N95" s="119">
        <v>14</v>
      </c>
      <c r="O95" s="119">
        <v>1064</v>
      </c>
      <c r="P95" s="119">
        <v>17</v>
      </c>
      <c r="Q95" s="135">
        <f t="shared" si="9"/>
        <v>1133</v>
      </c>
      <c r="R95" s="119">
        <f t="shared" si="10"/>
        <v>50</v>
      </c>
      <c r="S95" s="124">
        <f t="shared" si="11"/>
        <v>90.379523389232133</v>
      </c>
      <c r="T95" s="23"/>
    </row>
    <row r="96" spans="1:20">
      <c r="A96" s="126" t="s">
        <v>864</v>
      </c>
      <c r="B96" s="127">
        <v>179</v>
      </c>
      <c r="C96" s="128">
        <v>0.64804469273743015</v>
      </c>
      <c r="D96" s="136">
        <v>7.8299999999999995E-2</v>
      </c>
      <c r="E96" s="129">
        <v>1.9E-3</v>
      </c>
      <c r="F96" s="130">
        <v>1.7210000000000001</v>
      </c>
      <c r="G96" s="131">
        <v>4.7E-2</v>
      </c>
      <c r="H96" s="131">
        <v>0.16220000000000001</v>
      </c>
      <c r="I96" s="131">
        <v>4.1000000000000003E-3</v>
      </c>
      <c r="J96" s="132">
        <v>0.58991000000000005</v>
      </c>
      <c r="K96" s="128">
        <v>1139</v>
      </c>
      <c r="L96" s="128">
        <v>48</v>
      </c>
      <c r="M96" s="128">
        <v>967</v>
      </c>
      <c r="N96" s="128">
        <v>23</v>
      </c>
      <c r="O96" s="128">
        <v>1011</v>
      </c>
      <c r="P96" s="128">
        <v>18</v>
      </c>
      <c r="Q96" s="137">
        <f t="shared" si="9"/>
        <v>1139</v>
      </c>
      <c r="R96" s="128">
        <f t="shared" si="10"/>
        <v>48</v>
      </c>
      <c r="S96" s="133">
        <f t="shared" si="11"/>
        <v>84.899034240561903</v>
      </c>
      <c r="T96" s="23"/>
    </row>
    <row r="97" spans="1:20">
      <c r="A97" s="126" t="s">
        <v>869</v>
      </c>
      <c r="B97" s="127">
        <v>595</v>
      </c>
      <c r="C97" s="128">
        <v>0.38184873949579828</v>
      </c>
      <c r="D97" s="136">
        <v>7.8399999999999997E-2</v>
      </c>
      <c r="E97" s="129">
        <v>1.6999999999999999E-3</v>
      </c>
      <c r="F97" s="130">
        <v>1.853</v>
      </c>
      <c r="G97" s="131">
        <v>6.3E-2</v>
      </c>
      <c r="H97" s="131">
        <v>0.1714</v>
      </c>
      <c r="I97" s="131">
        <v>6.0000000000000001E-3</v>
      </c>
      <c r="J97" s="132">
        <v>0.79117000000000004</v>
      </c>
      <c r="K97" s="128">
        <v>1148</v>
      </c>
      <c r="L97" s="128">
        <v>43</v>
      </c>
      <c r="M97" s="128">
        <v>1019</v>
      </c>
      <c r="N97" s="128">
        <v>33</v>
      </c>
      <c r="O97" s="128">
        <v>1061</v>
      </c>
      <c r="P97" s="128">
        <v>22</v>
      </c>
      <c r="Q97" s="137">
        <f t="shared" si="9"/>
        <v>1148</v>
      </c>
      <c r="R97" s="128">
        <f t="shared" si="10"/>
        <v>43</v>
      </c>
      <c r="S97" s="133">
        <f t="shared" si="11"/>
        <v>88.763066202090585</v>
      </c>
      <c r="T97" s="23"/>
    </row>
    <row r="98" spans="1:20">
      <c r="A98" s="126" t="s">
        <v>873</v>
      </c>
      <c r="B98" s="127">
        <v>865</v>
      </c>
      <c r="C98" s="128">
        <v>0.34716763005780349</v>
      </c>
      <c r="D98" s="136">
        <v>8.0199999999999994E-2</v>
      </c>
      <c r="E98" s="129">
        <v>1.5E-3</v>
      </c>
      <c r="F98" s="130">
        <v>1.919</v>
      </c>
      <c r="G98" s="131">
        <v>5.8999999999999997E-2</v>
      </c>
      <c r="H98" s="131">
        <v>0.17460000000000001</v>
      </c>
      <c r="I98" s="131">
        <v>5.3E-3</v>
      </c>
      <c r="J98" s="132">
        <v>0.79659000000000002</v>
      </c>
      <c r="K98" s="128">
        <v>1188</v>
      </c>
      <c r="L98" s="128">
        <v>38</v>
      </c>
      <c r="M98" s="128">
        <v>1036</v>
      </c>
      <c r="N98" s="128">
        <v>29</v>
      </c>
      <c r="O98" s="128">
        <v>1084</v>
      </c>
      <c r="P98" s="128">
        <v>21</v>
      </c>
      <c r="Q98" s="137">
        <f t="shared" si="9"/>
        <v>1188</v>
      </c>
      <c r="R98" s="128">
        <f t="shared" si="10"/>
        <v>38</v>
      </c>
      <c r="S98" s="133">
        <f t="shared" si="11"/>
        <v>87.205387205387211</v>
      </c>
      <c r="T98" s="23"/>
    </row>
    <row r="99" spans="1:20">
      <c r="A99" s="125" t="s">
        <v>878</v>
      </c>
      <c r="B99" s="118">
        <v>288.10000000000002</v>
      </c>
      <c r="C99" s="119">
        <v>0.8163832002776813</v>
      </c>
      <c r="D99" s="134">
        <v>7.9699999999999993E-2</v>
      </c>
      <c r="E99" s="120">
        <v>1.6000000000000001E-3</v>
      </c>
      <c r="F99" s="121">
        <v>2.036</v>
      </c>
      <c r="G99" s="122">
        <v>3.6999999999999998E-2</v>
      </c>
      <c r="H99" s="122">
        <v>0.18110000000000001</v>
      </c>
      <c r="I99" s="122">
        <v>2.5000000000000001E-3</v>
      </c>
      <c r="J99" s="123">
        <v>0.30778</v>
      </c>
      <c r="K99" s="119">
        <v>1189</v>
      </c>
      <c r="L99" s="119">
        <v>36</v>
      </c>
      <c r="M99" s="119">
        <v>1072</v>
      </c>
      <c r="N99" s="119">
        <v>14</v>
      </c>
      <c r="O99" s="119">
        <v>1129</v>
      </c>
      <c r="P99" s="119">
        <v>12</v>
      </c>
      <c r="Q99" s="135">
        <f t="shared" si="9"/>
        <v>1189</v>
      </c>
      <c r="R99" s="119">
        <f t="shared" si="10"/>
        <v>36</v>
      </c>
      <c r="S99" s="124">
        <f t="shared" si="11"/>
        <v>90.159798149705637</v>
      </c>
      <c r="T99" s="23"/>
    </row>
    <row r="100" spans="1:20">
      <c r="A100" s="126" t="s">
        <v>881</v>
      </c>
      <c r="B100" s="127">
        <v>187</v>
      </c>
      <c r="C100" s="128">
        <v>0.5802139037433155</v>
      </c>
      <c r="D100" s="136">
        <v>8.48E-2</v>
      </c>
      <c r="E100" s="129">
        <v>2.7000000000000001E-3</v>
      </c>
      <c r="F100" s="130">
        <v>2.2999999999999998</v>
      </c>
      <c r="G100" s="131">
        <v>7.5999999999999998E-2</v>
      </c>
      <c r="H100" s="131">
        <v>0.19270000000000001</v>
      </c>
      <c r="I100" s="131">
        <v>4.4999999999999997E-3</v>
      </c>
      <c r="J100" s="132">
        <v>0.35503000000000001</v>
      </c>
      <c r="K100" s="128">
        <v>1295</v>
      </c>
      <c r="L100" s="128">
        <v>62</v>
      </c>
      <c r="M100" s="128">
        <v>1135</v>
      </c>
      <c r="N100" s="128">
        <v>24</v>
      </c>
      <c r="O100" s="128">
        <v>1209</v>
      </c>
      <c r="P100" s="128">
        <v>23</v>
      </c>
      <c r="Q100" s="137">
        <f t="shared" ref="Q100:Q114" si="12">IF(M100&lt;=800,M100,K100)</f>
        <v>1295</v>
      </c>
      <c r="R100" s="128">
        <f t="shared" ref="R100:R114" si="13">IF(M100&lt;=800,N100,L100)</f>
        <v>62</v>
      </c>
      <c r="S100" s="133">
        <f t="shared" ref="S100:S114" si="14">IF(M100&lt;=800,100-(1-(M100/O100))*100,100-(1-(M100/K100))*100)</f>
        <v>87.644787644787641</v>
      </c>
      <c r="T100" s="23"/>
    </row>
    <row r="101" spans="1:20">
      <c r="A101" s="126" t="s">
        <v>870</v>
      </c>
      <c r="B101" s="127">
        <v>258</v>
      </c>
      <c r="C101" s="128">
        <v>0.5248062015503876</v>
      </c>
      <c r="D101" s="136">
        <v>8.48E-2</v>
      </c>
      <c r="E101" s="129">
        <v>2E-3</v>
      </c>
      <c r="F101" s="130">
        <v>2.0249999999999999</v>
      </c>
      <c r="G101" s="131">
        <v>5.8999999999999997E-2</v>
      </c>
      <c r="H101" s="131">
        <v>0.17219999999999999</v>
      </c>
      <c r="I101" s="131">
        <v>4.7999999999999996E-3</v>
      </c>
      <c r="J101" s="132">
        <v>0.61797999999999997</v>
      </c>
      <c r="K101" s="128">
        <v>1299</v>
      </c>
      <c r="L101" s="128">
        <v>44</v>
      </c>
      <c r="M101" s="128">
        <v>1023</v>
      </c>
      <c r="N101" s="128">
        <v>26</v>
      </c>
      <c r="O101" s="128">
        <v>1119</v>
      </c>
      <c r="P101" s="128">
        <v>20</v>
      </c>
      <c r="Q101" s="137">
        <f t="shared" si="12"/>
        <v>1299</v>
      </c>
      <c r="R101" s="128">
        <f t="shared" si="13"/>
        <v>44</v>
      </c>
      <c r="S101" s="133">
        <f t="shared" si="14"/>
        <v>78.752886836027713</v>
      </c>
      <c r="T101" s="23"/>
    </row>
    <row r="102" spans="1:20">
      <c r="A102" s="125" t="s">
        <v>883</v>
      </c>
      <c r="B102" s="118">
        <v>104</v>
      </c>
      <c r="C102" s="119">
        <v>0.84423076923076923</v>
      </c>
      <c r="D102" s="134">
        <v>8.8800000000000004E-2</v>
      </c>
      <c r="E102" s="120">
        <v>2.0999999999999999E-3</v>
      </c>
      <c r="F102" s="121">
        <v>3.0030000000000001</v>
      </c>
      <c r="G102" s="122">
        <v>7.4999999999999997E-2</v>
      </c>
      <c r="H102" s="122">
        <v>0.2422</v>
      </c>
      <c r="I102" s="122">
        <v>3.8999999999999998E-3</v>
      </c>
      <c r="J102" s="123">
        <v>0.32445000000000002</v>
      </c>
      <c r="K102" s="119">
        <v>1396</v>
      </c>
      <c r="L102" s="119">
        <v>47</v>
      </c>
      <c r="M102" s="119">
        <v>1397</v>
      </c>
      <c r="N102" s="119">
        <v>20</v>
      </c>
      <c r="O102" s="119">
        <v>1404</v>
      </c>
      <c r="P102" s="119">
        <v>19</v>
      </c>
      <c r="Q102" s="135">
        <f t="shared" si="12"/>
        <v>1396</v>
      </c>
      <c r="R102" s="119">
        <f t="shared" si="13"/>
        <v>47</v>
      </c>
      <c r="S102" s="124">
        <f t="shared" si="14"/>
        <v>100.07163323782235</v>
      </c>
      <c r="T102" s="23"/>
    </row>
    <row r="103" spans="1:20">
      <c r="A103" s="126" t="s">
        <v>882</v>
      </c>
      <c r="B103" s="127">
        <v>317</v>
      </c>
      <c r="C103" s="128">
        <v>0.89116719242902209</v>
      </c>
      <c r="D103" s="136">
        <v>9.3600000000000003E-2</v>
      </c>
      <c r="E103" s="129">
        <v>1.9E-3</v>
      </c>
      <c r="F103" s="130">
        <v>2.9089999999999998</v>
      </c>
      <c r="G103" s="131">
        <v>9.5000000000000001E-2</v>
      </c>
      <c r="H103" s="131">
        <v>0.2291</v>
      </c>
      <c r="I103" s="131">
        <v>7.6E-3</v>
      </c>
      <c r="J103" s="132">
        <v>0.79498999999999997</v>
      </c>
      <c r="K103" s="128">
        <v>1481</v>
      </c>
      <c r="L103" s="128">
        <v>38</v>
      </c>
      <c r="M103" s="128">
        <v>1325</v>
      </c>
      <c r="N103" s="128">
        <v>40</v>
      </c>
      <c r="O103" s="128">
        <v>1373</v>
      </c>
      <c r="P103" s="128">
        <v>25</v>
      </c>
      <c r="Q103" s="137">
        <f t="shared" si="12"/>
        <v>1481</v>
      </c>
      <c r="R103" s="128">
        <f t="shared" si="13"/>
        <v>38</v>
      </c>
      <c r="S103" s="133">
        <f t="shared" si="14"/>
        <v>89.466576637407158</v>
      </c>
      <c r="T103" s="23"/>
    </row>
    <row r="104" spans="1:20">
      <c r="A104" s="125" t="s">
        <v>885</v>
      </c>
      <c r="B104" s="118">
        <v>409</v>
      </c>
      <c r="C104" s="119">
        <v>0.51344743276283622</v>
      </c>
      <c r="D104" s="134">
        <v>0.10100000000000001</v>
      </c>
      <c r="E104" s="120">
        <v>1.6000000000000001E-3</v>
      </c>
      <c r="F104" s="121">
        <v>3.96</v>
      </c>
      <c r="G104" s="122">
        <v>0.11</v>
      </c>
      <c r="H104" s="122">
        <v>0.28589999999999999</v>
      </c>
      <c r="I104" s="122">
        <v>8.5000000000000006E-3</v>
      </c>
      <c r="J104" s="123">
        <v>0.82476000000000005</v>
      </c>
      <c r="K104" s="119">
        <v>1634</v>
      </c>
      <c r="L104" s="119">
        <v>31</v>
      </c>
      <c r="M104" s="119">
        <v>1616</v>
      </c>
      <c r="N104" s="119">
        <v>42</v>
      </c>
      <c r="O104" s="119">
        <v>1618</v>
      </c>
      <c r="P104" s="119">
        <v>22</v>
      </c>
      <c r="Q104" s="135">
        <f t="shared" si="12"/>
        <v>1634</v>
      </c>
      <c r="R104" s="119">
        <f t="shared" si="13"/>
        <v>31</v>
      </c>
      <c r="S104" s="124">
        <f t="shared" si="14"/>
        <v>98.8984088127295</v>
      </c>
      <c r="T104" s="23"/>
    </row>
    <row r="105" spans="1:20">
      <c r="A105" s="125" t="s">
        <v>888</v>
      </c>
      <c r="B105" s="118">
        <v>479</v>
      </c>
      <c r="C105" s="119">
        <v>0.42087682672233817</v>
      </c>
      <c r="D105" s="134">
        <v>0.10539999999999999</v>
      </c>
      <c r="E105" s="120">
        <v>1.1000000000000001E-3</v>
      </c>
      <c r="F105" s="121">
        <v>4.4400000000000004</v>
      </c>
      <c r="G105" s="122">
        <v>5.2999999999999999E-2</v>
      </c>
      <c r="H105" s="122">
        <v>0.30790000000000001</v>
      </c>
      <c r="I105" s="122">
        <v>3.3E-3</v>
      </c>
      <c r="J105" s="123">
        <v>0.72130000000000005</v>
      </c>
      <c r="K105" s="119">
        <v>1718</v>
      </c>
      <c r="L105" s="119">
        <v>19</v>
      </c>
      <c r="M105" s="119">
        <v>1730</v>
      </c>
      <c r="N105" s="119">
        <v>16</v>
      </c>
      <c r="O105" s="119">
        <v>1718.3</v>
      </c>
      <c r="P105" s="119">
        <v>9.8000000000000007</v>
      </c>
      <c r="Q105" s="135">
        <f t="shared" si="12"/>
        <v>1718</v>
      </c>
      <c r="R105" s="119">
        <f t="shared" si="13"/>
        <v>19</v>
      </c>
      <c r="S105" s="124">
        <f t="shared" si="14"/>
        <v>100.69848661233993</v>
      </c>
      <c r="T105" s="23"/>
    </row>
    <row r="106" spans="1:20">
      <c r="A106" s="126" t="s">
        <v>890</v>
      </c>
      <c r="B106" s="127">
        <v>129</v>
      </c>
      <c r="C106" s="128">
        <v>0.52248062015503882</v>
      </c>
      <c r="D106" s="136">
        <v>0.1075</v>
      </c>
      <c r="E106" s="129">
        <v>2.8E-3</v>
      </c>
      <c r="F106" s="130">
        <v>5.28</v>
      </c>
      <c r="G106" s="131">
        <v>0.12</v>
      </c>
      <c r="H106" s="131">
        <v>0.34870000000000001</v>
      </c>
      <c r="I106" s="131">
        <v>5.4999999999999997E-3</v>
      </c>
      <c r="J106" s="132">
        <v>0.18071999999999999</v>
      </c>
      <c r="K106" s="128">
        <v>1748</v>
      </c>
      <c r="L106" s="128">
        <v>47</v>
      </c>
      <c r="M106" s="128">
        <v>1928</v>
      </c>
      <c r="N106" s="128">
        <v>27</v>
      </c>
      <c r="O106" s="128">
        <v>1864</v>
      </c>
      <c r="P106" s="128">
        <v>19</v>
      </c>
      <c r="Q106" s="137">
        <f t="shared" si="12"/>
        <v>1748</v>
      </c>
      <c r="R106" s="128">
        <f t="shared" si="13"/>
        <v>47</v>
      </c>
      <c r="S106" s="133">
        <f t="shared" si="14"/>
        <v>110.29748283752861</v>
      </c>
      <c r="T106" s="23"/>
    </row>
    <row r="107" spans="1:20">
      <c r="A107" s="125" t="s">
        <v>889</v>
      </c>
      <c r="B107" s="118">
        <v>27</v>
      </c>
      <c r="C107" s="119">
        <v>0.91481481481481475</v>
      </c>
      <c r="D107" s="134">
        <v>0.1106</v>
      </c>
      <c r="E107" s="120">
        <v>4.3E-3</v>
      </c>
      <c r="F107" s="121">
        <v>5.03</v>
      </c>
      <c r="G107" s="122">
        <v>0.21</v>
      </c>
      <c r="H107" s="122">
        <v>0.32869999999999999</v>
      </c>
      <c r="I107" s="122">
        <v>9.1000000000000004E-3</v>
      </c>
      <c r="J107" s="123">
        <v>0.44078000000000001</v>
      </c>
      <c r="K107" s="119">
        <v>1773</v>
      </c>
      <c r="L107" s="119">
        <v>72</v>
      </c>
      <c r="M107" s="119">
        <v>1827</v>
      </c>
      <c r="N107" s="119">
        <v>44</v>
      </c>
      <c r="O107" s="119">
        <v>1813</v>
      </c>
      <c r="P107" s="119">
        <v>37</v>
      </c>
      <c r="Q107" s="135">
        <f t="shared" si="12"/>
        <v>1773</v>
      </c>
      <c r="R107" s="119">
        <f t="shared" si="13"/>
        <v>72</v>
      </c>
      <c r="S107" s="124">
        <f t="shared" si="14"/>
        <v>103.04568527918782</v>
      </c>
      <c r="T107" s="23"/>
    </row>
    <row r="108" spans="1:20">
      <c r="A108" s="126" t="s">
        <v>880</v>
      </c>
      <c r="B108" s="127">
        <v>392</v>
      </c>
      <c r="C108" s="128">
        <v>0.15586734693877552</v>
      </c>
      <c r="D108" s="136">
        <v>0.1115</v>
      </c>
      <c r="E108" s="129">
        <v>2.8999999999999998E-3</v>
      </c>
      <c r="F108" s="130">
        <v>2.95</v>
      </c>
      <c r="G108" s="131">
        <v>0.16</v>
      </c>
      <c r="H108" s="131">
        <v>0.19159999999999999</v>
      </c>
      <c r="I108" s="131">
        <v>7.7999999999999996E-3</v>
      </c>
      <c r="J108" s="132">
        <v>0.90659000000000001</v>
      </c>
      <c r="K108" s="128">
        <v>1814</v>
      </c>
      <c r="L108" s="128">
        <v>47</v>
      </c>
      <c r="M108" s="128">
        <v>1128</v>
      </c>
      <c r="N108" s="128">
        <v>42</v>
      </c>
      <c r="O108" s="128">
        <v>1384</v>
      </c>
      <c r="P108" s="128">
        <v>42</v>
      </c>
      <c r="Q108" s="137">
        <f t="shared" si="12"/>
        <v>1814</v>
      </c>
      <c r="R108" s="128">
        <f t="shared" si="13"/>
        <v>47</v>
      </c>
      <c r="S108" s="133">
        <f t="shared" si="14"/>
        <v>62.183020948180811</v>
      </c>
      <c r="T108" s="23"/>
    </row>
    <row r="109" spans="1:20">
      <c r="A109" s="126" t="s">
        <v>886</v>
      </c>
      <c r="B109" s="127">
        <v>937</v>
      </c>
      <c r="C109" s="128">
        <v>0.13703308431163289</v>
      </c>
      <c r="D109" s="136">
        <v>0.1129</v>
      </c>
      <c r="E109" s="129">
        <v>2E-3</v>
      </c>
      <c r="F109" s="130">
        <v>4.5</v>
      </c>
      <c r="G109" s="131">
        <v>0.13</v>
      </c>
      <c r="H109" s="131">
        <v>0.29020000000000001</v>
      </c>
      <c r="I109" s="131">
        <v>7.4999999999999997E-3</v>
      </c>
      <c r="J109" s="132">
        <v>0.79308999999999996</v>
      </c>
      <c r="K109" s="128">
        <v>1834</v>
      </c>
      <c r="L109" s="128">
        <v>32</v>
      </c>
      <c r="M109" s="128">
        <v>1639</v>
      </c>
      <c r="N109" s="128">
        <v>38</v>
      </c>
      <c r="O109" s="128">
        <v>1723</v>
      </c>
      <c r="P109" s="128">
        <v>23</v>
      </c>
      <c r="Q109" s="137">
        <f t="shared" si="12"/>
        <v>1834</v>
      </c>
      <c r="R109" s="128">
        <f t="shared" si="13"/>
        <v>32</v>
      </c>
      <c r="S109" s="133">
        <f t="shared" si="14"/>
        <v>89.367502726281359</v>
      </c>
      <c r="T109" s="23"/>
    </row>
    <row r="110" spans="1:20">
      <c r="A110" s="126" t="s">
        <v>860</v>
      </c>
      <c r="B110" s="127">
        <v>1350</v>
      </c>
      <c r="C110" s="128">
        <v>0.61037037037037034</v>
      </c>
      <c r="D110" s="136">
        <v>0.1217</v>
      </c>
      <c r="E110" s="129">
        <v>6.4000000000000003E-3</v>
      </c>
      <c r="F110" s="130">
        <v>2.3780000000000001</v>
      </c>
      <c r="G110" s="131">
        <v>7.5999999999999998E-2</v>
      </c>
      <c r="H110" s="131">
        <v>0.1487</v>
      </c>
      <c r="I110" s="131">
        <v>5.4000000000000003E-3</v>
      </c>
      <c r="J110" s="132">
        <v>-0.18267</v>
      </c>
      <c r="K110" s="128">
        <v>1866</v>
      </c>
      <c r="L110" s="128">
        <v>96</v>
      </c>
      <c r="M110" s="128">
        <v>891</v>
      </c>
      <c r="N110" s="128">
        <v>31</v>
      </c>
      <c r="O110" s="128">
        <v>1227</v>
      </c>
      <c r="P110" s="128">
        <v>22</v>
      </c>
      <c r="Q110" s="137">
        <f t="shared" si="12"/>
        <v>1866</v>
      </c>
      <c r="R110" s="128">
        <f t="shared" si="13"/>
        <v>96</v>
      </c>
      <c r="S110" s="133">
        <f t="shared" si="14"/>
        <v>47.749196141479104</v>
      </c>
      <c r="T110" s="23"/>
    </row>
    <row r="111" spans="1:20">
      <c r="A111" s="126" t="s">
        <v>887</v>
      </c>
      <c r="B111" s="127">
        <v>719</v>
      </c>
      <c r="C111" s="128">
        <v>1.1168289290681501</v>
      </c>
      <c r="D111" s="136">
        <v>0.12570000000000001</v>
      </c>
      <c r="E111" s="129">
        <v>1.1999999999999999E-3</v>
      </c>
      <c r="F111" s="130">
        <v>5.282</v>
      </c>
      <c r="G111" s="131">
        <v>7.0000000000000007E-2</v>
      </c>
      <c r="H111" s="131">
        <v>0.30249999999999999</v>
      </c>
      <c r="I111" s="131">
        <v>4.3E-3</v>
      </c>
      <c r="J111" s="132">
        <v>0.77739000000000003</v>
      </c>
      <c r="K111" s="128">
        <v>2036</v>
      </c>
      <c r="L111" s="128">
        <v>16</v>
      </c>
      <c r="M111" s="128">
        <v>1703</v>
      </c>
      <c r="N111" s="128">
        <v>22</v>
      </c>
      <c r="O111" s="128">
        <v>1864</v>
      </c>
      <c r="P111" s="128">
        <v>11</v>
      </c>
      <c r="Q111" s="137">
        <f t="shared" si="12"/>
        <v>2036</v>
      </c>
      <c r="R111" s="128">
        <f t="shared" si="13"/>
        <v>16</v>
      </c>
      <c r="S111" s="133">
        <f t="shared" si="14"/>
        <v>83.644400785854629</v>
      </c>
      <c r="T111" s="23"/>
    </row>
    <row r="112" spans="1:20">
      <c r="A112" s="126" t="s">
        <v>884</v>
      </c>
      <c r="B112" s="127">
        <v>245</v>
      </c>
      <c r="C112" s="128">
        <v>0.35673469387755102</v>
      </c>
      <c r="D112" s="136">
        <v>0.1386</v>
      </c>
      <c r="E112" s="129">
        <v>2.8999999999999998E-3</v>
      </c>
      <c r="F112" s="130">
        <v>5.08</v>
      </c>
      <c r="G112" s="131">
        <v>0.22</v>
      </c>
      <c r="H112" s="131">
        <v>0.26500000000000001</v>
      </c>
      <c r="I112" s="131">
        <v>0.01</v>
      </c>
      <c r="J112" s="132">
        <v>0.86575999999999997</v>
      </c>
      <c r="K112" s="128">
        <v>2197</v>
      </c>
      <c r="L112" s="128">
        <v>36</v>
      </c>
      <c r="M112" s="128">
        <v>1512</v>
      </c>
      <c r="N112" s="128">
        <v>52</v>
      </c>
      <c r="O112" s="128">
        <v>1817</v>
      </c>
      <c r="P112" s="128">
        <v>35</v>
      </c>
      <c r="Q112" s="137">
        <f t="shared" si="12"/>
        <v>2197</v>
      </c>
      <c r="R112" s="128">
        <f t="shared" si="13"/>
        <v>36</v>
      </c>
      <c r="S112" s="133">
        <f t="shared" si="14"/>
        <v>68.821119708693672</v>
      </c>
      <c r="T112" s="23"/>
    </row>
    <row r="113" spans="1:20">
      <c r="A113" s="125" t="s">
        <v>892</v>
      </c>
      <c r="B113" s="118">
        <v>65.8</v>
      </c>
      <c r="C113" s="119">
        <v>0.36626139817629183</v>
      </c>
      <c r="D113" s="134">
        <v>0.17730000000000001</v>
      </c>
      <c r="E113" s="120">
        <v>3.7000000000000002E-3</v>
      </c>
      <c r="F113" s="121">
        <v>12.07</v>
      </c>
      <c r="G113" s="122">
        <v>0.5</v>
      </c>
      <c r="H113" s="122">
        <v>0.496</v>
      </c>
      <c r="I113" s="122">
        <v>0.02</v>
      </c>
      <c r="J113" s="123">
        <v>0.86167000000000005</v>
      </c>
      <c r="K113" s="119">
        <v>2617</v>
      </c>
      <c r="L113" s="119">
        <v>35</v>
      </c>
      <c r="M113" s="119">
        <v>2580</v>
      </c>
      <c r="N113" s="119">
        <v>83</v>
      </c>
      <c r="O113" s="119">
        <v>2596</v>
      </c>
      <c r="P113" s="119">
        <v>39</v>
      </c>
      <c r="Q113" s="135">
        <f t="shared" si="12"/>
        <v>2617</v>
      </c>
      <c r="R113" s="119">
        <f t="shared" si="13"/>
        <v>35</v>
      </c>
      <c r="S113" s="124">
        <f t="shared" si="14"/>
        <v>98.586167367214372</v>
      </c>
      <c r="T113" s="23"/>
    </row>
    <row r="114" spans="1:20">
      <c r="A114" s="126" t="s">
        <v>891</v>
      </c>
      <c r="B114" s="127">
        <v>292.7</v>
      </c>
      <c r="C114" s="128">
        <v>0.51964468739323544</v>
      </c>
      <c r="D114" s="136">
        <v>0.191</v>
      </c>
      <c r="E114" s="129">
        <v>2.5000000000000001E-3</v>
      </c>
      <c r="F114" s="130">
        <v>10</v>
      </c>
      <c r="G114" s="131">
        <v>0.26</v>
      </c>
      <c r="H114" s="131">
        <v>0.38080000000000003</v>
      </c>
      <c r="I114" s="131">
        <v>9.7000000000000003E-3</v>
      </c>
      <c r="J114" s="132">
        <v>0.86319000000000001</v>
      </c>
      <c r="K114" s="128">
        <v>2745</v>
      </c>
      <c r="L114" s="128">
        <v>22</v>
      </c>
      <c r="M114" s="128">
        <v>2074</v>
      </c>
      <c r="N114" s="128">
        <v>45</v>
      </c>
      <c r="O114" s="128">
        <v>2425</v>
      </c>
      <c r="P114" s="128">
        <v>25</v>
      </c>
      <c r="Q114" s="137">
        <f t="shared" si="12"/>
        <v>2745</v>
      </c>
      <c r="R114" s="128">
        <f t="shared" si="13"/>
        <v>22</v>
      </c>
      <c r="S114" s="133">
        <f t="shared" si="14"/>
        <v>75.555555555555557</v>
      </c>
      <c r="T114" s="23"/>
    </row>
    <row r="116" spans="1:20">
      <c r="A116" s="85" t="s">
        <v>1070</v>
      </c>
    </row>
    <row r="117" spans="1:20">
      <c r="A117" s="86" t="s">
        <v>1069</v>
      </c>
    </row>
  </sheetData>
  <autoFilter ref="A2:T105" xr:uid="{00000000-0009-0000-0000-000007000000}">
    <sortState xmlns:xlrd2="http://schemas.microsoft.com/office/spreadsheetml/2017/richdata2" ref="A3:T114">
      <sortCondition ref="Q2:Q114"/>
    </sortState>
  </autoFilter>
  <sortState xmlns:xlrd2="http://schemas.microsoft.com/office/spreadsheetml/2017/richdata2" ref="A4:T114">
    <sortCondition ref="Q4:Q114"/>
  </sortState>
  <mergeCells count="3">
    <mergeCell ref="F1:J1"/>
    <mergeCell ref="B1:E1"/>
    <mergeCell ref="K1:R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X94"/>
  <sheetViews>
    <sheetView topLeftCell="H1" zoomScale="82" zoomScaleNormal="82" workbookViewId="0">
      <selection activeCell="V34" sqref="V34"/>
    </sheetView>
  </sheetViews>
  <sheetFormatPr defaultRowHeight="14.5"/>
  <cols>
    <col min="1" max="1" width="12.453125" customWidth="1"/>
    <col min="2" max="2" width="9.453125" bestFit="1" customWidth="1"/>
    <col min="5" max="21" width="9.453125" bestFit="1" customWidth="1"/>
    <col min="22" max="22" width="18.453125" bestFit="1" customWidth="1"/>
    <col min="23" max="24" width="9.453125" bestFit="1" customWidth="1"/>
  </cols>
  <sheetData>
    <row r="1" spans="1:24" ht="16.399999999999999" customHeight="1" thickBot="1">
      <c r="A1" s="203" t="s">
        <v>1233</v>
      </c>
      <c r="B1" s="349" t="s">
        <v>908</v>
      </c>
      <c r="C1" s="350"/>
      <c r="D1" s="350"/>
      <c r="E1" s="350"/>
      <c r="F1" s="351"/>
      <c r="G1" s="352" t="s">
        <v>0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  <c r="X1" s="84"/>
    </row>
    <row r="2" spans="1:24" ht="30.5">
      <c r="A2" s="2" t="s">
        <v>2</v>
      </c>
      <c r="B2" s="63" t="s">
        <v>3</v>
      </c>
      <c r="C2" s="3" t="s">
        <v>4</v>
      </c>
      <c r="D2" s="3" t="s">
        <v>5</v>
      </c>
      <c r="E2" s="4" t="s">
        <v>1072</v>
      </c>
      <c r="F2" s="68" t="s">
        <v>6</v>
      </c>
      <c r="G2" s="3" t="s">
        <v>7</v>
      </c>
      <c r="H2" s="5" t="s">
        <v>8</v>
      </c>
      <c r="I2" s="66" t="s">
        <v>9</v>
      </c>
      <c r="J2" s="5" t="s">
        <v>8</v>
      </c>
      <c r="K2" s="64" t="s">
        <v>10</v>
      </c>
      <c r="L2" s="5" t="s">
        <v>8</v>
      </c>
      <c r="M2" s="65" t="s">
        <v>11</v>
      </c>
      <c r="N2" s="5" t="s">
        <v>8</v>
      </c>
      <c r="O2" s="68" t="s">
        <v>12</v>
      </c>
      <c r="P2" s="67" t="s">
        <v>9</v>
      </c>
      <c r="Q2" s="4" t="s">
        <v>8</v>
      </c>
      <c r="R2" s="65" t="s">
        <v>11</v>
      </c>
      <c r="S2" s="4" t="s">
        <v>8</v>
      </c>
      <c r="T2" s="66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6" t="s">
        <v>43</v>
      </c>
      <c r="B3" s="7">
        <v>79600</v>
      </c>
      <c r="C3" s="8" t="s">
        <v>15</v>
      </c>
      <c r="D3" s="8" t="s">
        <v>16</v>
      </c>
      <c r="E3" s="8">
        <v>267.60000000000002</v>
      </c>
      <c r="F3" s="15">
        <v>1.2683916793505834</v>
      </c>
      <c r="G3" s="15">
        <v>30.459945172098692</v>
      </c>
      <c r="H3" s="9">
        <v>0.4267918</v>
      </c>
      <c r="I3" s="10">
        <v>5.28E-2</v>
      </c>
      <c r="J3" s="11">
        <v>1.1000000000000001E-3</v>
      </c>
      <c r="K3" s="52">
        <v>0.23849999999999999</v>
      </c>
      <c r="L3" s="10">
        <v>6.6E-3</v>
      </c>
      <c r="M3" s="10">
        <v>3.2829999999999998E-2</v>
      </c>
      <c r="N3" s="10">
        <v>4.6000000000000001E-4</v>
      </c>
      <c r="O3" s="43">
        <v>0.50632736133802236</v>
      </c>
      <c r="P3" s="9">
        <v>320.21196490330823</v>
      </c>
      <c r="Q3" s="58">
        <v>47.342080562872148</v>
      </c>
      <c r="R3" s="9">
        <v>208.23598632474494</v>
      </c>
      <c r="S3" s="9">
        <v>2.870453383896205</v>
      </c>
      <c r="T3" s="9">
        <v>217.19141995966609</v>
      </c>
      <c r="U3" s="9">
        <v>5.3966370807255259</v>
      </c>
      <c r="V3" s="79">
        <f t="shared" ref="V3:V34" si="0">IF(R3&lt;=800,R3,P3)</f>
        <v>208.23598632474494</v>
      </c>
      <c r="W3" s="9">
        <f t="shared" ref="W3:W34" si="1">IF(R3&lt;=800,S3,Q3)</f>
        <v>2.870453383896205</v>
      </c>
      <c r="X3" s="8">
        <f t="shared" ref="X3:X34" si="2">IF(R3&lt;=800,100-(1-(R3/T3))*100,100-(1-(R3/P3))*100)</f>
        <v>95.876709293311762</v>
      </c>
    </row>
    <row r="4" spans="1:24">
      <c r="A4" s="6" t="s">
        <v>81</v>
      </c>
      <c r="B4" s="7">
        <v>54820</v>
      </c>
      <c r="C4" s="8" t="s">
        <v>15</v>
      </c>
      <c r="D4" s="8" t="s">
        <v>16</v>
      </c>
      <c r="E4" s="8">
        <v>177.2</v>
      </c>
      <c r="F4" s="15">
        <v>0.79872204472843455</v>
      </c>
      <c r="G4" s="15">
        <v>30.330603579011225</v>
      </c>
      <c r="H4" s="9">
        <v>0.42317490000000002</v>
      </c>
      <c r="I4" s="10">
        <v>5.0200000000000002E-2</v>
      </c>
      <c r="J4" s="11">
        <v>1.2999999999999999E-3</v>
      </c>
      <c r="K4" s="52">
        <v>0.2278</v>
      </c>
      <c r="L4" s="10">
        <v>7.1000000000000004E-3</v>
      </c>
      <c r="M4" s="10">
        <v>3.2969999999999999E-2</v>
      </c>
      <c r="N4" s="10">
        <v>4.6000000000000001E-4</v>
      </c>
      <c r="O4" s="43">
        <v>0.44764553349822928</v>
      </c>
      <c r="P4" s="9">
        <v>204.26423856677283</v>
      </c>
      <c r="Q4" s="58">
        <v>60.091190446009854</v>
      </c>
      <c r="R4" s="9">
        <v>209.10973788528074</v>
      </c>
      <c r="S4" s="9">
        <v>2.8700644335603442</v>
      </c>
      <c r="T4" s="9">
        <v>208.38092096386143</v>
      </c>
      <c r="U4" s="9">
        <v>5.8547445097028117</v>
      </c>
      <c r="V4" s="79">
        <f t="shared" si="0"/>
        <v>209.10973788528074</v>
      </c>
      <c r="W4" s="9">
        <f t="shared" si="1"/>
        <v>2.8700644335603442</v>
      </c>
      <c r="X4" s="8">
        <f t="shared" si="2"/>
        <v>100.34975223165739</v>
      </c>
    </row>
    <row r="5" spans="1:24">
      <c r="A5" s="6" t="s">
        <v>59</v>
      </c>
      <c r="B5" s="7">
        <v>173500</v>
      </c>
      <c r="C5" s="8" t="s">
        <v>15</v>
      </c>
      <c r="D5" s="8" t="s">
        <v>16</v>
      </c>
      <c r="E5" s="8">
        <v>557.6</v>
      </c>
      <c r="F5" s="15">
        <v>0.63633471205854286</v>
      </c>
      <c r="G5" s="15">
        <v>30.2571860816944</v>
      </c>
      <c r="H5" s="9">
        <v>0.4119738</v>
      </c>
      <c r="I5" s="10">
        <v>5.0909999999999997E-2</v>
      </c>
      <c r="J5" s="11">
        <v>7.9000000000000001E-4</v>
      </c>
      <c r="K5" s="52">
        <v>0.23100000000000001</v>
      </c>
      <c r="L5" s="10">
        <v>5.4000000000000003E-3</v>
      </c>
      <c r="M5" s="10">
        <v>3.3050000000000003E-2</v>
      </c>
      <c r="N5" s="10">
        <v>4.4999999999999999E-4</v>
      </c>
      <c r="O5" s="43">
        <v>0.58245083207261716</v>
      </c>
      <c r="P5" s="9">
        <v>236.75702138790226</v>
      </c>
      <c r="Q5" s="58">
        <v>35.795463515646567</v>
      </c>
      <c r="R5" s="9">
        <v>209.6089713242863</v>
      </c>
      <c r="S5" s="9">
        <v>2.8074679323517842</v>
      </c>
      <c r="T5" s="9">
        <v>211.02385866103114</v>
      </c>
      <c r="U5" s="9">
        <v>4.4444169909200752</v>
      </c>
      <c r="V5" s="79">
        <f t="shared" si="0"/>
        <v>209.6089713242863</v>
      </c>
      <c r="W5" s="9">
        <f t="shared" si="1"/>
        <v>2.8074679323517842</v>
      </c>
      <c r="X5" s="8">
        <f t="shared" si="2"/>
        <v>99.329513095949224</v>
      </c>
    </row>
    <row r="6" spans="1:24">
      <c r="A6" s="6" t="s">
        <v>96</v>
      </c>
      <c r="B6" s="7">
        <v>262400</v>
      </c>
      <c r="C6" s="8" t="s">
        <v>15</v>
      </c>
      <c r="D6" s="8" t="s">
        <v>16</v>
      </c>
      <c r="E6" s="8">
        <v>865</v>
      </c>
      <c r="F6" s="15">
        <v>0.66711140760507004</v>
      </c>
      <c r="G6" s="15">
        <v>30.093289196509176</v>
      </c>
      <c r="H6" s="9">
        <v>0.39846670000000001</v>
      </c>
      <c r="I6" s="10">
        <v>5.0209999999999998E-2</v>
      </c>
      <c r="J6" s="11">
        <v>6.8999999999999997E-4</v>
      </c>
      <c r="K6" s="52">
        <v>0.2301</v>
      </c>
      <c r="L6" s="10">
        <v>5.1000000000000004E-3</v>
      </c>
      <c r="M6" s="10">
        <v>3.3230000000000003E-2</v>
      </c>
      <c r="N6" s="10">
        <v>4.4000000000000002E-4</v>
      </c>
      <c r="O6" s="43">
        <v>0.59740489635517147</v>
      </c>
      <c r="P6" s="9">
        <v>204.726412965603</v>
      </c>
      <c r="Q6" s="58">
        <v>31.885512918302833</v>
      </c>
      <c r="R6" s="9">
        <v>210.73210522261149</v>
      </c>
      <c r="S6" s="9">
        <v>2.7446149140988609</v>
      </c>
      <c r="T6" s="9">
        <v>210.28122748906154</v>
      </c>
      <c r="U6" s="9">
        <v>4.2010797540462761</v>
      </c>
      <c r="V6" s="79">
        <f t="shared" si="0"/>
        <v>210.73210522261149</v>
      </c>
      <c r="W6" s="9">
        <f t="shared" si="1"/>
        <v>2.7446149140988609</v>
      </c>
      <c r="X6" s="8">
        <f t="shared" si="2"/>
        <v>100.21441654061745</v>
      </c>
    </row>
    <row r="7" spans="1:24">
      <c r="A7" s="6" t="s">
        <v>76</v>
      </c>
      <c r="B7" s="7">
        <v>77400</v>
      </c>
      <c r="C7" s="8" t="s">
        <v>15</v>
      </c>
      <c r="D7" s="8" t="s">
        <v>16</v>
      </c>
      <c r="E7" s="8">
        <v>263.5</v>
      </c>
      <c r="F7" s="15">
        <v>0.77700077700077708</v>
      </c>
      <c r="G7" s="15">
        <v>29.533372711163615</v>
      </c>
      <c r="H7" s="9">
        <v>1.046664</v>
      </c>
      <c r="I7" s="10">
        <v>5.21E-2</v>
      </c>
      <c r="J7" s="11">
        <v>1.9E-3</v>
      </c>
      <c r="K7" s="52">
        <v>0.24179999999999999</v>
      </c>
      <c r="L7" s="10">
        <v>1.2999999999999999E-2</v>
      </c>
      <c r="M7" s="10">
        <v>3.3860000000000001E-2</v>
      </c>
      <c r="N7" s="10">
        <v>1.1999999999999999E-3</v>
      </c>
      <c r="O7" s="43">
        <v>0.6591848789131719</v>
      </c>
      <c r="P7" s="9">
        <v>289.80126942168613</v>
      </c>
      <c r="Q7" s="58">
        <v>83.323132423098514</v>
      </c>
      <c r="R7" s="9">
        <v>214.66153360790395</v>
      </c>
      <c r="S7" s="9">
        <v>7.4780058059295413</v>
      </c>
      <c r="T7" s="9">
        <v>219.89332380429039</v>
      </c>
      <c r="U7" s="9">
        <v>10.574460461725721</v>
      </c>
      <c r="V7" s="79">
        <f t="shared" si="0"/>
        <v>214.66153360790395</v>
      </c>
      <c r="W7" s="9">
        <f t="shared" si="1"/>
        <v>7.4780058059295413</v>
      </c>
      <c r="X7" s="8">
        <f t="shared" si="2"/>
        <v>97.620759873072444</v>
      </c>
    </row>
    <row r="8" spans="1:24">
      <c r="A8" s="6" t="s">
        <v>25</v>
      </c>
      <c r="B8" s="7">
        <v>155800</v>
      </c>
      <c r="C8" s="8" t="s">
        <v>15</v>
      </c>
      <c r="D8" s="8" t="s">
        <v>16</v>
      </c>
      <c r="E8" s="8">
        <v>501</v>
      </c>
      <c r="F8" s="15">
        <v>0.36363636363636365</v>
      </c>
      <c r="G8" s="15">
        <v>28.926815157651145</v>
      </c>
      <c r="H8" s="9">
        <v>0.40164509999999998</v>
      </c>
      <c r="I8" s="10">
        <v>5.1479999999999998E-2</v>
      </c>
      <c r="J8" s="11">
        <v>8.8000000000000003E-4</v>
      </c>
      <c r="K8" s="52">
        <v>0.245</v>
      </c>
      <c r="L8" s="10">
        <v>6.1000000000000004E-3</v>
      </c>
      <c r="M8" s="10">
        <v>3.4569999999999997E-2</v>
      </c>
      <c r="N8" s="10">
        <v>4.8000000000000001E-4</v>
      </c>
      <c r="O8" s="43">
        <v>0.55767105943274986</v>
      </c>
      <c r="P8" s="9">
        <v>262.38110092434925</v>
      </c>
      <c r="Q8" s="58">
        <v>39.249636570585032</v>
      </c>
      <c r="R8" s="9">
        <v>219.08706819119442</v>
      </c>
      <c r="S8" s="9">
        <v>2.9901903372541767</v>
      </c>
      <c r="T8" s="9">
        <v>222.50650344384528</v>
      </c>
      <c r="U8" s="9">
        <v>4.9628211651991023</v>
      </c>
      <c r="V8" s="79">
        <f t="shared" si="0"/>
        <v>219.08706819119442</v>
      </c>
      <c r="W8" s="9">
        <f t="shared" si="1"/>
        <v>2.9901903372541767</v>
      </c>
      <c r="X8" s="8">
        <f t="shared" si="2"/>
        <v>98.463220085828269</v>
      </c>
    </row>
    <row r="9" spans="1:24">
      <c r="A9" s="6" t="s">
        <v>92</v>
      </c>
      <c r="B9" s="7">
        <v>81380</v>
      </c>
      <c r="C9" s="8" t="s">
        <v>15</v>
      </c>
      <c r="D9" s="8" t="s">
        <v>16</v>
      </c>
      <c r="E9" s="8">
        <v>256.39999999999998</v>
      </c>
      <c r="F9" s="15">
        <v>0.51557022066405445</v>
      </c>
      <c r="G9" s="15">
        <v>28.901734104046245</v>
      </c>
      <c r="H9" s="9">
        <v>0.4009489</v>
      </c>
      <c r="I9" s="10">
        <v>5.0299999999999997E-2</v>
      </c>
      <c r="J9" s="11">
        <v>1.1999999999999999E-3</v>
      </c>
      <c r="K9" s="52">
        <v>0.24099999999999999</v>
      </c>
      <c r="L9" s="10">
        <v>6.6E-3</v>
      </c>
      <c r="M9" s="10">
        <v>3.4599999999999999E-2</v>
      </c>
      <c r="N9" s="10">
        <v>4.8000000000000001E-4</v>
      </c>
      <c r="O9" s="43">
        <v>0.50656857593273774</v>
      </c>
      <c r="P9" s="9">
        <v>208.8800955767756</v>
      </c>
      <c r="Q9" s="58">
        <v>55.311916968504171</v>
      </c>
      <c r="R9" s="9">
        <v>219.27399572781707</v>
      </c>
      <c r="S9" s="9">
        <v>2.9901036516666863</v>
      </c>
      <c r="T9" s="9">
        <v>219.23897671977483</v>
      </c>
      <c r="U9" s="9">
        <v>5.3857943128810746</v>
      </c>
      <c r="V9" s="79">
        <f t="shared" si="0"/>
        <v>219.27399572781707</v>
      </c>
      <c r="W9" s="9">
        <f t="shared" si="1"/>
        <v>2.9901036516666863</v>
      </c>
      <c r="X9" s="8">
        <f t="shared" si="2"/>
        <v>100.01597298462444</v>
      </c>
    </row>
    <row r="10" spans="1:24">
      <c r="A10" s="6" t="s">
        <v>35</v>
      </c>
      <c r="B10" s="7">
        <v>131900</v>
      </c>
      <c r="C10" s="8" t="s">
        <v>15</v>
      </c>
      <c r="D10" s="8" t="s">
        <v>16</v>
      </c>
      <c r="E10" s="8">
        <v>397</v>
      </c>
      <c r="F10" s="15">
        <v>1.1111111111111112</v>
      </c>
      <c r="G10" s="15">
        <v>28.760425654299681</v>
      </c>
      <c r="H10" s="9">
        <v>0.38876620000000001</v>
      </c>
      <c r="I10" s="10">
        <v>5.0470000000000001E-2</v>
      </c>
      <c r="J10" s="11">
        <v>8.9999999999999998E-4</v>
      </c>
      <c r="K10" s="52">
        <v>0.24110000000000001</v>
      </c>
      <c r="L10" s="10">
        <v>6.0000000000000001E-3</v>
      </c>
      <c r="M10" s="10">
        <v>3.4770000000000002E-2</v>
      </c>
      <c r="N10" s="10">
        <v>4.6999999999999999E-4</v>
      </c>
      <c r="O10" s="43">
        <v>0.54317419231137953</v>
      </c>
      <c r="P10" s="9">
        <v>216.69716755758972</v>
      </c>
      <c r="Q10" s="58">
        <v>41.28535980128914</v>
      </c>
      <c r="R10" s="9">
        <v>220.33314939625163</v>
      </c>
      <c r="S10" s="9">
        <v>2.9273430733735779</v>
      </c>
      <c r="T10" s="9">
        <v>219.32079316986196</v>
      </c>
      <c r="U10" s="9">
        <v>4.8969617619189876</v>
      </c>
      <c r="V10" s="79">
        <f t="shared" si="0"/>
        <v>220.33314939625163</v>
      </c>
      <c r="W10" s="9">
        <f t="shared" si="1"/>
        <v>2.9273430733735779</v>
      </c>
      <c r="X10" s="8">
        <f t="shared" si="2"/>
        <v>100.46158698031226</v>
      </c>
    </row>
    <row r="11" spans="1:24">
      <c r="A11" s="6" t="s">
        <v>80</v>
      </c>
      <c r="B11" s="7">
        <v>96500</v>
      </c>
      <c r="C11" s="8" t="s">
        <v>15</v>
      </c>
      <c r="D11" s="8" t="s">
        <v>16</v>
      </c>
      <c r="E11" s="8">
        <v>299.60000000000002</v>
      </c>
      <c r="F11" s="15">
        <v>0.48952418249461521</v>
      </c>
      <c r="G11" s="15">
        <v>28.669724770642201</v>
      </c>
      <c r="H11" s="9">
        <v>0.38631799999999999</v>
      </c>
      <c r="I11" s="10">
        <v>5.2900000000000003E-2</v>
      </c>
      <c r="J11" s="11">
        <v>1.1000000000000001E-3</v>
      </c>
      <c r="K11" s="52">
        <v>0.25419999999999998</v>
      </c>
      <c r="L11" s="10">
        <v>7.1999999999999998E-3</v>
      </c>
      <c r="M11" s="10">
        <v>3.4880000000000001E-2</v>
      </c>
      <c r="N11" s="10">
        <v>4.6999999999999999E-4</v>
      </c>
      <c r="O11" s="43">
        <v>0.47573426350662584</v>
      </c>
      <c r="P11" s="9">
        <v>324.51007394780544</v>
      </c>
      <c r="Q11" s="58">
        <v>47.216423770150854</v>
      </c>
      <c r="R11" s="9">
        <v>221.01839140403101</v>
      </c>
      <c r="S11" s="9">
        <v>2.9270319893402643</v>
      </c>
      <c r="T11" s="9">
        <v>229.98214867927439</v>
      </c>
      <c r="U11" s="9">
        <v>5.8123532727120448</v>
      </c>
      <c r="V11" s="79">
        <f t="shared" si="0"/>
        <v>221.01839140403101</v>
      </c>
      <c r="W11" s="9">
        <f t="shared" si="1"/>
        <v>2.9270319893402643</v>
      </c>
      <c r="X11" s="8">
        <f t="shared" si="2"/>
        <v>96.102411719031309</v>
      </c>
    </row>
    <row r="12" spans="1:24">
      <c r="A12" s="6" t="s">
        <v>71</v>
      </c>
      <c r="B12" s="7">
        <v>109200</v>
      </c>
      <c r="C12" s="8" t="s">
        <v>15</v>
      </c>
      <c r="D12" s="8" t="s">
        <v>16</v>
      </c>
      <c r="E12" s="8">
        <v>337.1</v>
      </c>
      <c r="F12" s="15">
        <v>0.4</v>
      </c>
      <c r="G12" s="15">
        <v>27.824151363383418</v>
      </c>
      <c r="H12" s="9">
        <v>0.3948335</v>
      </c>
      <c r="I12" s="10">
        <v>5.4600000000000003E-2</v>
      </c>
      <c r="J12" s="11">
        <v>1.1999999999999999E-3</v>
      </c>
      <c r="K12" s="52">
        <v>0.26979999999999998</v>
      </c>
      <c r="L12" s="10">
        <v>7.7999999999999996E-3</v>
      </c>
      <c r="M12" s="10">
        <v>3.594E-2</v>
      </c>
      <c r="N12" s="10">
        <v>5.1000000000000004E-4</v>
      </c>
      <c r="O12" s="43">
        <v>0.49083943324343987</v>
      </c>
      <c r="P12" s="9">
        <v>395.87985244544205</v>
      </c>
      <c r="Q12" s="58">
        <v>49.279636779773803</v>
      </c>
      <c r="R12" s="9">
        <v>227.61790235123041</v>
      </c>
      <c r="S12" s="9">
        <v>3.1728306923365608</v>
      </c>
      <c r="T12" s="9">
        <v>242.53379474459311</v>
      </c>
      <c r="U12" s="9">
        <v>6.2181146006530525</v>
      </c>
      <c r="V12" s="79">
        <f t="shared" si="0"/>
        <v>227.61790235123041</v>
      </c>
      <c r="W12" s="9">
        <f t="shared" si="1"/>
        <v>3.1728306923365608</v>
      </c>
      <c r="X12" s="8">
        <f t="shared" si="2"/>
        <v>93.849973605092728</v>
      </c>
    </row>
    <row r="13" spans="1:24">
      <c r="A13" s="6" t="s">
        <v>50</v>
      </c>
      <c r="B13" s="7">
        <v>178400</v>
      </c>
      <c r="C13" s="8" t="s">
        <v>15</v>
      </c>
      <c r="D13" s="8" t="s">
        <v>16</v>
      </c>
      <c r="E13" s="8">
        <v>521</v>
      </c>
      <c r="F13" s="15">
        <v>0.92421441774491675</v>
      </c>
      <c r="G13" s="15">
        <v>26.315789473684212</v>
      </c>
      <c r="H13" s="9">
        <v>0.35318559999999999</v>
      </c>
      <c r="I13" s="10">
        <v>5.237E-2</v>
      </c>
      <c r="J13" s="11">
        <v>8.1999999999999998E-4</v>
      </c>
      <c r="K13" s="52">
        <v>0.27460000000000001</v>
      </c>
      <c r="L13" s="10">
        <v>6.4999999999999997E-3</v>
      </c>
      <c r="M13" s="10">
        <v>3.7999999999999999E-2</v>
      </c>
      <c r="N13" s="10">
        <v>5.1000000000000004E-4</v>
      </c>
      <c r="O13" s="43">
        <v>0.56698785425101228</v>
      </c>
      <c r="P13" s="9">
        <v>301.59887007013111</v>
      </c>
      <c r="Q13" s="58">
        <v>35.699589612235286</v>
      </c>
      <c r="R13" s="9">
        <v>240.42407570473446</v>
      </c>
      <c r="S13" s="9">
        <v>3.1665354840405655</v>
      </c>
      <c r="T13" s="9">
        <v>246.36483108905585</v>
      </c>
      <c r="U13" s="9">
        <v>5.1649286512608512</v>
      </c>
      <c r="V13" s="79">
        <f t="shared" si="0"/>
        <v>240.42407570473446</v>
      </c>
      <c r="W13" s="9">
        <f t="shared" si="1"/>
        <v>3.1665354840405655</v>
      </c>
      <c r="X13" s="8">
        <f t="shared" si="2"/>
        <v>97.588634969504255</v>
      </c>
    </row>
    <row r="14" spans="1:24">
      <c r="A14" s="6" t="s">
        <v>79</v>
      </c>
      <c r="B14" s="7">
        <v>149500</v>
      </c>
      <c r="C14" s="8" t="s">
        <v>15</v>
      </c>
      <c r="D14" s="8" t="s">
        <v>16</v>
      </c>
      <c r="E14" s="8">
        <v>435.4</v>
      </c>
      <c r="F14" s="15">
        <v>0.69013112491373363</v>
      </c>
      <c r="G14" s="15">
        <v>26.260504201680671</v>
      </c>
      <c r="H14" s="9">
        <v>0.35170319999999999</v>
      </c>
      <c r="I14" s="10">
        <v>5.142E-2</v>
      </c>
      <c r="J14" s="11">
        <v>8.5999999999999998E-4</v>
      </c>
      <c r="K14" s="52">
        <v>0.26879999999999998</v>
      </c>
      <c r="L14" s="10">
        <v>6.4999999999999997E-3</v>
      </c>
      <c r="M14" s="10">
        <v>3.8080000000000003E-2</v>
      </c>
      <c r="N14" s="10">
        <v>5.1000000000000004E-4</v>
      </c>
      <c r="O14" s="43">
        <v>0.55384615384615377</v>
      </c>
      <c r="P14" s="9">
        <v>259.70278168762718</v>
      </c>
      <c r="Q14" s="58">
        <v>38.420918325879249</v>
      </c>
      <c r="R14" s="9">
        <v>240.92089002289487</v>
      </c>
      <c r="S14" s="9">
        <v>3.1662915137911796</v>
      </c>
      <c r="T14" s="9">
        <v>241.73383956790013</v>
      </c>
      <c r="U14" s="9">
        <v>5.1884786031077965</v>
      </c>
      <c r="V14" s="79">
        <f t="shared" si="0"/>
        <v>240.92089002289487</v>
      </c>
      <c r="W14" s="9">
        <f t="shared" si="1"/>
        <v>3.1662915137911796</v>
      </c>
      <c r="X14" s="8">
        <f t="shared" si="2"/>
        <v>99.663700561552147</v>
      </c>
    </row>
    <row r="15" spans="1:24">
      <c r="A15" s="6" t="s">
        <v>61</v>
      </c>
      <c r="B15" s="7">
        <v>182100</v>
      </c>
      <c r="C15" s="8" t="s">
        <v>15</v>
      </c>
      <c r="D15" s="8" t="s">
        <v>16</v>
      </c>
      <c r="E15" s="8">
        <v>498</v>
      </c>
      <c r="F15" s="15">
        <v>0.69070313579223652</v>
      </c>
      <c r="G15" s="15">
        <v>26.075619295958276</v>
      </c>
      <c r="H15" s="9">
        <v>0.34676829999999997</v>
      </c>
      <c r="I15" s="10">
        <v>5.1619999999999999E-2</v>
      </c>
      <c r="J15" s="11">
        <v>8.5999999999999998E-4</v>
      </c>
      <c r="K15" s="52">
        <v>0.27239999999999998</v>
      </c>
      <c r="L15" s="10">
        <v>6.4999999999999997E-3</v>
      </c>
      <c r="M15" s="10">
        <v>3.8350000000000002E-2</v>
      </c>
      <c r="N15" s="10">
        <v>5.1000000000000004E-4</v>
      </c>
      <c r="O15" s="43">
        <v>0.55731220539564741</v>
      </c>
      <c r="P15" s="9">
        <v>268.6133833657799</v>
      </c>
      <c r="Q15" s="58">
        <v>38.210619903240513</v>
      </c>
      <c r="R15" s="9">
        <v>242.59735572506739</v>
      </c>
      <c r="S15" s="9">
        <v>3.1654683916773365</v>
      </c>
      <c r="T15" s="9">
        <v>244.61073350545968</v>
      </c>
      <c r="U15" s="9">
        <v>5.1738361824493779</v>
      </c>
      <c r="V15" s="79">
        <f t="shared" si="0"/>
        <v>242.59735572506739</v>
      </c>
      <c r="W15" s="9">
        <f t="shared" si="1"/>
        <v>3.1654683916773365</v>
      </c>
      <c r="X15" s="8">
        <f t="shared" si="2"/>
        <v>99.176905382875461</v>
      </c>
    </row>
    <row r="16" spans="1:24">
      <c r="A16" s="6" t="s">
        <v>86</v>
      </c>
      <c r="B16" s="7">
        <v>208200</v>
      </c>
      <c r="C16" s="8" t="s">
        <v>15</v>
      </c>
      <c r="D16" s="8" t="s">
        <v>16</v>
      </c>
      <c r="E16" s="8">
        <v>622</v>
      </c>
      <c r="F16" s="15">
        <v>2.1934634788330771</v>
      </c>
      <c r="G16" s="15">
        <v>25.201612903225808</v>
      </c>
      <c r="H16" s="9">
        <v>0.40647759999999999</v>
      </c>
      <c r="I16" s="10">
        <v>5.16E-2</v>
      </c>
      <c r="J16" s="11">
        <v>9.7000000000000005E-4</v>
      </c>
      <c r="K16" s="52">
        <v>0.28079999999999999</v>
      </c>
      <c r="L16" s="10">
        <v>8.0999999999999996E-3</v>
      </c>
      <c r="M16" s="10">
        <v>3.968E-2</v>
      </c>
      <c r="N16" s="10">
        <v>6.4000000000000005E-4</v>
      </c>
      <c r="O16" s="43">
        <v>0.55913978494623673</v>
      </c>
      <c r="P16" s="9">
        <v>267.72452094707444</v>
      </c>
      <c r="Q16" s="58">
        <v>43.121633914761667</v>
      </c>
      <c r="R16" s="9">
        <v>250.84914422948185</v>
      </c>
      <c r="S16" s="9">
        <v>3.9670242372603752</v>
      </c>
      <c r="T16" s="9">
        <v>251.29195583121069</v>
      </c>
      <c r="U16" s="9">
        <v>6.4012374759901434</v>
      </c>
      <c r="V16" s="79">
        <f t="shared" si="0"/>
        <v>250.84914422948185</v>
      </c>
      <c r="W16" s="9">
        <f t="shared" si="1"/>
        <v>3.9670242372603752</v>
      </c>
      <c r="X16" s="8">
        <f t="shared" si="2"/>
        <v>99.82378600211689</v>
      </c>
    </row>
    <row r="17" spans="1:24">
      <c r="A17" s="6" t="s">
        <v>75</v>
      </c>
      <c r="B17" s="7">
        <v>125000</v>
      </c>
      <c r="C17" s="8" t="s">
        <v>15</v>
      </c>
      <c r="D17" s="8" t="s">
        <v>16</v>
      </c>
      <c r="E17" s="8">
        <v>333.8</v>
      </c>
      <c r="F17" s="15">
        <v>0.46382189239332094</v>
      </c>
      <c r="G17" s="15">
        <v>25.018764073054793</v>
      </c>
      <c r="H17" s="9">
        <v>0.35052559999999999</v>
      </c>
      <c r="I17" s="10">
        <v>5.1040000000000002E-2</v>
      </c>
      <c r="J17" s="11">
        <v>9.1E-4</v>
      </c>
      <c r="K17" s="52">
        <v>0.28070000000000001</v>
      </c>
      <c r="L17" s="10">
        <v>7.0000000000000001E-3</v>
      </c>
      <c r="M17" s="10">
        <v>3.9969999999999999E-2</v>
      </c>
      <c r="N17" s="10">
        <v>5.5999999999999995E-4</v>
      </c>
      <c r="O17" s="43">
        <v>0.56182136602451838</v>
      </c>
      <c r="P17" s="9">
        <v>242.63677217487668</v>
      </c>
      <c r="Q17" s="58">
        <v>41.083931436633243</v>
      </c>
      <c r="R17" s="9">
        <v>252.64700456649092</v>
      </c>
      <c r="S17" s="9">
        <v>3.4703119722791484</v>
      </c>
      <c r="T17" s="9">
        <v>251.21267548346344</v>
      </c>
      <c r="U17" s="9">
        <v>5.5347289919400851</v>
      </c>
      <c r="V17" s="79">
        <f t="shared" si="0"/>
        <v>252.64700456649092</v>
      </c>
      <c r="W17" s="9">
        <f t="shared" si="1"/>
        <v>3.4703119722791484</v>
      </c>
      <c r="X17" s="8">
        <f t="shared" si="2"/>
        <v>100.5709620664113</v>
      </c>
    </row>
    <row r="18" spans="1:24">
      <c r="A18" s="6" t="s">
        <v>45</v>
      </c>
      <c r="B18" s="7">
        <v>118900</v>
      </c>
      <c r="C18" s="8" t="s">
        <v>15</v>
      </c>
      <c r="D18" s="8" t="s">
        <v>16</v>
      </c>
      <c r="E18" s="8">
        <v>314.39999999999998</v>
      </c>
      <c r="F18" s="15">
        <v>0.81625989715125291</v>
      </c>
      <c r="G18" s="15">
        <v>24.740227610094013</v>
      </c>
      <c r="H18" s="9">
        <v>0.3305226</v>
      </c>
      <c r="I18" s="10">
        <v>5.101E-2</v>
      </c>
      <c r="J18" s="11">
        <v>8.9999999999999998E-4</v>
      </c>
      <c r="K18" s="52">
        <v>0.28370000000000001</v>
      </c>
      <c r="L18" s="10">
        <v>6.8999999999999999E-3</v>
      </c>
      <c r="M18" s="10">
        <v>4.0419999999999998E-2</v>
      </c>
      <c r="N18" s="10">
        <v>5.4000000000000001E-4</v>
      </c>
      <c r="O18" s="43">
        <v>0.54929759266828737</v>
      </c>
      <c r="P18" s="9">
        <v>241.28179240206174</v>
      </c>
      <c r="Q18" s="58">
        <v>40.666335601338858</v>
      </c>
      <c r="R18" s="9">
        <v>255.43579554048267</v>
      </c>
      <c r="S18" s="9">
        <v>3.3449574190640305</v>
      </c>
      <c r="T18" s="9">
        <v>253.58839732826709</v>
      </c>
      <c r="U18" s="9">
        <v>5.4431572430912638</v>
      </c>
      <c r="V18" s="79">
        <f t="shared" si="0"/>
        <v>255.43579554048267</v>
      </c>
      <c r="W18" s="9">
        <f t="shared" si="1"/>
        <v>3.3449574190640305</v>
      </c>
      <c r="X18" s="8">
        <f t="shared" si="2"/>
        <v>100.72850265693512</v>
      </c>
    </row>
    <row r="19" spans="1:24">
      <c r="A19" s="6" t="s">
        <v>30</v>
      </c>
      <c r="B19" s="7">
        <v>112300</v>
      </c>
      <c r="C19" s="8" t="s">
        <v>15</v>
      </c>
      <c r="D19" s="8" t="s">
        <v>16</v>
      </c>
      <c r="E19" s="8">
        <v>292</v>
      </c>
      <c r="F19" s="15">
        <v>0.75660134675039714</v>
      </c>
      <c r="G19" s="15">
        <v>24.685262898049867</v>
      </c>
      <c r="H19" s="9">
        <v>0.34124280000000001</v>
      </c>
      <c r="I19" s="10">
        <v>5.21E-2</v>
      </c>
      <c r="J19" s="11">
        <v>1.1999999999999999E-3</v>
      </c>
      <c r="K19" s="52">
        <v>0.28999999999999998</v>
      </c>
      <c r="L19" s="10">
        <v>8.3000000000000001E-3</v>
      </c>
      <c r="M19" s="10">
        <v>4.0509999999999997E-2</v>
      </c>
      <c r="N19" s="10">
        <v>5.5999999999999995E-4</v>
      </c>
      <c r="O19" s="43">
        <v>0.48299839694497559</v>
      </c>
      <c r="P19" s="9">
        <v>289.80126942168613</v>
      </c>
      <c r="Q19" s="58">
        <v>52.625136267220107</v>
      </c>
      <c r="R19" s="9">
        <v>255.99340898903952</v>
      </c>
      <c r="S19" s="9">
        <v>3.4685114471438681</v>
      </c>
      <c r="T19" s="9">
        <v>258.55939318026174</v>
      </c>
      <c r="U19" s="9">
        <v>6.5121571919479493</v>
      </c>
      <c r="V19" s="79">
        <f t="shared" si="0"/>
        <v>255.99340898903952</v>
      </c>
      <c r="W19" s="9">
        <f t="shared" si="1"/>
        <v>3.4685114471438681</v>
      </c>
      <c r="X19" s="8">
        <f t="shared" si="2"/>
        <v>99.007584230585948</v>
      </c>
    </row>
    <row r="20" spans="1:24">
      <c r="A20" s="6" t="s">
        <v>22</v>
      </c>
      <c r="B20" s="7">
        <v>99520</v>
      </c>
      <c r="C20" s="8" t="s">
        <v>15</v>
      </c>
      <c r="D20" s="8" t="s">
        <v>16</v>
      </c>
      <c r="E20" s="8">
        <v>260.3</v>
      </c>
      <c r="F20" s="15">
        <v>0.92165898617511521</v>
      </c>
      <c r="G20" s="15">
        <v>23.832221163012395</v>
      </c>
      <c r="H20" s="9">
        <v>0.32374560000000002</v>
      </c>
      <c r="I20" s="10">
        <v>5.1970000000000002E-2</v>
      </c>
      <c r="J20" s="11">
        <v>1E-3</v>
      </c>
      <c r="K20" s="52">
        <v>0.30070000000000002</v>
      </c>
      <c r="L20" s="10">
        <v>7.9000000000000008E-3</v>
      </c>
      <c r="M20" s="10">
        <v>4.1959999999999997E-2</v>
      </c>
      <c r="N20" s="10">
        <v>5.6999999999999998E-4</v>
      </c>
      <c r="O20" s="43">
        <v>0.51706568039483047</v>
      </c>
      <c r="P20" s="9">
        <v>284.09016352683614</v>
      </c>
      <c r="Q20" s="58">
        <v>44.009059324664442</v>
      </c>
      <c r="R20" s="9">
        <v>264.97053910341373</v>
      </c>
      <c r="S20" s="9">
        <v>3.525520559357517</v>
      </c>
      <c r="T20" s="9">
        <v>266.94682549378894</v>
      </c>
      <c r="U20" s="9">
        <v>6.1484310970637921</v>
      </c>
      <c r="V20" s="79">
        <f t="shared" si="0"/>
        <v>264.97053910341373</v>
      </c>
      <c r="W20" s="9">
        <f t="shared" si="1"/>
        <v>3.525520559357517</v>
      </c>
      <c r="X20" s="8">
        <f t="shared" si="2"/>
        <v>99.259670390640707</v>
      </c>
    </row>
    <row r="21" spans="1:24">
      <c r="A21" s="6" t="s">
        <v>52</v>
      </c>
      <c r="B21" s="7">
        <v>154000</v>
      </c>
      <c r="C21" s="8" t="s">
        <v>15</v>
      </c>
      <c r="D21" s="8" t="s">
        <v>16</v>
      </c>
      <c r="E21" s="8">
        <v>391.8</v>
      </c>
      <c r="F21" s="15">
        <v>0.69686411149825778</v>
      </c>
      <c r="G21" s="15">
        <v>23.201856148491881</v>
      </c>
      <c r="H21" s="9">
        <v>0.31222919999999998</v>
      </c>
      <c r="I21" s="10">
        <v>5.2479999999999999E-2</v>
      </c>
      <c r="J21" s="11">
        <v>8.8000000000000003E-4</v>
      </c>
      <c r="K21" s="52">
        <v>0.31169999999999998</v>
      </c>
      <c r="L21" s="10">
        <v>7.7000000000000002E-3</v>
      </c>
      <c r="M21" s="10">
        <v>4.3099999999999999E-2</v>
      </c>
      <c r="N21" s="10">
        <v>5.8E-4</v>
      </c>
      <c r="O21" s="43">
        <v>0.54474945008587683</v>
      </c>
      <c r="P21" s="9">
        <v>306.38077161052433</v>
      </c>
      <c r="Q21" s="58">
        <v>38.198775169868199</v>
      </c>
      <c r="R21" s="9">
        <v>272.01965318155214</v>
      </c>
      <c r="S21" s="9">
        <v>3.5834350740402101</v>
      </c>
      <c r="T21" s="9">
        <v>275.49779747064326</v>
      </c>
      <c r="U21" s="9">
        <v>5.9431202392956948</v>
      </c>
      <c r="V21" s="79">
        <f t="shared" si="0"/>
        <v>272.01965318155214</v>
      </c>
      <c r="W21" s="9">
        <f t="shared" si="1"/>
        <v>3.5834350740402101</v>
      </c>
      <c r="X21" s="8">
        <f t="shared" si="2"/>
        <v>98.737505591324464</v>
      </c>
    </row>
    <row r="22" spans="1:24">
      <c r="A22" s="6" t="s">
        <v>28</v>
      </c>
      <c r="B22" s="7">
        <v>270300</v>
      </c>
      <c r="C22" s="8" t="s">
        <v>15</v>
      </c>
      <c r="D22" s="8" t="s">
        <v>16</v>
      </c>
      <c r="E22" s="8">
        <v>651</v>
      </c>
      <c r="F22" s="15">
        <v>0.57369055131661983</v>
      </c>
      <c r="G22" s="15">
        <v>23.073373327180434</v>
      </c>
      <c r="H22" s="9">
        <v>0.30878070000000002</v>
      </c>
      <c r="I22" s="10">
        <v>5.1740000000000001E-2</v>
      </c>
      <c r="J22" s="11">
        <v>6.8000000000000005E-4</v>
      </c>
      <c r="K22" s="52">
        <v>0.309</v>
      </c>
      <c r="L22" s="10">
        <v>6.7000000000000002E-3</v>
      </c>
      <c r="M22" s="10">
        <v>4.3339999999999997E-2</v>
      </c>
      <c r="N22" s="10">
        <v>5.8E-4</v>
      </c>
      <c r="O22" s="43">
        <v>0.61719551756675783</v>
      </c>
      <c r="P22" s="9">
        <v>273.93635824797894</v>
      </c>
      <c r="Q22" s="58">
        <v>30.114102680193604</v>
      </c>
      <c r="R22" s="9">
        <v>273.50269550295172</v>
      </c>
      <c r="S22" s="9">
        <v>3.5826110037643275</v>
      </c>
      <c r="T22" s="9">
        <v>273.40558148729531</v>
      </c>
      <c r="U22" s="9">
        <v>5.1838924322412367</v>
      </c>
      <c r="V22" s="79">
        <f t="shared" si="0"/>
        <v>273.50269550295172</v>
      </c>
      <c r="W22" s="9">
        <f t="shared" si="1"/>
        <v>3.5826110037643275</v>
      </c>
      <c r="X22" s="8">
        <f t="shared" si="2"/>
        <v>100.03552012915323</v>
      </c>
    </row>
    <row r="23" spans="1:24">
      <c r="A23" s="6" t="s">
        <v>31</v>
      </c>
      <c r="B23" s="7">
        <v>281700</v>
      </c>
      <c r="C23" s="8" t="s">
        <v>15</v>
      </c>
      <c r="D23" s="8" t="s">
        <v>16</v>
      </c>
      <c r="E23" s="8">
        <v>368.2</v>
      </c>
      <c r="F23" s="15">
        <v>0.70209927683774487</v>
      </c>
      <c r="G23" s="15">
        <v>12.504689258471927</v>
      </c>
      <c r="H23" s="9">
        <v>0.17200399999999999</v>
      </c>
      <c r="I23" s="10">
        <v>5.7459999999999997E-2</v>
      </c>
      <c r="J23" s="11">
        <v>7.5000000000000002E-4</v>
      </c>
      <c r="K23" s="52">
        <v>0.63419999999999999</v>
      </c>
      <c r="L23" s="10">
        <v>1.4E-2</v>
      </c>
      <c r="M23" s="10">
        <v>7.9969999999999999E-2</v>
      </c>
      <c r="N23" s="10">
        <v>1.1000000000000001E-3</v>
      </c>
      <c r="O23" s="43">
        <v>0.62310866574965607</v>
      </c>
      <c r="P23" s="9">
        <v>509.23210703071589</v>
      </c>
      <c r="Q23" s="58">
        <v>28.697672449939134</v>
      </c>
      <c r="R23" s="9">
        <v>495.943677502279</v>
      </c>
      <c r="S23" s="9">
        <v>6.5626330033147724</v>
      </c>
      <c r="T23" s="9">
        <v>498.70882669286686</v>
      </c>
      <c r="U23" s="9">
        <v>8.6616189050883463</v>
      </c>
      <c r="V23" s="79">
        <f t="shared" si="0"/>
        <v>495.943677502279</v>
      </c>
      <c r="W23" s="9">
        <f t="shared" si="1"/>
        <v>6.5626330033147724</v>
      </c>
      <c r="X23" s="8">
        <f t="shared" si="2"/>
        <v>99.445538349717083</v>
      </c>
    </row>
    <row r="24" spans="1:24">
      <c r="A24" s="6" t="s">
        <v>66</v>
      </c>
      <c r="B24" s="7">
        <v>165000</v>
      </c>
      <c r="C24" s="8" t="s">
        <v>15</v>
      </c>
      <c r="D24" s="8" t="s">
        <v>16</v>
      </c>
      <c r="E24" s="8">
        <v>222.6</v>
      </c>
      <c r="F24" s="15">
        <v>0.63653723742838964</v>
      </c>
      <c r="G24" s="15">
        <v>12.405408758218583</v>
      </c>
      <c r="H24" s="9">
        <v>0.16928360000000001</v>
      </c>
      <c r="I24" s="10">
        <v>5.7349999999999998E-2</v>
      </c>
      <c r="J24" s="11">
        <v>9.2000000000000003E-4</v>
      </c>
      <c r="K24" s="52">
        <v>0.63700000000000001</v>
      </c>
      <c r="L24" s="10">
        <v>1.4999999999999999E-2</v>
      </c>
      <c r="M24" s="10">
        <v>8.0610000000000001E-2</v>
      </c>
      <c r="N24" s="10">
        <v>1.1000000000000001E-3</v>
      </c>
      <c r="O24" s="43">
        <v>0.57949799445891748</v>
      </c>
      <c r="P24" s="9">
        <v>505.01756154594693</v>
      </c>
      <c r="Q24" s="58">
        <v>35.29545111239208</v>
      </c>
      <c r="R24" s="9">
        <v>499.76274941558017</v>
      </c>
      <c r="S24" s="9">
        <v>6.5587482074963646</v>
      </c>
      <c r="T24" s="9">
        <v>500.44707152256467</v>
      </c>
      <c r="U24" s="9">
        <v>9.2616913334909441</v>
      </c>
      <c r="V24" s="79">
        <f t="shared" si="0"/>
        <v>499.76274941558017</v>
      </c>
      <c r="W24" s="9">
        <f t="shared" si="1"/>
        <v>6.5587482074963646</v>
      </c>
      <c r="X24" s="8">
        <f t="shared" si="2"/>
        <v>99.863257845649386</v>
      </c>
    </row>
    <row r="25" spans="1:24">
      <c r="A25" s="138" t="s">
        <v>63</v>
      </c>
      <c r="B25" s="139">
        <v>242000</v>
      </c>
      <c r="C25" s="124" t="s">
        <v>15</v>
      </c>
      <c r="D25" s="124" t="s">
        <v>16</v>
      </c>
      <c r="E25" s="124">
        <v>308.89999999999998</v>
      </c>
      <c r="F25" s="140">
        <v>0.56338028169014087</v>
      </c>
      <c r="G25" s="140">
        <v>12.376237623762377</v>
      </c>
      <c r="H25" s="119">
        <v>0.16848840000000001</v>
      </c>
      <c r="I25" s="141">
        <v>5.7979999999999997E-2</v>
      </c>
      <c r="J25" s="142">
        <v>7.6000000000000004E-4</v>
      </c>
      <c r="K25" s="143">
        <v>0.64539999999999997</v>
      </c>
      <c r="L25" s="141">
        <v>1.4E-2</v>
      </c>
      <c r="M25" s="141">
        <v>8.0799999999999997E-2</v>
      </c>
      <c r="N25" s="141">
        <v>1.1000000000000001E-3</v>
      </c>
      <c r="O25" s="144">
        <v>0.62759900990099016</v>
      </c>
      <c r="P25" s="119">
        <v>529.00622947549823</v>
      </c>
      <c r="Q25" s="145">
        <v>28.722375414447235</v>
      </c>
      <c r="R25" s="119">
        <v>500.89610097567794</v>
      </c>
      <c r="S25" s="119">
        <v>6.5575957939643672</v>
      </c>
      <c r="T25" s="119">
        <v>505.64402269654551</v>
      </c>
      <c r="U25" s="119">
        <v>8.6029095754227569</v>
      </c>
      <c r="V25" s="135">
        <f t="shared" si="0"/>
        <v>500.89610097567794</v>
      </c>
      <c r="W25" s="119">
        <f t="shared" si="1"/>
        <v>6.5575957939643672</v>
      </c>
      <c r="X25" s="124">
        <f t="shared" si="2"/>
        <v>99.061014961563785</v>
      </c>
    </row>
    <row r="26" spans="1:24">
      <c r="A26" s="138" t="s">
        <v>19</v>
      </c>
      <c r="B26" s="139">
        <v>222800</v>
      </c>
      <c r="C26" s="124" t="s">
        <v>15</v>
      </c>
      <c r="D26" s="124" t="s">
        <v>16</v>
      </c>
      <c r="E26" s="124">
        <v>329.1</v>
      </c>
      <c r="F26" s="140">
        <v>0.71275837491090521</v>
      </c>
      <c r="G26" s="140">
        <v>12.357884330202669</v>
      </c>
      <c r="H26" s="119">
        <v>0.1832608</v>
      </c>
      <c r="I26" s="141">
        <v>5.8099999999999999E-2</v>
      </c>
      <c r="J26" s="142">
        <v>8.8000000000000003E-4</v>
      </c>
      <c r="K26" s="143">
        <v>0.64700000000000002</v>
      </c>
      <c r="L26" s="141">
        <v>1.4999999999999999E-2</v>
      </c>
      <c r="M26" s="141">
        <v>8.0920000000000006E-2</v>
      </c>
      <c r="N26" s="141">
        <v>1.1999999999999999E-3</v>
      </c>
      <c r="O26" s="144">
        <v>0.63964409293129021</v>
      </c>
      <c r="P26" s="119">
        <v>533.53490813033352</v>
      </c>
      <c r="Q26" s="145">
        <v>33.16321762549439</v>
      </c>
      <c r="R26" s="119">
        <v>501.61179931093756</v>
      </c>
      <c r="S26" s="119">
        <v>7.1526165139349018</v>
      </c>
      <c r="T26" s="119">
        <v>506.63090947403492</v>
      </c>
      <c r="U26" s="119">
        <v>9.2057117710850775</v>
      </c>
      <c r="V26" s="135">
        <f t="shared" si="0"/>
        <v>501.61179931093756</v>
      </c>
      <c r="W26" s="119">
        <f t="shared" si="1"/>
        <v>7.1526165139349018</v>
      </c>
      <c r="X26" s="124">
        <f t="shared" si="2"/>
        <v>99.009316236092261</v>
      </c>
    </row>
    <row r="27" spans="1:24">
      <c r="A27" s="138" t="s">
        <v>95</v>
      </c>
      <c r="B27" s="139">
        <v>116100</v>
      </c>
      <c r="C27" s="124" t="s">
        <v>15</v>
      </c>
      <c r="D27" s="124" t="s">
        <v>16</v>
      </c>
      <c r="E27" s="124">
        <v>154.6</v>
      </c>
      <c r="F27" s="140">
        <v>0.86333419666752997</v>
      </c>
      <c r="G27" s="140">
        <v>12.265423770391266</v>
      </c>
      <c r="H27" s="119">
        <v>0.16548470000000001</v>
      </c>
      <c r="I27" s="141">
        <v>5.7489999999999999E-2</v>
      </c>
      <c r="J27" s="142">
        <v>9.8999999999999999E-4</v>
      </c>
      <c r="K27" s="143">
        <v>0.64600000000000002</v>
      </c>
      <c r="L27" s="141">
        <v>1.6E-2</v>
      </c>
      <c r="M27" s="141">
        <v>8.1530000000000005E-2</v>
      </c>
      <c r="N27" s="141">
        <v>1.1000000000000001E-3</v>
      </c>
      <c r="O27" s="144">
        <v>0.54473813320250208</v>
      </c>
      <c r="P27" s="119">
        <v>510.37960173255658</v>
      </c>
      <c r="Q27" s="145">
        <v>37.853728867351009</v>
      </c>
      <c r="R27" s="119">
        <v>505.24870444667727</v>
      </c>
      <c r="S27" s="119">
        <v>6.5531718643512704</v>
      </c>
      <c r="T27" s="119">
        <v>506.01421765231055</v>
      </c>
      <c r="U27" s="119">
        <v>9.8224035928094509</v>
      </c>
      <c r="V27" s="135">
        <f t="shared" si="0"/>
        <v>505.24870444667727</v>
      </c>
      <c r="W27" s="119">
        <f t="shared" si="1"/>
        <v>6.5531718643512704</v>
      </c>
      <c r="X27" s="124">
        <f t="shared" si="2"/>
        <v>99.848717055978199</v>
      </c>
    </row>
    <row r="28" spans="1:24">
      <c r="A28" s="138" t="s">
        <v>14</v>
      </c>
      <c r="B28" s="139">
        <v>124060</v>
      </c>
      <c r="C28" s="124" t="s">
        <v>15</v>
      </c>
      <c r="D28" s="124" t="s">
        <v>16</v>
      </c>
      <c r="E28" s="124">
        <v>164.7</v>
      </c>
      <c r="F28" s="140">
        <v>0.3660322108345534</v>
      </c>
      <c r="G28" s="140">
        <v>12.165450121654501</v>
      </c>
      <c r="H28" s="119">
        <v>0.162798</v>
      </c>
      <c r="I28" s="141">
        <v>5.7579999999999999E-2</v>
      </c>
      <c r="J28" s="142">
        <v>9.8999999999999999E-4</v>
      </c>
      <c r="K28" s="143">
        <v>0.65200000000000002</v>
      </c>
      <c r="L28" s="141">
        <v>1.6E-2</v>
      </c>
      <c r="M28" s="141">
        <v>8.2199999999999995E-2</v>
      </c>
      <c r="N28" s="141">
        <v>1.1000000000000001E-3</v>
      </c>
      <c r="O28" s="144">
        <v>0.54531630170316303</v>
      </c>
      <c r="P28" s="119">
        <v>513.81714845988074</v>
      </c>
      <c r="Q28" s="145">
        <v>37.772354533237049</v>
      </c>
      <c r="R28" s="119">
        <v>509.24097486864071</v>
      </c>
      <c r="S28" s="119">
        <v>6.5491167954021421</v>
      </c>
      <c r="T28" s="119">
        <v>509.70876285605561</v>
      </c>
      <c r="U28" s="119">
        <v>9.7869003785031055</v>
      </c>
      <c r="V28" s="135">
        <f t="shared" si="0"/>
        <v>509.24097486864071</v>
      </c>
      <c r="W28" s="119">
        <f t="shared" si="1"/>
        <v>6.5491167954021421</v>
      </c>
      <c r="X28" s="124">
        <f t="shared" si="2"/>
        <v>99.908224456492817</v>
      </c>
    </row>
    <row r="29" spans="1:24">
      <c r="A29" s="138" t="s">
        <v>20</v>
      </c>
      <c r="B29" s="139">
        <v>138700</v>
      </c>
      <c r="C29" s="124" t="s">
        <v>15</v>
      </c>
      <c r="D29" s="124" t="s">
        <v>16</v>
      </c>
      <c r="E29" s="124">
        <v>186.1</v>
      </c>
      <c r="F29" s="140">
        <v>0.60168471720818295</v>
      </c>
      <c r="G29" s="140">
        <v>12.161011796181443</v>
      </c>
      <c r="H29" s="119">
        <v>0.1626792</v>
      </c>
      <c r="I29" s="141">
        <v>5.6919999999999998E-2</v>
      </c>
      <c r="J29" s="142">
        <v>9.3000000000000005E-4</v>
      </c>
      <c r="K29" s="143">
        <v>0.64500000000000002</v>
      </c>
      <c r="L29" s="141">
        <v>1.4999999999999999E-2</v>
      </c>
      <c r="M29" s="141">
        <v>8.2229999999999998E-2</v>
      </c>
      <c r="N29" s="141">
        <v>1.1000000000000001E-3</v>
      </c>
      <c r="O29" s="144">
        <v>0.57521585795938224</v>
      </c>
      <c r="P29" s="119">
        <v>488.43506743954941</v>
      </c>
      <c r="Q29" s="145">
        <v>36.051050739235151</v>
      </c>
      <c r="R29" s="119">
        <v>509.41967542765673</v>
      </c>
      <c r="S29" s="119">
        <v>6.5489353425329568</v>
      </c>
      <c r="T29" s="119">
        <v>505.3971510558311</v>
      </c>
      <c r="U29" s="119">
        <v>9.216853481359351</v>
      </c>
      <c r="V29" s="135">
        <f t="shared" si="0"/>
        <v>509.41967542765673</v>
      </c>
      <c r="W29" s="119">
        <f t="shared" si="1"/>
        <v>6.5489353425329568</v>
      </c>
      <c r="X29" s="124">
        <f t="shared" si="2"/>
        <v>100.79591354312586</v>
      </c>
    </row>
    <row r="30" spans="1:24">
      <c r="A30" s="138" t="s">
        <v>60</v>
      </c>
      <c r="B30" s="139">
        <v>60500</v>
      </c>
      <c r="C30" s="124" t="s">
        <v>15</v>
      </c>
      <c r="D30" s="124" t="s">
        <v>16</v>
      </c>
      <c r="E30" s="124">
        <v>76.400000000000006</v>
      </c>
      <c r="F30" s="140">
        <v>0.71710290426676226</v>
      </c>
      <c r="G30" s="140">
        <v>12.156576707999028</v>
      </c>
      <c r="H30" s="119">
        <v>0.17733879999999999</v>
      </c>
      <c r="I30" s="141">
        <v>5.8900000000000001E-2</v>
      </c>
      <c r="J30" s="142">
        <v>1.2999999999999999E-3</v>
      </c>
      <c r="K30" s="143">
        <v>0.66500000000000004</v>
      </c>
      <c r="L30" s="141">
        <v>1.7999999999999999E-2</v>
      </c>
      <c r="M30" s="141">
        <v>8.226E-2</v>
      </c>
      <c r="N30" s="141">
        <v>1.1999999999999999E-3</v>
      </c>
      <c r="O30" s="144">
        <v>0.53894156738795684</v>
      </c>
      <c r="P30" s="119">
        <v>563.40175458676379</v>
      </c>
      <c r="Q30" s="145">
        <v>48.081529518596717</v>
      </c>
      <c r="R30" s="119">
        <v>509.59837103306546</v>
      </c>
      <c r="S30" s="119">
        <v>7.1437654084456312</v>
      </c>
      <c r="T30" s="119">
        <v>517.66779045784347</v>
      </c>
      <c r="U30" s="119">
        <v>10.918202544815813</v>
      </c>
      <c r="V30" s="135">
        <f t="shared" si="0"/>
        <v>509.59837103306546</v>
      </c>
      <c r="W30" s="119">
        <f t="shared" si="1"/>
        <v>7.1437654084456312</v>
      </c>
      <c r="X30" s="124">
        <f t="shared" si="2"/>
        <v>98.441197313504645</v>
      </c>
    </row>
    <row r="31" spans="1:24">
      <c r="A31" s="138" t="s">
        <v>46</v>
      </c>
      <c r="B31" s="139">
        <v>42850</v>
      </c>
      <c r="C31" s="124" t="s">
        <v>15</v>
      </c>
      <c r="D31" s="124" t="s">
        <v>16</v>
      </c>
      <c r="E31" s="124">
        <v>56.9</v>
      </c>
      <c r="F31" s="140">
        <v>0.75884049172863854</v>
      </c>
      <c r="G31" s="140">
        <v>12.121212121212121</v>
      </c>
      <c r="H31" s="119">
        <v>0.17630850000000001</v>
      </c>
      <c r="I31" s="141">
        <v>5.7299999999999997E-2</v>
      </c>
      <c r="J31" s="142">
        <v>1.5E-3</v>
      </c>
      <c r="K31" s="143">
        <v>0.65</v>
      </c>
      <c r="L31" s="141">
        <v>0.02</v>
      </c>
      <c r="M31" s="141">
        <v>8.2500000000000004E-2</v>
      </c>
      <c r="N31" s="141">
        <v>1.1999999999999999E-3</v>
      </c>
      <c r="O31" s="144">
        <v>0.47272727272727272</v>
      </c>
      <c r="P31" s="119">
        <v>503.0981783735121</v>
      </c>
      <c r="Q31" s="145">
        <v>57.616085455618673</v>
      </c>
      <c r="R31" s="119">
        <v>511.02775757942231</v>
      </c>
      <c r="S31" s="119">
        <v>7.1421824483783212</v>
      </c>
      <c r="T31" s="119">
        <v>508.47874083615693</v>
      </c>
      <c r="U31" s="119">
        <v>12.233678749225305</v>
      </c>
      <c r="V31" s="135">
        <f t="shared" si="0"/>
        <v>511.02775757942231</v>
      </c>
      <c r="W31" s="119">
        <f t="shared" si="1"/>
        <v>7.1421824483783212</v>
      </c>
      <c r="X31" s="124">
        <f t="shared" si="2"/>
        <v>100.50130252035191</v>
      </c>
    </row>
    <row r="32" spans="1:24">
      <c r="A32" s="138" t="s">
        <v>21</v>
      </c>
      <c r="B32" s="139">
        <v>89750</v>
      </c>
      <c r="C32" s="124" t="s">
        <v>15</v>
      </c>
      <c r="D32" s="124" t="s">
        <v>16</v>
      </c>
      <c r="E32" s="124">
        <v>118.7</v>
      </c>
      <c r="F32" s="140">
        <v>0.61447708000491585</v>
      </c>
      <c r="G32" s="140">
        <v>12.106537530266342</v>
      </c>
      <c r="H32" s="119">
        <v>0.17588190000000001</v>
      </c>
      <c r="I32" s="141">
        <v>5.6899999999999999E-2</v>
      </c>
      <c r="J32" s="142">
        <v>1.1999999999999999E-3</v>
      </c>
      <c r="K32" s="143">
        <v>0.64700000000000002</v>
      </c>
      <c r="L32" s="141">
        <v>1.7000000000000001E-2</v>
      </c>
      <c r="M32" s="141">
        <v>8.2600000000000007E-2</v>
      </c>
      <c r="N32" s="141">
        <v>1.1999999999999999E-3</v>
      </c>
      <c r="O32" s="144">
        <v>0.55291269049992864</v>
      </c>
      <c r="P32" s="119">
        <v>487.65958810562574</v>
      </c>
      <c r="Q32" s="145">
        <v>46.540038703340898</v>
      </c>
      <c r="R32" s="119">
        <v>511.62324177753732</v>
      </c>
      <c r="S32" s="119">
        <v>7.1415230887117218</v>
      </c>
      <c r="T32" s="119">
        <v>506.63090947403492</v>
      </c>
      <c r="U32" s="119">
        <v>10.426858103785946</v>
      </c>
      <c r="V32" s="135">
        <f t="shared" si="0"/>
        <v>511.62324177753732</v>
      </c>
      <c r="W32" s="119">
        <f t="shared" si="1"/>
        <v>7.1415230887117218</v>
      </c>
      <c r="X32" s="124">
        <f t="shared" si="2"/>
        <v>100.9853982870262</v>
      </c>
    </row>
    <row r="33" spans="1:24">
      <c r="A33" s="138" t="s">
        <v>37</v>
      </c>
      <c r="B33" s="139">
        <v>152800</v>
      </c>
      <c r="C33" s="124" t="s">
        <v>15</v>
      </c>
      <c r="D33" s="124" t="s">
        <v>16</v>
      </c>
      <c r="E33" s="124">
        <v>192.3</v>
      </c>
      <c r="F33" s="140">
        <v>0.5041593143433325</v>
      </c>
      <c r="G33" s="140">
        <v>12.004801920768308</v>
      </c>
      <c r="H33" s="119">
        <v>0.1585268</v>
      </c>
      <c r="I33" s="141">
        <v>5.8389999999999997E-2</v>
      </c>
      <c r="J33" s="142">
        <v>8.9999999999999998E-4</v>
      </c>
      <c r="K33" s="143">
        <v>0.67020000000000002</v>
      </c>
      <c r="L33" s="141">
        <v>1.6E-2</v>
      </c>
      <c r="M33" s="141">
        <v>8.3299999999999999E-2</v>
      </c>
      <c r="N33" s="141">
        <v>1.1000000000000001E-3</v>
      </c>
      <c r="O33" s="144">
        <v>0.55313625450180082</v>
      </c>
      <c r="P33" s="119">
        <v>544.42642007831762</v>
      </c>
      <c r="Q33" s="145">
        <v>33.686059870511308</v>
      </c>
      <c r="R33" s="119">
        <v>515.79009166404285</v>
      </c>
      <c r="S33" s="119">
        <v>6.5424700917891414</v>
      </c>
      <c r="T33" s="119">
        <v>520.83401506523012</v>
      </c>
      <c r="U33" s="119">
        <v>9.6807602878064927</v>
      </c>
      <c r="V33" s="135">
        <f t="shared" si="0"/>
        <v>515.79009166404285</v>
      </c>
      <c r="W33" s="119">
        <f t="shared" si="1"/>
        <v>6.5424700917891414</v>
      </c>
      <c r="X33" s="124">
        <f t="shared" si="2"/>
        <v>99.031567974577158</v>
      </c>
    </row>
    <row r="34" spans="1:24">
      <c r="A34" s="138" t="s">
        <v>39</v>
      </c>
      <c r="B34" s="139">
        <v>63700</v>
      </c>
      <c r="C34" s="124" t="s">
        <v>15</v>
      </c>
      <c r="D34" s="124" t="s">
        <v>16</v>
      </c>
      <c r="E34" s="124">
        <v>80.3</v>
      </c>
      <c r="F34" s="140">
        <v>0.58737151248164465</v>
      </c>
      <c r="G34" s="140">
        <v>11.980352222355338</v>
      </c>
      <c r="H34" s="119">
        <v>0.17223459999999999</v>
      </c>
      <c r="I34" s="141">
        <v>5.7000000000000002E-2</v>
      </c>
      <c r="J34" s="142">
        <v>1.2999999999999999E-3</v>
      </c>
      <c r="K34" s="143">
        <v>0.65400000000000003</v>
      </c>
      <c r="L34" s="141">
        <v>1.9E-2</v>
      </c>
      <c r="M34" s="141">
        <v>8.3470000000000003E-2</v>
      </c>
      <c r="N34" s="141">
        <v>1.1999999999999999E-3</v>
      </c>
      <c r="O34" s="144">
        <v>0.49485160126865624</v>
      </c>
      <c r="P34" s="119">
        <v>491.53323097375943</v>
      </c>
      <c r="Q34" s="145">
        <v>50.296432694454808</v>
      </c>
      <c r="R34" s="119">
        <v>516.80163457188041</v>
      </c>
      <c r="S34" s="119">
        <v>7.1357917924332241</v>
      </c>
      <c r="T34" s="119">
        <v>510.93729664568161</v>
      </c>
      <c r="U34" s="119">
        <v>11.597527951655024</v>
      </c>
      <c r="V34" s="135">
        <f t="shared" si="0"/>
        <v>516.80163457188041</v>
      </c>
      <c r="W34" s="119">
        <f t="shared" si="1"/>
        <v>7.1357917924332241</v>
      </c>
      <c r="X34" s="124">
        <f t="shared" si="2"/>
        <v>101.14776078487483</v>
      </c>
    </row>
    <row r="35" spans="1:24">
      <c r="A35" s="138" t="s">
        <v>101</v>
      </c>
      <c r="B35" s="139">
        <v>90200</v>
      </c>
      <c r="C35" s="124" t="s">
        <v>15</v>
      </c>
      <c r="D35" s="124" t="s">
        <v>16</v>
      </c>
      <c r="E35" s="124">
        <v>125</v>
      </c>
      <c r="F35" s="140">
        <v>0.67476383265856954</v>
      </c>
      <c r="G35" s="140">
        <v>11.961722488038278</v>
      </c>
      <c r="H35" s="119">
        <v>0.1716994</v>
      </c>
      <c r="I35" s="141">
        <v>5.7700000000000001E-2</v>
      </c>
      <c r="J35" s="142">
        <v>1.1000000000000001E-3</v>
      </c>
      <c r="K35" s="143">
        <v>0.66500000000000004</v>
      </c>
      <c r="L35" s="141">
        <v>1.9E-2</v>
      </c>
      <c r="M35" s="141">
        <v>8.3599999999999994E-2</v>
      </c>
      <c r="N35" s="141">
        <v>1.1999999999999999E-3</v>
      </c>
      <c r="O35" s="144">
        <v>0.50239234449760761</v>
      </c>
      <c r="P35" s="119">
        <v>518.38906526783137</v>
      </c>
      <c r="Q35" s="145">
        <v>41.84930067037309</v>
      </c>
      <c r="R35" s="119">
        <v>517.57506029848764</v>
      </c>
      <c r="S35" s="119">
        <v>7.1349361817319732</v>
      </c>
      <c r="T35" s="119">
        <v>517.66779045784347</v>
      </c>
      <c r="U35" s="119">
        <v>11.521340699322764</v>
      </c>
      <c r="V35" s="135">
        <f t="shared" ref="V35:V66" si="3">IF(R35&lt;=800,R35,P35)</f>
        <v>517.57506029848764</v>
      </c>
      <c r="W35" s="119">
        <f t="shared" ref="W35:W66" si="4">IF(R35&lt;=800,S35,Q35)</f>
        <v>7.1349361817319732</v>
      </c>
      <c r="X35" s="124">
        <f t="shared" ref="X35:X66" si="5">IF(R35&lt;=800,100-(1-(R35/T35))*100,100-(1-(R35/P35))*100)</f>
        <v>99.982086936629031</v>
      </c>
    </row>
    <row r="36" spans="1:24">
      <c r="A36" s="138" t="s">
        <v>85</v>
      </c>
      <c r="B36" s="139">
        <v>145700</v>
      </c>
      <c r="C36" s="124" t="s">
        <v>15</v>
      </c>
      <c r="D36" s="124" t="s">
        <v>16</v>
      </c>
      <c r="E36" s="124">
        <v>182.2</v>
      </c>
      <c r="F36" s="140">
        <v>0.49709201173137152</v>
      </c>
      <c r="G36" s="140">
        <v>11.896264572924103</v>
      </c>
      <c r="H36" s="119">
        <v>0.15567320000000001</v>
      </c>
      <c r="I36" s="141">
        <v>5.774E-2</v>
      </c>
      <c r="J36" s="142">
        <v>9.3000000000000005E-4</v>
      </c>
      <c r="K36" s="143">
        <v>0.66900000000000004</v>
      </c>
      <c r="L36" s="141">
        <v>1.6E-2</v>
      </c>
      <c r="M36" s="141">
        <v>8.4059999999999996E-2</v>
      </c>
      <c r="N36" s="141">
        <v>1.1000000000000001E-3</v>
      </c>
      <c r="O36" s="144">
        <v>0.54715381870092794</v>
      </c>
      <c r="P36" s="119">
        <v>519.9101332652765</v>
      </c>
      <c r="Q36" s="145">
        <v>35.347990560152915</v>
      </c>
      <c r="R36" s="119">
        <v>520.31105262965139</v>
      </c>
      <c r="S36" s="119">
        <v>6.5378856991283101</v>
      </c>
      <c r="T36" s="119">
        <v>520.10422366827243</v>
      </c>
      <c r="U36" s="119">
        <v>9.6876875916402696</v>
      </c>
      <c r="V36" s="135">
        <f t="shared" si="3"/>
        <v>520.31105262965139</v>
      </c>
      <c r="W36" s="119">
        <f t="shared" si="4"/>
        <v>6.5378856991283101</v>
      </c>
      <c r="X36" s="124">
        <f t="shared" si="5"/>
        <v>100.03976682979427</v>
      </c>
    </row>
    <row r="37" spans="1:24">
      <c r="A37" s="138" t="s">
        <v>55</v>
      </c>
      <c r="B37" s="139">
        <v>75280</v>
      </c>
      <c r="C37" s="124" t="s">
        <v>15</v>
      </c>
      <c r="D37" s="124" t="s">
        <v>16</v>
      </c>
      <c r="E37" s="124">
        <v>93.9</v>
      </c>
      <c r="F37" s="140">
        <v>0.57870370370370372</v>
      </c>
      <c r="G37" s="140">
        <v>11.859582542694497</v>
      </c>
      <c r="H37" s="119">
        <v>0.1687796</v>
      </c>
      <c r="I37" s="141">
        <v>5.7500000000000002E-2</v>
      </c>
      <c r="J37" s="142">
        <v>1.2999999999999999E-3</v>
      </c>
      <c r="K37" s="143">
        <v>0.66700000000000004</v>
      </c>
      <c r="L37" s="141">
        <v>1.9E-2</v>
      </c>
      <c r="M37" s="141">
        <v>8.4320000000000006E-2</v>
      </c>
      <c r="N37" s="141">
        <v>1.1999999999999999E-3</v>
      </c>
      <c r="O37" s="144">
        <v>0.49960051932487753</v>
      </c>
      <c r="P37" s="119">
        <v>510.76191687916952</v>
      </c>
      <c r="Q37" s="145">
        <v>49.695022324767365</v>
      </c>
      <c r="R37" s="119">
        <v>521.85696957721666</v>
      </c>
      <c r="S37" s="119">
        <v>7.1302011274434562</v>
      </c>
      <c r="T37" s="119">
        <v>518.88673784703963</v>
      </c>
      <c r="U37" s="119">
        <v>11.507595888720857</v>
      </c>
      <c r="V37" s="135">
        <f t="shared" si="3"/>
        <v>521.85696957721666</v>
      </c>
      <c r="W37" s="119">
        <f t="shared" si="4"/>
        <v>7.1302011274434562</v>
      </c>
      <c r="X37" s="124">
        <f t="shared" si="5"/>
        <v>100.57242390555233</v>
      </c>
    </row>
    <row r="38" spans="1:24">
      <c r="A38" s="138" t="s">
        <v>83</v>
      </c>
      <c r="B38" s="139">
        <v>172900</v>
      </c>
      <c r="C38" s="124" t="s">
        <v>15</v>
      </c>
      <c r="D38" s="124" t="s">
        <v>16</v>
      </c>
      <c r="E38" s="124">
        <v>215.7</v>
      </c>
      <c r="F38" s="140">
        <v>0.34317089910775567</v>
      </c>
      <c r="G38" s="140">
        <v>11.835720203574388</v>
      </c>
      <c r="H38" s="119">
        <v>0.1540927</v>
      </c>
      <c r="I38" s="141">
        <v>5.7979999999999997E-2</v>
      </c>
      <c r="J38" s="142">
        <v>8.5999999999999998E-4</v>
      </c>
      <c r="K38" s="143">
        <v>0.67620000000000002</v>
      </c>
      <c r="L38" s="141">
        <v>1.6E-2</v>
      </c>
      <c r="M38" s="141">
        <v>8.4489999999999996E-2</v>
      </c>
      <c r="N38" s="141">
        <v>1.1000000000000001E-3</v>
      </c>
      <c r="O38" s="144">
        <v>0.55022783761391891</v>
      </c>
      <c r="P38" s="119">
        <v>529.00622947549823</v>
      </c>
      <c r="Q38" s="145">
        <v>32.501635337400813</v>
      </c>
      <c r="R38" s="119">
        <v>522.86756101971594</v>
      </c>
      <c r="S38" s="119">
        <v>6.5352947427295476</v>
      </c>
      <c r="T38" s="119">
        <v>524.47512482374862</v>
      </c>
      <c r="U38" s="119">
        <v>9.646271844031844</v>
      </c>
      <c r="V38" s="135">
        <f t="shared" si="3"/>
        <v>522.86756101971594</v>
      </c>
      <c r="W38" s="119">
        <f t="shared" si="4"/>
        <v>6.5352947427295476</v>
      </c>
      <c r="X38" s="124">
        <f t="shared" si="5"/>
        <v>99.693490934470361</v>
      </c>
    </row>
    <row r="39" spans="1:24">
      <c r="A39" s="138" t="s">
        <v>40</v>
      </c>
      <c r="B39" s="139">
        <v>96300</v>
      </c>
      <c r="C39" s="124" t="s">
        <v>15</v>
      </c>
      <c r="D39" s="124" t="s">
        <v>16</v>
      </c>
      <c r="E39" s="124">
        <v>118.9</v>
      </c>
      <c r="F39" s="140">
        <v>0.55704099821746889</v>
      </c>
      <c r="G39" s="140">
        <v>11.752262310494771</v>
      </c>
      <c r="H39" s="119">
        <v>0.16573879999999999</v>
      </c>
      <c r="I39" s="141">
        <v>5.7599999999999998E-2</v>
      </c>
      <c r="J39" s="142">
        <v>1.1000000000000001E-3</v>
      </c>
      <c r="K39" s="143">
        <v>0.67500000000000004</v>
      </c>
      <c r="L39" s="141">
        <v>1.7000000000000001E-2</v>
      </c>
      <c r="M39" s="141">
        <v>8.5089999999999999E-2</v>
      </c>
      <c r="N39" s="141">
        <v>1.1999999999999999E-3</v>
      </c>
      <c r="O39" s="144">
        <v>0.55996073361769194</v>
      </c>
      <c r="P39" s="119">
        <v>514.58004409857756</v>
      </c>
      <c r="Q39" s="145">
        <v>41.949240470423426</v>
      </c>
      <c r="R39" s="119">
        <v>526.43308854842905</v>
      </c>
      <c r="S39" s="119">
        <v>7.1251441996023459</v>
      </c>
      <c r="T39" s="119">
        <v>523.74794666906621</v>
      </c>
      <c r="U39" s="119">
        <v>10.253435454131932</v>
      </c>
      <c r="V39" s="135">
        <f t="shared" si="3"/>
        <v>526.43308854842905</v>
      </c>
      <c r="W39" s="119">
        <f t="shared" si="4"/>
        <v>7.1251441996023459</v>
      </c>
      <c r="X39" s="124">
        <f t="shared" si="5"/>
        <v>100.51267826374115</v>
      </c>
    </row>
    <row r="40" spans="1:24">
      <c r="A40" s="138" t="s">
        <v>18</v>
      </c>
      <c r="B40" s="139">
        <v>160200</v>
      </c>
      <c r="C40" s="124" t="s">
        <v>15</v>
      </c>
      <c r="D40" s="124" t="s">
        <v>16</v>
      </c>
      <c r="E40" s="124">
        <v>204.4</v>
      </c>
      <c r="F40" s="140">
        <v>0.30211480362537763</v>
      </c>
      <c r="G40" s="140">
        <v>11.519410206197444</v>
      </c>
      <c r="H40" s="119">
        <v>0.15923619999999999</v>
      </c>
      <c r="I40" s="141">
        <v>5.8950000000000002E-2</v>
      </c>
      <c r="J40" s="142">
        <v>9.3999999999999997E-4</v>
      </c>
      <c r="K40" s="143">
        <v>0.70499999999999996</v>
      </c>
      <c r="L40" s="141">
        <v>1.7000000000000001E-2</v>
      </c>
      <c r="M40" s="141">
        <v>8.6809999999999998E-2</v>
      </c>
      <c r="N40" s="141">
        <v>1.1999999999999999E-3</v>
      </c>
      <c r="O40" s="144">
        <v>0.57326006084959025</v>
      </c>
      <c r="P40" s="119">
        <v>565.24997100606106</v>
      </c>
      <c r="Q40" s="145">
        <v>34.72630776917466</v>
      </c>
      <c r="R40" s="119">
        <v>536.64335118591157</v>
      </c>
      <c r="S40" s="119">
        <v>7.1138740710283628</v>
      </c>
      <c r="T40" s="119">
        <v>541.7729712499164</v>
      </c>
      <c r="U40" s="119">
        <v>10.073915083575002</v>
      </c>
      <c r="V40" s="135">
        <f t="shared" si="3"/>
        <v>536.64335118591157</v>
      </c>
      <c r="W40" s="119">
        <f t="shared" si="4"/>
        <v>7.1138740710283628</v>
      </c>
      <c r="X40" s="124">
        <f t="shared" si="5"/>
        <v>99.053179036936754</v>
      </c>
    </row>
    <row r="41" spans="1:24">
      <c r="A41" s="138" t="s">
        <v>47</v>
      </c>
      <c r="B41" s="139">
        <v>195400</v>
      </c>
      <c r="C41" s="124" t="s">
        <v>15</v>
      </c>
      <c r="D41" s="124" t="s">
        <v>16</v>
      </c>
      <c r="E41" s="124">
        <v>239</v>
      </c>
      <c r="F41" s="140">
        <v>0.37608123354644607</v>
      </c>
      <c r="G41" s="140">
        <v>11.485012059262663</v>
      </c>
      <c r="H41" s="119">
        <v>0.1582866</v>
      </c>
      <c r="I41" s="141">
        <v>5.842E-2</v>
      </c>
      <c r="J41" s="142">
        <v>8.4999999999999995E-4</v>
      </c>
      <c r="K41" s="143">
        <v>0.7</v>
      </c>
      <c r="L41" s="141">
        <v>1.6E-2</v>
      </c>
      <c r="M41" s="141">
        <v>8.7069999999999995E-2</v>
      </c>
      <c r="N41" s="141">
        <v>1.1999999999999999E-3</v>
      </c>
      <c r="O41" s="144">
        <v>0.60296313311128968</v>
      </c>
      <c r="P41" s="119">
        <v>545.54889344302001</v>
      </c>
      <c r="Q41" s="145">
        <v>31.792216891266932</v>
      </c>
      <c r="R41" s="119">
        <v>538.18535690411159</v>
      </c>
      <c r="S41" s="119">
        <v>7.1121735482297481</v>
      </c>
      <c r="T41" s="119">
        <v>538.79093370784426</v>
      </c>
      <c r="U41" s="119">
        <v>9.5118546008022804</v>
      </c>
      <c r="V41" s="135">
        <f t="shared" si="3"/>
        <v>538.18535690411159</v>
      </c>
      <c r="W41" s="119">
        <f t="shared" si="4"/>
        <v>7.1121735482297481</v>
      </c>
      <c r="X41" s="124">
        <f t="shared" si="5"/>
        <v>99.887604492606215</v>
      </c>
    </row>
    <row r="42" spans="1:24">
      <c r="A42" s="138" t="s">
        <v>32</v>
      </c>
      <c r="B42" s="139">
        <v>113750</v>
      </c>
      <c r="C42" s="124" t="s">
        <v>15</v>
      </c>
      <c r="D42" s="124" t="s">
        <v>16</v>
      </c>
      <c r="E42" s="124">
        <v>133.9</v>
      </c>
      <c r="F42" s="140">
        <v>0.53908355795148244</v>
      </c>
      <c r="G42" s="140">
        <v>11.402508551881414</v>
      </c>
      <c r="H42" s="119">
        <v>0.15602060000000001</v>
      </c>
      <c r="I42" s="141">
        <v>5.833E-2</v>
      </c>
      <c r="J42" s="142">
        <v>1E-3</v>
      </c>
      <c r="K42" s="143">
        <v>0.70199999999999996</v>
      </c>
      <c r="L42" s="141">
        <v>1.7000000000000001E-2</v>
      </c>
      <c r="M42" s="141">
        <v>8.77E-2</v>
      </c>
      <c r="N42" s="141">
        <v>1.1999999999999999E-3</v>
      </c>
      <c r="O42" s="144">
        <v>0.56502783553558245</v>
      </c>
      <c r="P42" s="119">
        <v>542.17909944596192</v>
      </c>
      <c r="Q42" s="145">
        <v>37.481755891081072</v>
      </c>
      <c r="R42" s="119">
        <v>541.92022638302944</v>
      </c>
      <c r="S42" s="119">
        <v>7.108056420375533</v>
      </c>
      <c r="T42" s="119">
        <v>539.98479986920074</v>
      </c>
      <c r="U42" s="119">
        <v>10.091583743239767</v>
      </c>
      <c r="V42" s="135">
        <f t="shared" si="3"/>
        <v>541.92022638302944</v>
      </c>
      <c r="W42" s="119">
        <f t="shared" si="4"/>
        <v>7.108056420375533</v>
      </c>
      <c r="X42" s="124">
        <f t="shared" si="5"/>
        <v>100.35842240638951</v>
      </c>
    </row>
    <row r="43" spans="1:24">
      <c r="A43" s="138" t="s">
        <v>38</v>
      </c>
      <c r="B43" s="139">
        <v>235900</v>
      </c>
      <c r="C43" s="124" t="s">
        <v>15</v>
      </c>
      <c r="D43" s="124" t="s">
        <v>16</v>
      </c>
      <c r="E43" s="124">
        <v>278.7</v>
      </c>
      <c r="F43" s="140">
        <v>0.15827793605571383</v>
      </c>
      <c r="G43" s="140">
        <v>11.233430689732645</v>
      </c>
      <c r="H43" s="119">
        <v>0.15142800000000001</v>
      </c>
      <c r="I43" s="141">
        <v>5.781E-2</v>
      </c>
      <c r="J43" s="142">
        <v>8.1999999999999998E-4</v>
      </c>
      <c r="K43" s="143">
        <v>0.7087</v>
      </c>
      <c r="L43" s="141">
        <v>1.6E-2</v>
      </c>
      <c r="M43" s="141">
        <v>8.9020000000000002E-2</v>
      </c>
      <c r="N43" s="141">
        <v>1.1999999999999999E-3</v>
      </c>
      <c r="O43" s="144">
        <v>0.59708492473601427</v>
      </c>
      <c r="P43" s="119">
        <v>522.56852015483912</v>
      </c>
      <c r="Q43" s="145">
        <v>31.115189007889331</v>
      </c>
      <c r="R43" s="119">
        <v>549.73865756706664</v>
      </c>
      <c r="S43" s="119">
        <v>7.0994454951226089</v>
      </c>
      <c r="T43" s="119">
        <v>543.97405439619297</v>
      </c>
      <c r="U43" s="119">
        <v>9.4636491274073933</v>
      </c>
      <c r="V43" s="135">
        <f t="shared" si="3"/>
        <v>549.73865756706664</v>
      </c>
      <c r="W43" s="119">
        <f t="shared" si="4"/>
        <v>7.0994454951226089</v>
      </c>
      <c r="X43" s="124">
        <f t="shared" si="5"/>
        <v>101.0597202429576</v>
      </c>
    </row>
    <row r="44" spans="1:24">
      <c r="A44" s="138" t="s">
        <v>34</v>
      </c>
      <c r="B44" s="139">
        <v>271000</v>
      </c>
      <c r="C44" s="124" t="s">
        <v>15</v>
      </c>
      <c r="D44" s="124" t="s">
        <v>16</v>
      </c>
      <c r="E44" s="124">
        <v>303.89999999999998</v>
      </c>
      <c r="F44" s="140">
        <v>0.19817677368212444</v>
      </c>
      <c r="G44" s="140">
        <v>10.963710119504441</v>
      </c>
      <c r="H44" s="119">
        <v>0.1442435</v>
      </c>
      <c r="I44" s="141">
        <v>5.8740000000000001E-2</v>
      </c>
      <c r="J44" s="142">
        <v>7.5000000000000002E-4</v>
      </c>
      <c r="K44" s="143">
        <v>0.7379</v>
      </c>
      <c r="L44" s="141">
        <v>1.6E-2</v>
      </c>
      <c r="M44" s="141">
        <v>9.1209999999999999E-2</v>
      </c>
      <c r="N44" s="141">
        <v>1.1999999999999999E-3</v>
      </c>
      <c r="O44" s="144">
        <v>0.60675912728867443</v>
      </c>
      <c r="P44" s="119">
        <v>557.47300450928765</v>
      </c>
      <c r="Q44" s="145">
        <v>27.842809968609298</v>
      </c>
      <c r="R44" s="119">
        <v>562.6892653533813</v>
      </c>
      <c r="S44" s="119">
        <v>7.0852051156002744</v>
      </c>
      <c r="T44" s="119">
        <v>561.17935501705949</v>
      </c>
      <c r="U44" s="119">
        <v>9.3053683235051494</v>
      </c>
      <c r="V44" s="135">
        <f t="shared" si="3"/>
        <v>562.6892653533813</v>
      </c>
      <c r="W44" s="119">
        <f t="shared" si="4"/>
        <v>7.0852051156002744</v>
      </c>
      <c r="X44" s="124">
        <f t="shared" si="5"/>
        <v>100.26906020736917</v>
      </c>
    </row>
    <row r="45" spans="1:24">
      <c r="A45" s="138" t="s">
        <v>54</v>
      </c>
      <c r="B45" s="139">
        <v>197600</v>
      </c>
      <c r="C45" s="124" t="s">
        <v>15</v>
      </c>
      <c r="D45" s="124" t="s">
        <v>16</v>
      </c>
      <c r="E45" s="124">
        <v>224</v>
      </c>
      <c r="F45" s="140">
        <v>0.42016806722689076</v>
      </c>
      <c r="G45" s="140">
        <v>10.793308148947652</v>
      </c>
      <c r="H45" s="119">
        <v>0.13979459999999999</v>
      </c>
      <c r="I45" s="141">
        <v>5.901E-2</v>
      </c>
      <c r="J45" s="142">
        <v>8.0999999999999996E-4</v>
      </c>
      <c r="K45" s="143">
        <v>0.751</v>
      </c>
      <c r="L45" s="141">
        <v>1.7000000000000001E-2</v>
      </c>
      <c r="M45" s="141">
        <v>9.2649999999999996E-2</v>
      </c>
      <c r="N45" s="141">
        <v>1.1999999999999999E-3</v>
      </c>
      <c r="O45" s="144">
        <v>0.57217231199009555</v>
      </c>
      <c r="P45" s="119">
        <v>567.46500209590852</v>
      </c>
      <c r="Q45" s="145">
        <v>29.882124465731398</v>
      </c>
      <c r="R45" s="119">
        <v>571.19057749572414</v>
      </c>
      <c r="S45" s="119">
        <v>7.0758726688438855</v>
      </c>
      <c r="T45" s="119">
        <v>568.80444057847876</v>
      </c>
      <c r="U45" s="119">
        <v>9.8105406018549957</v>
      </c>
      <c r="V45" s="135">
        <f t="shared" si="3"/>
        <v>571.19057749572414</v>
      </c>
      <c r="W45" s="119">
        <f t="shared" si="4"/>
        <v>7.0758726688438855</v>
      </c>
      <c r="X45" s="124">
        <f t="shared" si="5"/>
        <v>100.41950040242631</v>
      </c>
    </row>
    <row r="46" spans="1:24">
      <c r="A46" s="138" t="s">
        <v>48</v>
      </c>
      <c r="B46" s="139">
        <v>378200</v>
      </c>
      <c r="C46" s="124" t="s">
        <v>15</v>
      </c>
      <c r="D46" s="124" t="s">
        <v>16</v>
      </c>
      <c r="E46" s="124">
        <v>430.3</v>
      </c>
      <c r="F46" s="140">
        <v>0.19212295869356388</v>
      </c>
      <c r="G46" s="140">
        <v>10.728462611307799</v>
      </c>
      <c r="H46" s="119">
        <v>0.13811989999999999</v>
      </c>
      <c r="I46" s="141">
        <v>5.8939999999999999E-2</v>
      </c>
      <c r="J46" s="142">
        <v>6.7000000000000002E-4</v>
      </c>
      <c r="K46" s="143">
        <v>0.75609999999999999</v>
      </c>
      <c r="L46" s="141">
        <v>1.6E-2</v>
      </c>
      <c r="M46" s="141">
        <v>9.3210000000000001E-2</v>
      </c>
      <c r="N46" s="141">
        <v>1.1999999999999999E-3</v>
      </c>
      <c r="O46" s="144">
        <v>0.60838429353073697</v>
      </c>
      <c r="P46" s="119">
        <v>564.88049932966612</v>
      </c>
      <c r="Q46" s="145">
        <v>24.757475053831119</v>
      </c>
      <c r="R46" s="119">
        <v>574.49361796580274</v>
      </c>
      <c r="S46" s="119">
        <v>7.0722500200384957</v>
      </c>
      <c r="T46" s="119">
        <v>571.75756836033088</v>
      </c>
      <c r="U46" s="119">
        <v>9.2093646743061299</v>
      </c>
      <c r="V46" s="135">
        <f t="shared" si="3"/>
        <v>574.49361796580274</v>
      </c>
      <c r="W46" s="119">
        <f t="shared" si="4"/>
        <v>7.0722500200384957</v>
      </c>
      <c r="X46" s="124">
        <f t="shared" si="5"/>
        <v>100.47853316805551</v>
      </c>
    </row>
    <row r="47" spans="1:24">
      <c r="A47" s="138" t="s">
        <v>89</v>
      </c>
      <c r="B47" s="139">
        <v>475400</v>
      </c>
      <c r="C47" s="124" t="s">
        <v>15</v>
      </c>
      <c r="D47" s="124" t="s">
        <v>16</v>
      </c>
      <c r="E47" s="124">
        <v>541</v>
      </c>
      <c r="F47" s="140">
        <v>0.17415534656913967</v>
      </c>
      <c r="G47" s="140">
        <v>10.711225364181663</v>
      </c>
      <c r="H47" s="119">
        <v>0.1376764</v>
      </c>
      <c r="I47" s="141">
        <v>6.173E-2</v>
      </c>
      <c r="J47" s="142">
        <v>7.3999999999999999E-4</v>
      </c>
      <c r="K47" s="143">
        <v>0.79610000000000003</v>
      </c>
      <c r="L47" s="141">
        <v>1.7000000000000001E-2</v>
      </c>
      <c r="M47" s="141">
        <v>9.3359999999999999E-2</v>
      </c>
      <c r="N47" s="141">
        <v>1.1999999999999999E-3</v>
      </c>
      <c r="O47" s="144">
        <v>0.60192045970058961</v>
      </c>
      <c r="P47" s="119">
        <v>664.76800446093876</v>
      </c>
      <c r="Q47" s="145">
        <v>25.676099546190205</v>
      </c>
      <c r="R47" s="119">
        <v>575.37807364646608</v>
      </c>
      <c r="S47" s="119">
        <v>7.071280297455246</v>
      </c>
      <c r="T47" s="119">
        <v>594.62623507872161</v>
      </c>
      <c r="U47" s="119">
        <v>9.5653549599908274</v>
      </c>
      <c r="V47" s="135">
        <f t="shared" si="3"/>
        <v>575.37807364646608</v>
      </c>
      <c r="W47" s="119">
        <f t="shared" si="4"/>
        <v>7.071280297455246</v>
      </c>
      <c r="X47" s="124">
        <f t="shared" si="5"/>
        <v>96.762981466886117</v>
      </c>
    </row>
    <row r="48" spans="1:24">
      <c r="A48" s="138" t="s">
        <v>33</v>
      </c>
      <c r="B48" s="139">
        <v>205700</v>
      </c>
      <c r="C48" s="124" t="s">
        <v>15</v>
      </c>
      <c r="D48" s="124" t="s">
        <v>16</v>
      </c>
      <c r="E48" s="124">
        <v>205.7</v>
      </c>
      <c r="F48" s="140">
        <v>0.56529112492933864</v>
      </c>
      <c r="G48" s="140">
        <v>9.9970008997300823</v>
      </c>
      <c r="H48" s="119">
        <v>0.14990999999999999</v>
      </c>
      <c r="I48" s="141">
        <v>6.0299999999999999E-2</v>
      </c>
      <c r="J48" s="142">
        <v>8.8000000000000003E-4</v>
      </c>
      <c r="K48" s="143">
        <v>0.83299999999999996</v>
      </c>
      <c r="L48" s="141">
        <v>2.1000000000000001E-2</v>
      </c>
      <c r="M48" s="141">
        <v>0.10002999999999999</v>
      </c>
      <c r="N48" s="141">
        <v>1.5E-3</v>
      </c>
      <c r="O48" s="144">
        <v>0.59482155353393984</v>
      </c>
      <c r="P48" s="119">
        <v>614.35682925071933</v>
      </c>
      <c r="Q48" s="145">
        <v>31.520734475490368</v>
      </c>
      <c r="R48" s="119">
        <v>614.58470368866131</v>
      </c>
      <c r="S48" s="119">
        <v>8.7843372603382477</v>
      </c>
      <c r="T48" s="119">
        <v>615.27539103169818</v>
      </c>
      <c r="U48" s="119">
        <v>11.566734310905758</v>
      </c>
      <c r="V48" s="135">
        <f t="shared" si="3"/>
        <v>614.58470368866131</v>
      </c>
      <c r="W48" s="119">
        <f t="shared" si="4"/>
        <v>8.7843372603382477</v>
      </c>
      <c r="X48" s="124">
        <f t="shared" si="5"/>
        <v>99.887743382377323</v>
      </c>
    </row>
    <row r="49" spans="1:24">
      <c r="A49" s="138" t="s">
        <v>77</v>
      </c>
      <c r="B49" s="139">
        <v>224400</v>
      </c>
      <c r="C49" s="124" t="s">
        <v>15</v>
      </c>
      <c r="D49" s="124" t="s">
        <v>16</v>
      </c>
      <c r="E49" s="124">
        <v>267.3</v>
      </c>
      <c r="F49" s="140">
        <v>0.62814070351758788</v>
      </c>
      <c r="G49" s="140">
        <v>9.9930048965723994</v>
      </c>
      <c r="H49" s="119">
        <v>0.13980419999999999</v>
      </c>
      <c r="I49" s="141">
        <v>6.1670000000000003E-2</v>
      </c>
      <c r="J49" s="142">
        <v>7.9000000000000001E-4</v>
      </c>
      <c r="K49" s="143">
        <v>0.85</v>
      </c>
      <c r="L49" s="141">
        <v>1.9E-2</v>
      </c>
      <c r="M49" s="141">
        <v>0.10007000000000001</v>
      </c>
      <c r="N49" s="141">
        <v>1.4E-3</v>
      </c>
      <c r="O49" s="144">
        <v>0.62587767510111336</v>
      </c>
      <c r="P49" s="119">
        <v>662.68478770264744</v>
      </c>
      <c r="Q49" s="145">
        <v>27.447085239294765</v>
      </c>
      <c r="R49" s="119">
        <v>614.8191080951093</v>
      </c>
      <c r="S49" s="119">
        <v>8.1987890944513993</v>
      </c>
      <c r="T49" s="119">
        <v>624.64907253920239</v>
      </c>
      <c r="U49" s="119">
        <v>10.375071719746416</v>
      </c>
      <c r="V49" s="135">
        <f t="shared" si="3"/>
        <v>614.8191080951093</v>
      </c>
      <c r="W49" s="119">
        <f t="shared" si="4"/>
        <v>8.1987890944513993</v>
      </c>
      <c r="X49" s="124">
        <f t="shared" si="5"/>
        <v>98.426322094078486</v>
      </c>
    </row>
    <row r="50" spans="1:24">
      <c r="A50" s="138" t="s">
        <v>62</v>
      </c>
      <c r="B50" s="139">
        <v>112600</v>
      </c>
      <c r="C50" s="124" t="s">
        <v>15</v>
      </c>
      <c r="D50" s="124" t="s">
        <v>16</v>
      </c>
      <c r="E50" s="124">
        <v>120.8</v>
      </c>
      <c r="F50" s="140">
        <v>0.70372976776917662</v>
      </c>
      <c r="G50" s="140">
        <v>9.9206349206349209</v>
      </c>
      <c r="H50" s="119">
        <v>0.1476285</v>
      </c>
      <c r="I50" s="141">
        <v>6.13E-2</v>
      </c>
      <c r="J50" s="142">
        <v>1.1000000000000001E-3</v>
      </c>
      <c r="K50" s="143">
        <v>0.84799999999999998</v>
      </c>
      <c r="L50" s="141">
        <v>2.1000000000000001E-2</v>
      </c>
      <c r="M50" s="141">
        <v>0.1008</v>
      </c>
      <c r="N50" s="141">
        <v>1.5E-3</v>
      </c>
      <c r="O50" s="144">
        <v>0.60090702947845809</v>
      </c>
      <c r="P50" s="119">
        <v>649.77733575356979</v>
      </c>
      <c r="Q50" s="145">
        <v>38.530359926981937</v>
      </c>
      <c r="R50" s="119">
        <v>619.09549200285039</v>
      </c>
      <c r="S50" s="119">
        <v>8.778196874717878</v>
      </c>
      <c r="T50" s="119">
        <v>623.55076734476563</v>
      </c>
      <c r="U50" s="119">
        <v>11.473376914183177</v>
      </c>
      <c r="V50" s="135">
        <f t="shared" si="3"/>
        <v>619.09549200285039</v>
      </c>
      <c r="W50" s="119">
        <f t="shared" si="4"/>
        <v>8.778196874717878</v>
      </c>
      <c r="X50" s="124">
        <f t="shared" si="5"/>
        <v>99.285499180622153</v>
      </c>
    </row>
    <row r="51" spans="1:24">
      <c r="A51" s="138" t="s">
        <v>99</v>
      </c>
      <c r="B51" s="139">
        <v>279200</v>
      </c>
      <c r="C51" s="124" t="s">
        <v>15</v>
      </c>
      <c r="D51" s="124" t="s">
        <v>16</v>
      </c>
      <c r="E51" s="124">
        <v>302.7</v>
      </c>
      <c r="F51" s="140">
        <v>0.31826861871419482</v>
      </c>
      <c r="G51" s="140">
        <v>9.7991180793728567</v>
      </c>
      <c r="H51" s="119">
        <v>0.13443179999999999</v>
      </c>
      <c r="I51" s="141">
        <v>6.0699999999999997E-2</v>
      </c>
      <c r="J51" s="142">
        <v>7.5000000000000002E-4</v>
      </c>
      <c r="K51" s="143">
        <v>0.85419999999999996</v>
      </c>
      <c r="L51" s="141">
        <v>1.9E-2</v>
      </c>
      <c r="M51" s="141">
        <v>0.10205</v>
      </c>
      <c r="N51" s="141">
        <v>1.4E-3</v>
      </c>
      <c r="O51" s="144">
        <v>0.61676680677686369</v>
      </c>
      <c r="P51" s="119">
        <v>628.62013129423917</v>
      </c>
      <c r="Q51" s="145">
        <v>26.623805344324225</v>
      </c>
      <c r="R51" s="119">
        <v>626.41148591303181</v>
      </c>
      <c r="S51" s="119">
        <v>8.1840680726692199</v>
      </c>
      <c r="T51" s="119">
        <v>626.95165374498151</v>
      </c>
      <c r="U51" s="119">
        <v>10.351690243696567</v>
      </c>
      <c r="V51" s="135">
        <f t="shared" si="3"/>
        <v>626.41148591303181</v>
      </c>
      <c r="W51" s="119">
        <f t="shared" si="4"/>
        <v>8.1840680726692199</v>
      </c>
      <c r="X51" s="124">
        <f t="shared" si="5"/>
        <v>99.913842187236739</v>
      </c>
    </row>
    <row r="52" spans="1:24">
      <c r="A52" s="138" t="s">
        <v>67</v>
      </c>
      <c r="B52" s="139">
        <v>89900</v>
      </c>
      <c r="C52" s="124" t="s">
        <v>15</v>
      </c>
      <c r="D52" s="124" t="s">
        <v>16</v>
      </c>
      <c r="E52" s="124">
        <v>94.3</v>
      </c>
      <c r="F52" s="140">
        <v>0.40338846308995563</v>
      </c>
      <c r="G52" s="140">
        <v>9.723842862699339</v>
      </c>
      <c r="H52" s="119">
        <v>0.1323744</v>
      </c>
      <c r="I52" s="141">
        <v>6.0299999999999999E-2</v>
      </c>
      <c r="J52" s="142">
        <v>1.1999999999999999E-3</v>
      </c>
      <c r="K52" s="143">
        <v>0.85099999999999998</v>
      </c>
      <c r="L52" s="141">
        <v>2.1999999999999999E-2</v>
      </c>
      <c r="M52" s="141">
        <v>0.10284</v>
      </c>
      <c r="N52" s="141">
        <v>1.4E-3</v>
      </c>
      <c r="O52" s="144">
        <v>0.52659029030090876</v>
      </c>
      <c r="P52" s="119">
        <v>614.35682925071933</v>
      </c>
      <c r="Q52" s="145">
        <v>42.982819739305043</v>
      </c>
      <c r="R52" s="119">
        <v>631.03091583633136</v>
      </c>
      <c r="S52" s="119">
        <v>8.1782092768722805</v>
      </c>
      <c r="T52" s="119">
        <v>625.19777995771994</v>
      </c>
      <c r="U52" s="119">
        <v>11.997146642220514</v>
      </c>
      <c r="V52" s="135">
        <f t="shared" si="3"/>
        <v>631.03091583633136</v>
      </c>
      <c r="W52" s="119">
        <f t="shared" si="4"/>
        <v>8.1782092768722805</v>
      </c>
      <c r="X52" s="124">
        <f t="shared" si="5"/>
        <v>100.93300649260237</v>
      </c>
    </row>
    <row r="53" spans="1:24">
      <c r="A53" s="138" t="s">
        <v>97</v>
      </c>
      <c r="B53" s="139">
        <v>259700</v>
      </c>
      <c r="C53" s="124" t="s">
        <v>15</v>
      </c>
      <c r="D53" s="124" t="s">
        <v>16</v>
      </c>
      <c r="E53" s="124">
        <v>287.5</v>
      </c>
      <c r="F53" s="140">
        <v>0.29086678301337987</v>
      </c>
      <c r="G53" s="140">
        <v>9.6264921062764728</v>
      </c>
      <c r="H53" s="119">
        <v>0.13900399999999999</v>
      </c>
      <c r="I53" s="141">
        <v>6.1620000000000001E-2</v>
      </c>
      <c r="J53" s="142">
        <v>8.5999999999999998E-4</v>
      </c>
      <c r="K53" s="143">
        <v>0.88200000000000001</v>
      </c>
      <c r="L53" s="141">
        <v>0.02</v>
      </c>
      <c r="M53" s="141">
        <v>0.10388</v>
      </c>
      <c r="N53" s="141">
        <v>1.5E-3</v>
      </c>
      <c r="O53" s="144">
        <v>0.6367924528301887</v>
      </c>
      <c r="P53" s="119">
        <v>660.94667617525442</v>
      </c>
      <c r="Q53" s="145">
        <v>29.91194252659291</v>
      </c>
      <c r="R53" s="119">
        <v>637.10714775135614</v>
      </c>
      <c r="S53" s="119">
        <v>8.7537209373498399</v>
      </c>
      <c r="T53" s="119">
        <v>642.06228477756815</v>
      </c>
      <c r="U53" s="119">
        <v>10.73353603087844</v>
      </c>
      <c r="V53" s="135">
        <f t="shared" si="3"/>
        <v>637.10714775135614</v>
      </c>
      <c r="W53" s="119">
        <f t="shared" si="4"/>
        <v>8.7537209373498399</v>
      </c>
      <c r="X53" s="124">
        <f t="shared" si="5"/>
        <v>99.228246675798957</v>
      </c>
    </row>
    <row r="54" spans="1:24">
      <c r="A54" s="138" t="s">
        <v>64</v>
      </c>
      <c r="B54" s="139">
        <v>240200</v>
      </c>
      <c r="C54" s="124" t="s">
        <v>15</v>
      </c>
      <c r="D54" s="124" t="s">
        <v>16</v>
      </c>
      <c r="E54" s="124">
        <v>247.3</v>
      </c>
      <c r="F54" s="140">
        <v>0.60679611650485443</v>
      </c>
      <c r="G54" s="140">
        <v>9.5803793830235673</v>
      </c>
      <c r="H54" s="119">
        <v>0.1284971</v>
      </c>
      <c r="I54" s="141">
        <v>6.0260000000000001E-2</v>
      </c>
      <c r="J54" s="142">
        <v>8.0999999999999996E-4</v>
      </c>
      <c r="K54" s="143">
        <v>0.86599999999999999</v>
      </c>
      <c r="L54" s="141">
        <v>1.9E-2</v>
      </c>
      <c r="M54" s="141">
        <v>0.10438</v>
      </c>
      <c r="N54" s="141">
        <v>1.4E-3</v>
      </c>
      <c r="O54" s="144">
        <v>0.61132905073567234</v>
      </c>
      <c r="P54" s="119">
        <v>612.92342150087654</v>
      </c>
      <c r="Q54" s="145">
        <v>29.039618045281053</v>
      </c>
      <c r="R54" s="119">
        <v>640.02637569203057</v>
      </c>
      <c r="S54" s="119">
        <v>8.1668124136077722</v>
      </c>
      <c r="T54" s="119">
        <v>633.39300647322148</v>
      </c>
      <c r="U54" s="119">
        <v>10.286559856650229</v>
      </c>
      <c r="V54" s="135">
        <f t="shared" si="3"/>
        <v>640.02637569203057</v>
      </c>
      <c r="W54" s="119">
        <f t="shared" si="4"/>
        <v>8.1668124136077722</v>
      </c>
      <c r="X54" s="124">
        <f t="shared" si="5"/>
        <v>101.04727541210853</v>
      </c>
    </row>
    <row r="55" spans="1:24">
      <c r="A55" s="138" t="s">
        <v>24</v>
      </c>
      <c r="B55" s="139">
        <v>84460</v>
      </c>
      <c r="C55" s="124" t="s">
        <v>15</v>
      </c>
      <c r="D55" s="124" t="s">
        <v>16</v>
      </c>
      <c r="E55" s="124">
        <v>84.2</v>
      </c>
      <c r="F55" s="140">
        <v>0.57957575055059696</v>
      </c>
      <c r="G55" s="140">
        <v>9.4144228958764824</v>
      </c>
      <c r="H55" s="119">
        <v>0.13294700000000001</v>
      </c>
      <c r="I55" s="141">
        <v>6.1400000000000003E-2</v>
      </c>
      <c r="J55" s="142">
        <v>1.1999999999999999E-3</v>
      </c>
      <c r="K55" s="143">
        <v>0.89700000000000002</v>
      </c>
      <c r="L55" s="141">
        <v>2.3E-2</v>
      </c>
      <c r="M55" s="141">
        <v>0.10621999999999999</v>
      </c>
      <c r="N55" s="141">
        <v>1.5E-3</v>
      </c>
      <c r="O55" s="144">
        <v>0.55074373940877441</v>
      </c>
      <c r="P55" s="119">
        <v>653.27622727563607</v>
      </c>
      <c r="Q55" s="145">
        <v>41.940341594815507</v>
      </c>
      <c r="R55" s="119">
        <v>650.75776521010368</v>
      </c>
      <c r="S55" s="119">
        <v>8.7352166298541079</v>
      </c>
      <c r="T55" s="119">
        <v>650.12305523975942</v>
      </c>
      <c r="U55" s="119">
        <v>12.236883877558057</v>
      </c>
      <c r="V55" s="135">
        <f t="shared" si="3"/>
        <v>650.75776521010368</v>
      </c>
      <c r="W55" s="119">
        <f t="shared" si="4"/>
        <v>8.7352166298541079</v>
      </c>
      <c r="X55" s="124">
        <f t="shared" si="5"/>
        <v>100.09762920499877</v>
      </c>
    </row>
    <row r="56" spans="1:24">
      <c r="A56" s="138" t="s">
        <v>90</v>
      </c>
      <c r="B56" s="139">
        <v>243800</v>
      </c>
      <c r="C56" s="124" t="s">
        <v>15</v>
      </c>
      <c r="D56" s="124" t="s">
        <v>16</v>
      </c>
      <c r="E56" s="124">
        <v>241</v>
      </c>
      <c r="F56" s="140">
        <v>0.56296796712267072</v>
      </c>
      <c r="G56" s="140">
        <v>9.3466679128890551</v>
      </c>
      <c r="H56" s="119">
        <v>0.1223043</v>
      </c>
      <c r="I56" s="141">
        <v>6.1109999999999998E-2</v>
      </c>
      <c r="J56" s="142">
        <v>8.3000000000000001E-4</v>
      </c>
      <c r="K56" s="143">
        <v>0.90200000000000002</v>
      </c>
      <c r="L56" s="141">
        <v>0.02</v>
      </c>
      <c r="M56" s="141">
        <v>0.10699</v>
      </c>
      <c r="N56" s="141">
        <v>1.4E-3</v>
      </c>
      <c r="O56" s="144">
        <v>0.59014861201981494</v>
      </c>
      <c r="P56" s="119">
        <v>643.10806963664925</v>
      </c>
      <c r="Q56" s="145">
        <v>29.195580795464348</v>
      </c>
      <c r="R56" s="119">
        <v>655.24332159246137</v>
      </c>
      <c r="S56" s="119">
        <v>8.147569316639192</v>
      </c>
      <c r="T56" s="119">
        <v>652.79582080844659</v>
      </c>
      <c r="U56" s="119">
        <v>10.621258491041431</v>
      </c>
      <c r="V56" s="135">
        <f t="shared" si="3"/>
        <v>655.24332159246137</v>
      </c>
      <c r="W56" s="119">
        <f t="shared" si="4"/>
        <v>8.147569316639192</v>
      </c>
      <c r="X56" s="124">
        <f t="shared" si="5"/>
        <v>100.37492592721928</v>
      </c>
    </row>
    <row r="57" spans="1:24">
      <c r="A57" s="138" t="s">
        <v>88</v>
      </c>
      <c r="B57" s="139">
        <v>262900</v>
      </c>
      <c r="C57" s="124" t="s">
        <v>15</v>
      </c>
      <c r="D57" s="124" t="s">
        <v>16</v>
      </c>
      <c r="E57" s="124">
        <v>268.39999999999998</v>
      </c>
      <c r="F57" s="140">
        <v>0.49603174603174605</v>
      </c>
      <c r="G57" s="140">
        <v>9.2695587690025949</v>
      </c>
      <c r="H57" s="119">
        <v>0.1288871</v>
      </c>
      <c r="I57" s="141">
        <v>6.1060000000000003E-2</v>
      </c>
      <c r="J57" s="142">
        <v>8.7000000000000001E-4</v>
      </c>
      <c r="K57" s="143">
        <v>0.90900000000000003</v>
      </c>
      <c r="L57" s="141">
        <v>0.02</v>
      </c>
      <c r="M57" s="141">
        <v>0.10788</v>
      </c>
      <c r="N57" s="141">
        <v>1.5E-3</v>
      </c>
      <c r="O57" s="144">
        <v>0.63195216907675189</v>
      </c>
      <c r="P57" s="119">
        <v>641.34832276161978</v>
      </c>
      <c r="Q57" s="145">
        <v>30.636606486119277</v>
      </c>
      <c r="R57" s="119">
        <v>660.42404003722299</v>
      </c>
      <c r="S57" s="119">
        <v>8.7221370054228373</v>
      </c>
      <c r="T57" s="119">
        <v>656.52591231518568</v>
      </c>
      <c r="U57" s="119">
        <v>10.582514271190007</v>
      </c>
      <c r="V57" s="135">
        <f t="shared" si="3"/>
        <v>660.42404003722299</v>
      </c>
      <c r="W57" s="119">
        <f t="shared" si="4"/>
        <v>8.7221370054228373</v>
      </c>
      <c r="X57" s="124">
        <f t="shared" si="5"/>
        <v>100.59375077950708</v>
      </c>
    </row>
    <row r="58" spans="1:24">
      <c r="A58" s="138" t="s">
        <v>36</v>
      </c>
      <c r="B58" s="139">
        <v>278100</v>
      </c>
      <c r="C58" s="124" t="s">
        <v>15</v>
      </c>
      <c r="D58" s="124" t="s">
        <v>16</v>
      </c>
      <c r="E58" s="124">
        <v>265</v>
      </c>
      <c r="F58" s="140">
        <v>0.56980056980056981</v>
      </c>
      <c r="G58" s="140">
        <v>9.2498381278327635</v>
      </c>
      <c r="H58" s="119">
        <v>0.1197833</v>
      </c>
      <c r="I58" s="141">
        <v>6.1039999999999997E-2</v>
      </c>
      <c r="J58" s="142">
        <v>8.1999999999999998E-4</v>
      </c>
      <c r="K58" s="143">
        <v>0.90900000000000003</v>
      </c>
      <c r="L58" s="141">
        <v>0.02</v>
      </c>
      <c r="M58" s="141">
        <v>0.10811</v>
      </c>
      <c r="N58" s="141">
        <v>1.4E-3</v>
      </c>
      <c r="O58" s="144">
        <v>0.58856720007399865</v>
      </c>
      <c r="P58" s="119">
        <v>640.64387638133599</v>
      </c>
      <c r="Q58" s="145">
        <v>28.888723017098439</v>
      </c>
      <c r="R58" s="119">
        <v>661.76220064914753</v>
      </c>
      <c r="S58" s="119">
        <v>8.1393395206772539</v>
      </c>
      <c r="T58" s="119">
        <v>656.52591231518568</v>
      </c>
      <c r="U58" s="119">
        <v>10.582514271190007</v>
      </c>
      <c r="V58" s="135">
        <f t="shared" si="3"/>
        <v>661.76220064914753</v>
      </c>
      <c r="W58" s="119">
        <f t="shared" si="4"/>
        <v>8.1393395206772539</v>
      </c>
      <c r="X58" s="124">
        <f t="shared" si="5"/>
        <v>100.79757527246662</v>
      </c>
    </row>
    <row r="59" spans="1:24">
      <c r="A59" s="138" t="s">
        <v>26</v>
      </c>
      <c r="B59" s="139">
        <v>293700</v>
      </c>
      <c r="C59" s="124" t="s">
        <v>15</v>
      </c>
      <c r="D59" s="124" t="s">
        <v>16</v>
      </c>
      <c r="E59" s="124">
        <v>279.7</v>
      </c>
      <c r="F59" s="140">
        <v>0.58969218068168416</v>
      </c>
      <c r="G59" s="140">
        <v>9.0851276460434267</v>
      </c>
      <c r="H59" s="119">
        <v>0.1238093</v>
      </c>
      <c r="I59" s="141">
        <v>6.216E-2</v>
      </c>
      <c r="J59" s="142">
        <v>8.0999999999999996E-4</v>
      </c>
      <c r="K59" s="143">
        <v>0.94399999999999995</v>
      </c>
      <c r="L59" s="141">
        <v>2.1000000000000001E-2</v>
      </c>
      <c r="M59" s="141">
        <v>0.11007</v>
      </c>
      <c r="N59" s="141">
        <v>1.5E-3</v>
      </c>
      <c r="O59" s="144">
        <v>0.61259717841892802</v>
      </c>
      <c r="P59" s="119">
        <v>679.61796848133201</v>
      </c>
      <c r="Q59" s="145">
        <v>27.842238424815285</v>
      </c>
      <c r="R59" s="119">
        <v>673.15440063764299</v>
      </c>
      <c r="S59" s="119">
        <v>8.7049411628447615</v>
      </c>
      <c r="T59" s="119">
        <v>674.97355540259662</v>
      </c>
      <c r="U59" s="119">
        <v>10.909823102987502</v>
      </c>
      <c r="V59" s="135">
        <f t="shared" si="3"/>
        <v>673.15440063764299</v>
      </c>
      <c r="W59" s="119">
        <f t="shared" si="4"/>
        <v>8.7049411628447615</v>
      </c>
      <c r="X59" s="124">
        <f t="shared" si="5"/>
        <v>99.730485031540454</v>
      </c>
    </row>
    <row r="60" spans="1:24">
      <c r="A60" s="138" t="s">
        <v>78</v>
      </c>
      <c r="B60" s="139">
        <v>167700</v>
      </c>
      <c r="C60" s="124" t="s">
        <v>15</v>
      </c>
      <c r="D60" s="124" t="s">
        <v>16</v>
      </c>
      <c r="E60" s="124">
        <v>170.5</v>
      </c>
      <c r="F60" s="140">
        <v>0.43554006968641118</v>
      </c>
      <c r="G60" s="140">
        <v>9.0358724134815205</v>
      </c>
      <c r="H60" s="119">
        <v>0.13063520000000001</v>
      </c>
      <c r="I60" s="141">
        <v>6.3899999999999998E-2</v>
      </c>
      <c r="J60" s="142">
        <v>9.7999999999999997E-4</v>
      </c>
      <c r="K60" s="143">
        <v>0.96699999999999997</v>
      </c>
      <c r="L60" s="141">
        <v>2.4E-2</v>
      </c>
      <c r="M60" s="141">
        <v>0.11067</v>
      </c>
      <c r="N60" s="141">
        <v>1.6000000000000001E-3</v>
      </c>
      <c r="O60" s="144">
        <v>0.58251257492244202</v>
      </c>
      <c r="P60" s="119">
        <v>738.3221532758381</v>
      </c>
      <c r="Q60" s="145">
        <v>32.455402082954144</v>
      </c>
      <c r="R60" s="119">
        <v>676.63778779992401</v>
      </c>
      <c r="S60" s="119">
        <v>9.2798406367536472</v>
      </c>
      <c r="T60" s="119">
        <v>686.91632168037984</v>
      </c>
      <c r="U60" s="119">
        <v>12.314043433149436</v>
      </c>
      <c r="V60" s="135">
        <f t="shared" si="3"/>
        <v>676.63778779992401</v>
      </c>
      <c r="W60" s="119">
        <f t="shared" si="4"/>
        <v>9.2798406367536472</v>
      </c>
      <c r="X60" s="124">
        <f t="shared" si="5"/>
        <v>98.503670162427966</v>
      </c>
    </row>
    <row r="61" spans="1:24">
      <c r="A61" s="138" t="s">
        <v>29</v>
      </c>
      <c r="B61" s="139">
        <v>432700</v>
      </c>
      <c r="C61" s="124" t="s">
        <v>15</v>
      </c>
      <c r="D61" s="124" t="s">
        <v>16</v>
      </c>
      <c r="E61" s="124">
        <v>404.5</v>
      </c>
      <c r="F61" s="140">
        <v>0.15865460891638902</v>
      </c>
      <c r="G61" s="140">
        <v>8.6325966850828735</v>
      </c>
      <c r="H61" s="119">
        <v>0.1117826</v>
      </c>
      <c r="I61" s="141">
        <v>6.3500000000000001E-2</v>
      </c>
      <c r="J61" s="142">
        <v>7.2000000000000005E-4</v>
      </c>
      <c r="K61" s="143">
        <v>1.0135000000000001</v>
      </c>
      <c r="L61" s="141">
        <v>2.1000000000000001E-2</v>
      </c>
      <c r="M61" s="141">
        <v>0.11584</v>
      </c>
      <c r="N61" s="141">
        <v>1.5E-3</v>
      </c>
      <c r="O61" s="144">
        <v>0.6249383385951065</v>
      </c>
      <c r="P61" s="119">
        <v>725.0190416051546</v>
      </c>
      <c r="Q61" s="145">
        <v>24.046958485200836</v>
      </c>
      <c r="R61" s="119">
        <v>706.57524257952775</v>
      </c>
      <c r="S61" s="119">
        <v>8.6599582007403342</v>
      </c>
      <c r="T61" s="119">
        <v>710.64070803611901</v>
      </c>
      <c r="U61" s="119">
        <v>10.535195359938825</v>
      </c>
      <c r="V61" s="135">
        <f t="shared" si="3"/>
        <v>706.57524257952775</v>
      </c>
      <c r="W61" s="119">
        <f t="shared" si="4"/>
        <v>8.6599582007403342</v>
      </c>
      <c r="X61" s="124">
        <f t="shared" si="5"/>
        <v>99.427915483785569</v>
      </c>
    </row>
    <row r="62" spans="1:24">
      <c r="A62" s="138" t="s">
        <v>57</v>
      </c>
      <c r="B62" s="139">
        <v>196100</v>
      </c>
      <c r="C62" s="124" t="s">
        <v>15</v>
      </c>
      <c r="D62" s="124" t="s">
        <v>16</v>
      </c>
      <c r="E62" s="124">
        <v>169.25</v>
      </c>
      <c r="F62" s="140">
        <v>0.4504504504504504</v>
      </c>
      <c r="G62" s="140">
        <v>8.2891246684350133</v>
      </c>
      <c r="H62" s="119">
        <v>0.1236773</v>
      </c>
      <c r="I62" s="141">
        <v>6.3240000000000005E-2</v>
      </c>
      <c r="J62" s="142">
        <v>8.9999999999999998E-4</v>
      </c>
      <c r="K62" s="143">
        <v>1.0489999999999999</v>
      </c>
      <c r="L62" s="141">
        <v>2.4E-2</v>
      </c>
      <c r="M62" s="141">
        <v>0.12064</v>
      </c>
      <c r="N62" s="141">
        <v>1.8E-3</v>
      </c>
      <c r="O62" s="144">
        <v>0.65214688328912451</v>
      </c>
      <c r="P62" s="119">
        <v>716.31141501887544</v>
      </c>
      <c r="Q62" s="145">
        <v>30.225162260160047</v>
      </c>
      <c r="R62" s="119">
        <v>734.24625737499025</v>
      </c>
      <c r="S62" s="119">
        <v>10.346084864134582</v>
      </c>
      <c r="T62" s="119">
        <v>728.38693126543399</v>
      </c>
      <c r="U62" s="119">
        <v>11.824099301294495</v>
      </c>
      <c r="V62" s="135">
        <f t="shared" si="3"/>
        <v>734.24625737499025</v>
      </c>
      <c r="W62" s="119">
        <f t="shared" si="4"/>
        <v>10.346084864134582</v>
      </c>
      <c r="X62" s="124">
        <f t="shared" si="5"/>
        <v>100.80442493653432</v>
      </c>
    </row>
    <row r="63" spans="1:24">
      <c r="A63" s="138" t="s">
        <v>82</v>
      </c>
      <c r="B63" s="139">
        <v>177000</v>
      </c>
      <c r="C63" s="124" t="s">
        <v>15</v>
      </c>
      <c r="D63" s="124" t="s">
        <v>16</v>
      </c>
      <c r="E63" s="124">
        <v>154.1</v>
      </c>
      <c r="F63" s="140">
        <v>0.4690431519699812</v>
      </c>
      <c r="G63" s="140">
        <v>7.9573486114426668</v>
      </c>
      <c r="H63" s="119">
        <v>0.107643</v>
      </c>
      <c r="I63" s="141">
        <v>6.4839999999999995E-2</v>
      </c>
      <c r="J63" s="142">
        <v>9.8999999999999999E-4</v>
      </c>
      <c r="K63" s="143">
        <v>1.1220000000000001</v>
      </c>
      <c r="L63" s="141">
        <v>2.5999999999999999E-2</v>
      </c>
      <c r="M63" s="141">
        <v>0.12567</v>
      </c>
      <c r="N63" s="141">
        <v>1.6999999999999999E-3</v>
      </c>
      <c r="O63" s="144">
        <v>0.58376333621022092</v>
      </c>
      <c r="P63" s="119">
        <v>769.14899611501085</v>
      </c>
      <c r="Q63" s="145">
        <v>32.150512902803776</v>
      </c>
      <c r="R63" s="119">
        <v>763.11628647290559</v>
      </c>
      <c r="S63" s="119">
        <v>9.7281061936894275</v>
      </c>
      <c r="T63" s="119">
        <v>763.93261937532759</v>
      </c>
      <c r="U63" s="119">
        <v>12.365473376480622</v>
      </c>
      <c r="V63" s="135">
        <f t="shared" si="3"/>
        <v>763.11628647290559</v>
      </c>
      <c r="W63" s="119">
        <f t="shared" si="4"/>
        <v>9.7281061936894275</v>
      </c>
      <c r="X63" s="124">
        <f t="shared" si="5"/>
        <v>99.893140719257474</v>
      </c>
    </row>
    <row r="64" spans="1:24">
      <c r="A64" s="138" t="s">
        <v>44</v>
      </c>
      <c r="B64" s="139">
        <v>112100</v>
      </c>
      <c r="C64" s="124" t="s">
        <v>15</v>
      </c>
      <c r="D64" s="124" t="s">
        <v>16</v>
      </c>
      <c r="E64" s="124">
        <v>93.7</v>
      </c>
      <c r="F64" s="140">
        <v>0.2499375156210947</v>
      </c>
      <c r="G64" s="140">
        <v>7.7531400217087914</v>
      </c>
      <c r="H64" s="119">
        <v>0.10820009999999999</v>
      </c>
      <c r="I64" s="141">
        <v>6.7199999999999996E-2</v>
      </c>
      <c r="J64" s="142">
        <v>1.1999999999999999E-3</v>
      </c>
      <c r="K64" s="143">
        <v>1.196</v>
      </c>
      <c r="L64" s="141">
        <v>0.03</v>
      </c>
      <c r="M64" s="141">
        <v>0.12898000000000001</v>
      </c>
      <c r="N64" s="141">
        <v>1.8E-3</v>
      </c>
      <c r="O64" s="144">
        <v>0.5563653279578229</v>
      </c>
      <c r="P64" s="119">
        <v>843.97833440116926</v>
      </c>
      <c r="Q64" s="145">
        <v>37.1548245741645</v>
      </c>
      <c r="R64" s="119">
        <v>782.04396595497235</v>
      </c>
      <c r="S64" s="119">
        <v>10.269717122072734</v>
      </c>
      <c r="T64" s="119">
        <v>798.7384105673799</v>
      </c>
      <c r="U64" s="119">
        <v>13.777457690073675</v>
      </c>
      <c r="V64" s="135">
        <f t="shared" si="3"/>
        <v>782.04396595497235</v>
      </c>
      <c r="W64" s="119">
        <f t="shared" si="4"/>
        <v>10.269717122072734</v>
      </c>
      <c r="X64" s="124">
        <f t="shared" si="5"/>
        <v>97.909898360772615</v>
      </c>
    </row>
    <row r="65" spans="1:24">
      <c r="A65" s="138" t="s">
        <v>42</v>
      </c>
      <c r="B65" s="139">
        <v>340700</v>
      </c>
      <c r="C65" s="124" t="s">
        <v>15</v>
      </c>
      <c r="D65" s="124" t="s">
        <v>16</v>
      </c>
      <c r="E65" s="124">
        <v>278.89999999999998</v>
      </c>
      <c r="F65" s="140">
        <v>0.14349261013057826</v>
      </c>
      <c r="G65" s="140">
        <v>7.4699335175916941</v>
      </c>
      <c r="H65" s="119">
        <v>0.1283398</v>
      </c>
      <c r="I65" s="141">
        <v>6.8629999999999997E-2</v>
      </c>
      <c r="J65" s="142">
        <v>8.0000000000000004E-4</v>
      </c>
      <c r="K65" s="143">
        <v>1.2629999999999999</v>
      </c>
      <c r="L65" s="141">
        <v>3.3000000000000002E-2</v>
      </c>
      <c r="M65" s="141">
        <v>0.13386999999999999</v>
      </c>
      <c r="N65" s="141">
        <v>2.3E-3</v>
      </c>
      <c r="O65" s="144">
        <v>0.65755787500763963</v>
      </c>
      <c r="P65" s="119">
        <v>887.63923665761149</v>
      </c>
      <c r="Q65" s="145">
        <v>24.087535627048833</v>
      </c>
      <c r="R65" s="119">
        <v>809.90530401997989</v>
      </c>
      <c r="S65" s="119">
        <v>13.06299245160983</v>
      </c>
      <c r="T65" s="119">
        <v>829.25457343900121</v>
      </c>
      <c r="U65" s="119">
        <v>14.699813987835228</v>
      </c>
      <c r="V65" s="135">
        <f t="shared" si="3"/>
        <v>887.63923665761149</v>
      </c>
      <c r="W65" s="119">
        <f t="shared" si="4"/>
        <v>24.087535627048833</v>
      </c>
      <c r="X65" s="124">
        <f t="shared" si="5"/>
        <v>91.242620940198947</v>
      </c>
    </row>
    <row r="66" spans="1:24">
      <c r="A66" s="146" t="s">
        <v>94</v>
      </c>
      <c r="B66" s="147">
        <v>481700</v>
      </c>
      <c r="C66" s="133" t="s">
        <v>15</v>
      </c>
      <c r="D66" s="133" t="s">
        <v>16</v>
      </c>
      <c r="E66" s="133">
        <v>408.4</v>
      </c>
      <c r="F66" s="148">
        <v>0.333889816360601</v>
      </c>
      <c r="G66" s="148">
        <v>7.4233538712790441</v>
      </c>
      <c r="H66" s="128">
        <v>9.9191130000000002E-2</v>
      </c>
      <c r="I66" s="149">
        <v>7.0080000000000003E-2</v>
      </c>
      <c r="J66" s="150">
        <v>7.7999999999999999E-4</v>
      </c>
      <c r="K66" s="151">
        <v>1.3</v>
      </c>
      <c r="L66" s="149">
        <v>2.7E-2</v>
      </c>
      <c r="M66" s="149">
        <v>0.13471</v>
      </c>
      <c r="N66" s="149">
        <v>1.8E-3</v>
      </c>
      <c r="O66" s="152">
        <v>0.6433573355108505</v>
      </c>
      <c r="P66" s="128">
        <v>930.69801103293696</v>
      </c>
      <c r="Q66" s="153">
        <v>22.845575480144355</v>
      </c>
      <c r="R66" s="128">
        <v>814.67920501571018</v>
      </c>
      <c r="S66" s="128">
        <v>10.217898712747569</v>
      </c>
      <c r="T66" s="128">
        <v>845.72180833132347</v>
      </c>
      <c r="U66" s="128">
        <v>11.850293328984776</v>
      </c>
      <c r="V66" s="137">
        <f t="shared" si="3"/>
        <v>930.69801103293696</v>
      </c>
      <c r="W66" s="128">
        <f t="shared" si="4"/>
        <v>22.845575480144355</v>
      </c>
      <c r="X66" s="133">
        <f t="shared" si="5"/>
        <v>87.534215756143809</v>
      </c>
    </row>
    <row r="67" spans="1:24">
      <c r="A67" s="138" t="s">
        <v>68</v>
      </c>
      <c r="B67" s="139">
        <v>433700</v>
      </c>
      <c r="C67" s="124" t="s">
        <v>15</v>
      </c>
      <c r="D67" s="124" t="s">
        <v>16</v>
      </c>
      <c r="E67" s="124">
        <v>360.2</v>
      </c>
      <c r="F67" s="140">
        <v>0.31816735602927143</v>
      </c>
      <c r="G67" s="140">
        <v>7.3637702503681881</v>
      </c>
      <c r="H67" s="119">
        <v>0.1030277</v>
      </c>
      <c r="I67" s="141">
        <v>6.762E-2</v>
      </c>
      <c r="J67" s="142">
        <v>7.6000000000000004E-4</v>
      </c>
      <c r="K67" s="143">
        <v>1.262</v>
      </c>
      <c r="L67" s="141">
        <v>2.7E-2</v>
      </c>
      <c r="M67" s="141">
        <v>0.1358</v>
      </c>
      <c r="N67" s="141">
        <v>1.9E-3</v>
      </c>
      <c r="O67" s="144">
        <v>0.65395734467899413</v>
      </c>
      <c r="P67" s="119">
        <v>856.92877921255933</v>
      </c>
      <c r="Q67" s="145">
        <v>23.337397986513803</v>
      </c>
      <c r="R67" s="119">
        <v>820.86864439126543</v>
      </c>
      <c r="S67" s="119">
        <v>10.774743608952122</v>
      </c>
      <c r="T67" s="119">
        <v>828.80578534185781</v>
      </c>
      <c r="U67" s="119">
        <v>12.048193406611063</v>
      </c>
      <c r="V67" s="135">
        <f t="shared" ref="V67:V91" si="6">IF(R67&lt;=800,R67,P67)</f>
        <v>856.92877921255933</v>
      </c>
      <c r="W67" s="119">
        <f t="shared" ref="W67:W91" si="7">IF(R67&lt;=800,S67,Q67)</f>
        <v>23.337397986513803</v>
      </c>
      <c r="X67" s="124">
        <f t="shared" ref="X67:X91" si="8">IF(R67&lt;=800,100-(1-(R67/T67))*100,100-(1-(R67/P67))*100)</f>
        <v>95.791933274264636</v>
      </c>
    </row>
    <row r="68" spans="1:24">
      <c r="A68" s="146" t="s">
        <v>70</v>
      </c>
      <c r="B68" s="147">
        <v>409000</v>
      </c>
      <c r="C68" s="133" t="s">
        <v>15</v>
      </c>
      <c r="D68" s="133" t="s">
        <v>16</v>
      </c>
      <c r="E68" s="133">
        <v>346.7</v>
      </c>
      <c r="F68" s="148">
        <v>0.24021138601969733</v>
      </c>
      <c r="G68" s="148">
        <v>7.3599764480753667</v>
      </c>
      <c r="H68" s="128">
        <v>0.1029216</v>
      </c>
      <c r="I68" s="149">
        <v>8.5019999999999998E-2</v>
      </c>
      <c r="J68" s="150">
        <v>1E-3</v>
      </c>
      <c r="K68" s="151">
        <v>1.5880000000000001</v>
      </c>
      <c r="L68" s="149">
        <v>3.4000000000000002E-2</v>
      </c>
      <c r="M68" s="149">
        <v>0.13586999999999999</v>
      </c>
      <c r="N68" s="149">
        <v>1.9E-3</v>
      </c>
      <c r="O68" s="152">
        <v>0.65313296879802929</v>
      </c>
      <c r="P68" s="128">
        <v>1315.9948455541489</v>
      </c>
      <c r="Q68" s="153">
        <v>22.806375886919518</v>
      </c>
      <c r="R68" s="128">
        <v>821.26592832149367</v>
      </c>
      <c r="S68" s="128">
        <v>10.774080150881446</v>
      </c>
      <c r="T68" s="128">
        <v>965.51289702863801</v>
      </c>
      <c r="U68" s="128">
        <v>13.252788447838725</v>
      </c>
      <c r="V68" s="137">
        <f t="shared" si="6"/>
        <v>1315.9948455541489</v>
      </c>
      <c r="W68" s="128">
        <f t="shared" si="7"/>
        <v>22.806375886919518</v>
      </c>
      <c r="X68" s="133">
        <f t="shared" si="8"/>
        <v>62.406469987021026</v>
      </c>
    </row>
    <row r="69" spans="1:24">
      <c r="A69" s="146" t="s">
        <v>100</v>
      </c>
      <c r="B69" s="147">
        <v>228400</v>
      </c>
      <c r="C69" s="133" t="s">
        <v>15</v>
      </c>
      <c r="D69" s="133" t="s">
        <v>16</v>
      </c>
      <c r="E69" s="133">
        <v>185.9</v>
      </c>
      <c r="F69" s="148">
        <v>0.32786885245901642</v>
      </c>
      <c r="G69" s="148">
        <v>6.934812760055479</v>
      </c>
      <c r="H69" s="128">
        <v>0.1009924</v>
      </c>
      <c r="I69" s="149">
        <v>7.1900000000000006E-2</v>
      </c>
      <c r="J69" s="150">
        <v>9.7000000000000005E-4</v>
      </c>
      <c r="K69" s="151">
        <v>1.427</v>
      </c>
      <c r="L69" s="149">
        <v>3.3000000000000002E-2</v>
      </c>
      <c r="M69" s="149">
        <v>0.14419999999999999</v>
      </c>
      <c r="N69" s="149">
        <v>2.0999999999999999E-3</v>
      </c>
      <c r="O69" s="152">
        <v>0.6297440423654016</v>
      </c>
      <c r="P69" s="128">
        <v>983.11128544451151</v>
      </c>
      <c r="Q69" s="153">
        <v>27.468677718652909</v>
      </c>
      <c r="R69" s="128">
        <v>868.36875327826863</v>
      </c>
      <c r="S69" s="128">
        <v>11.82054012271135</v>
      </c>
      <c r="T69" s="128">
        <v>900.29540208606829</v>
      </c>
      <c r="U69" s="128">
        <v>13.713177844145889</v>
      </c>
      <c r="V69" s="137">
        <f t="shared" si="6"/>
        <v>983.11128544451151</v>
      </c>
      <c r="W69" s="128">
        <f t="shared" si="7"/>
        <v>27.468677718652909</v>
      </c>
      <c r="X69" s="133">
        <f t="shared" si="8"/>
        <v>88.328632387292529</v>
      </c>
    </row>
    <row r="70" spans="1:24">
      <c r="A70" s="138" t="s">
        <v>72</v>
      </c>
      <c r="B70" s="139">
        <v>277000</v>
      </c>
      <c r="C70" s="124" t="s">
        <v>15</v>
      </c>
      <c r="D70" s="124" t="s">
        <v>16</v>
      </c>
      <c r="E70" s="124">
        <v>199</v>
      </c>
      <c r="F70" s="140">
        <v>0.38759689922480617</v>
      </c>
      <c r="G70" s="140">
        <v>6.5919578114700066</v>
      </c>
      <c r="H70" s="119">
        <v>9.9943989999999996E-2</v>
      </c>
      <c r="I70" s="141">
        <v>6.8400000000000002E-2</v>
      </c>
      <c r="J70" s="142">
        <v>8.9999999999999998E-4</v>
      </c>
      <c r="K70" s="143">
        <v>1.4259999999999999</v>
      </c>
      <c r="L70" s="141">
        <v>3.2000000000000001E-2</v>
      </c>
      <c r="M70" s="141">
        <v>0.1517</v>
      </c>
      <c r="N70" s="141">
        <v>2.3E-3</v>
      </c>
      <c r="O70" s="144">
        <v>0.67563447593935388</v>
      </c>
      <c r="P70" s="119">
        <v>880.69866527144495</v>
      </c>
      <c r="Q70" s="145">
        <v>27.219208278651831</v>
      </c>
      <c r="R70" s="119">
        <v>910.48581268476801</v>
      </c>
      <c r="S70" s="119">
        <v>12.860959827127317</v>
      </c>
      <c r="T70" s="119">
        <v>899.87694625766198</v>
      </c>
      <c r="U70" s="119">
        <v>13.305783238041045</v>
      </c>
      <c r="V70" s="135">
        <f t="shared" si="6"/>
        <v>880.69866527144495</v>
      </c>
      <c r="W70" s="119">
        <f t="shared" si="7"/>
        <v>27.219208278651831</v>
      </c>
      <c r="X70" s="124">
        <f t="shared" si="8"/>
        <v>103.38221784452712</v>
      </c>
    </row>
    <row r="71" spans="1:24">
      <c r="A71" s="138" t="s">
        <v>104</v>
      </c>
      <c r="B71" s="139">
        <v>131800</v>
      </c>
      <c r="C71" s="124" t="s">
        <v>15</v>
      </c>
      <c r="D71" s="124" t="s">
        <v>16</v>
      </c>
      <c r="E71" s="124">
        <v>92.1</v>
      </c>
      <c r="F71" s="140">
        <v>0.35486160397444994</v>
      </c>
      <c r="G71" s="140">
        <v>6.3119358707315536</v>
      </c>
      <c r="H71" s="119">
        <v>8.7649179999999993E-2</v>
      </c>
      <c r="I71" s="141">
        <v>7.22E-2</v>
      </c>
      <c r="J71" s="142">
        <v>1.1000000000000001E-3</v>
      </c>
      <c r="K71" s="143">
        <v>1.577</v>
      </c>
      <c r="L71" s="141">
        <v>3.5999999999999997E-2</v>
      </c>
      <c r="M71" s="141">
        <v>0.15842999999999999</v>
      </c>
      <c r="N71" s="141">
        <v>2.2000000000000001E-3</v>
      </c>
      <c r="O71" s="144">
        <v>0.60829528638655717</v>
      </c>
      <c r="P71" s="119">
        <v>991.58358669413326</v>
      </c>
      <c r="Q71" s="145">
        <v>30.980457065819802</v>
      </c>
      <c r="R71" s="119">
        <v>948.0460280678692</v>
      </c>
      <c r="S71" s="119">
        <v>12.230917229457987</v>
      </c>
      <c r="T71" s="119">
        <v>961.18792879141802</v>
      </c>
      <c r="U71" s="119">
        <v>14.086464810120674</v>
      </c>
      <c r="V71" s="135">
        <f t="shared" si="6"/>
        <v>991.58358669413326</v>
      </c>
      <c r="W71" s="119">
        <f t="shared" si="7"/>
        <v>30.980457065819802</v>
      </c>
      <c r="X71" s="124">
        <f t="shared" si="8"/>
        <v>95.609290108218204</v>
      </c>
    </row>
    <row r="72" spans="1:24">
      <c r="A72" s="138" t="s">
        <v>103</v>
      </c>
      <c r="B72" s="139">
        <v>201100</v>
      </c>
      <c r="C72" s="124" t="s">
        <v>15</v>
      </c>
      <c r="D72" s="124" t="s">
        <v>16</v>
      </c>
      <c r="E72" s="124">
        <v>150.69999999999999</v>
      </c>
      <c r="F72" s="140">
        <v>0.475511174512601</v>
      </c>
      <c r="G72" s="140">
        <v>6.2735257214554583</v>
      </c>
      <c r="H72" s="119">
        <v>0.12200709999999999</v>
      </c>
      <c r="I72" s="141">
        <v>7.3300000000000004E-2</v>
      </c>
      <c r="J72" s="142">
        <v>1.1999999999999999E-3</v>
      </c>
      <c r="K72" s="143">
        <v>1.609</v>
      </c>
      <c r="L72" s="141">
        <v>4.3999999999999997E-2</v>
      </c>
      <c r="M72" s="141">
        <v>0.15939999999999999</v>
      </c>
      <c r="N72" s="141">
        <v>3.0999999999999999E-3</v>
      </c>
      <c r="O72" s="144">
        <v>0.71117543059199273</v>
      </c>
      <c r="P72" s="119">
        <v>1022.2586253709414</v>
      </c>
      <c r="Q72" s="145">
        <v>33.134668253521191</v>
      </c>
      <c r="R72" s="119">
        <v>953.44161111036544</v>
      </c>
      <c r="S72" s="119">
        <v>17.213399232096549</v>
      </c>
      <c r="T72" s="119">
        <v>973.71884668182099</v>
      </c>
      <c r="U72" s="119">
        <v>16.981336245124794</v>
      </c>
      <c r="V72" s="135">
        <f t="shared" si="6"/>
        <v>1022.2586253709414</v>
      </c>
      <c r="W72" s="119">
        <f t="shared" si="7"/>
        <v>33.134668253521191</v>
      </c>
      <c r="X72" s="124">
        <f t="shared" si="8"/>
        <v>93.268140512328301</v>
      </c>
    </row>
    <row r="73" spans="1:24">
      <c r="A73" s="138" t="s">
        <v>73</v>
      </c>
      <c r="B73" s="139">
        <v>698900</v>
      </c>
      <c r="C73" s="124" t="s">
        <v>15</v>
      </c>
      <c r="D73" s="124" t="s">
        <v>16</v>
      </c>
      <c r="E73" s="124">
        <v>530.4</v>
      </c>
      <c r="F73" s="140">
        <v>0.73260073260073255</v>
      </c>
      <c r="G73" s="140">
        <v>6.2672348959639006</v>
      </c>
      <c r="H73" s="119">
        <v>0.13747380000000001</v>
      </c>
      <c r="I73" s="141">
        <v>7.3109999999999994E-2</v>
      </c>
      <c r="J73" s="142">
        <v>7.9000000000000001E-4</v>
      </c>
      <c r="K73" s="143">
        <v>1.6</v>
      </c>
      <c r="L73" s="141">
        <v>4.1000000000000002E-2</v>
      </c>
      <c r="M73" s="141">
        <v>0.15956000000000001</v>
      </c>
      <c r="N73" s="141">
        <v>3.5000000000000001E-3</v>
      </c>
      <c r="O73" s="144">
        <v>0.85601257115604501</v>
      </c>
      <c r="P73" s="119">
        <v>1017.0033983081603</v>
      </c>
      <c r="Q73" s="145">
        <v>21.887785400835632</v>
      </c>
      <c r="R73" s="119">
        <v>954.33117045660174</v>
      </c>
      <c r="S73" s="119">
        <v>19.428461578491351</v>
      </c>
      <c r="T73" s="119">
        <v>970.21012847381462</v>
      </c>
      <c r="U73" s="119">
        <v>15.886874435252935</v>
      </c>
      <c r="V73" s="135">
        <f t="shared" si="6"/>
        <v>1017.0033983081603</v>
      </c>
      <c r="W73" s="119">
        <f t="shared" si="7"/>
        <v>21.887785400835632</v>
      </c>
      <c r="X73" s="124">
        <f t="shared" si="8"/>
        <v>93.837559642788108</v>
      </c>
    </row>
    <row r="74" spans="1:24">
      <c r="A74" s="138" t="s">
        <v>58</v>
      </c>
      <c r="B74" s="139">
        <v>308900</v>
      </c>
      <c r="C74" s="124" t="s">
        <v>15</v>
      </c>
      <c r="D74" s="124" t="s">
        <v>16</v>
      </c>
      <c r="E74" s="124">
        <v>205.3</v>
      </c>
      <c r="F74" s="140">
        <v>0.44883303411131054</v>
      </c>
      <c r="G74" s="140">
        <v>6.1804697156983934</v>
      </c>
      <c r="H74" s="119">
        <v>8.7855870000000003E-2</v>
      </c>
      <c r="I74" s="141">
        <v>7.2209999999999996E-2</v>
      </c>
      <c r="J74" s="142">
        <v>9.1E-4</v>
      </c>
      <c r="K74" s="143">
        <v>1.605</v>
      </c>
      <c r="L74" s="141">
        <v>3.5999999999999997E-2</v>
      </c>
      <c r="M74" s="141">
        <v>0.1618</v>
      </c>
      <c r="N74" s="141">
        <v>2.3E-3</v>
      </c>
      <c r="O74" s="144">
        <v>0.63375566543057271</v>
      </c>
      <c r="P74" s="119">
        <v>991.86520165409638</v>
      </c>
      <c r="Q74" s="145">
        <v>25.624635773435781</v>
      </c>
      <c r="R74" s="119">
        <v>966.77212942011306</v>
      </c>
      <c r="S74" s="119">
        <v>12.749264759149924</v>
      </c>
      <c r="T74" s="119">
        <v>972.16091303785379</v>
      </c>
      <c r="U74" s="119">
        <v>13.936089871213767</v>
      </c>
      <c r="V74" s="135">
        <f t="shared" si="6"/>
        <v>991.86520165409638</v>
      </c>
      <c r="W74" s="119">
        <f t="shared" si="7"/>
        <v>25.624635773435781</v>
      </c>
      <c r="X74" s="124">
        <f t="shared" si="8"/>
        <v>97.470112653197589</v>
      </c>
    </row>
    <row r="75" spans="1:24">
      <c r="A75" s="138" t="s">
        <v>65</v>
      </c>
      <c r="B75" s="139">
        <v>260100</v>
      </c>
      <c r="C75" s="124" t="s">
        <v>15</v>
      </c>
      <c r="D75" s="124" t="s">
        <v>16</v>
      </c>
      <c r="E75" s="124">
        <v>171.7</v>
      </c>
      <c r="F75" s="140">
        <v>0.59665871121718383</v>
      </c>
      <c r="G75" s="140">
        <v>5.8479532163742682</v>
      </c>
      <c r="H75" s="119">
        <v>9.2336100000000004E-2</v>
      </c>
      <c r="I75" s="141">
        <v>7.4200000000000002E-2</v>
      </c>
      <c r="J75" s="142">
        <v>1.1000000000000001E-3</v>
      </c>
      <c r="K75" s="143">
        <v>1.7470000000000001</v>
      </c>
      <c r="L75" s="141">
        <v>4.1000000000000002E-2</v>
      </c>
      <c r="M75" s="141">
        <v>0.17100000000000001</v>
      </c>
      <c r="N75" s="141">
        <v>2.7000000000000001E-3</v>
      </c>
      <c r="O75" s="144">
        <v>0.67278562259306807</v>
      </c>
      <c r="P75" s="119">
        <v>1046.9122750005265</v>
      </c>
      <c r="Q75" s="145">
        <v>29.893466909250105</v>
      </c>
      <c r="R75" s="119">
        <v>1017.618595426787</v>
      </c>
      <c r="S75" s="119">
        <v>14.846527048256689</v>
      </c>
      <c r="T75" s="119">
        <v>1026.0541271392972</v>
      </c>
      <c r="U75" s="119">
        <v>15.042987038778392</v>
      </c>
      <c r="V75" s="135">
        <f t="shared" si="6"/>
        <v>1046.9122750005265</v>
      </c>
      <c r="W75" s="119">
        <f t="shared" si="7"/>
        <v>29.893466909250105</v>
      </c>
      <c r="X75" s="124">
        <f t="shared" si="8"/>
        <v>97.201897401219711</v>
      </c>
    </row>
    <row r="76" spans="1:24">
      <c r="A76" s="138" t="s">
        <v>102</v>
      </c>
      <c r="B76" s="139">
        <v>324500</v>
      </c>
      <c r="C76" s="124" t="s">
        <v>15</v>
      </c>
      <c r="D76" s="124" t="s">
        <v>16</v>
      </c>
      <c r="E76" s="124">
        <v>240.8</v>
      </c>
      <c r="F76" s="140">
        <v>0.3115264797507788</v>
      </c>
      <c r="G76" s="140">
        <v>5.8309037900874632</v>
      </c>
      <c r="H76" s="119">
        <v>0.25159579999999998</v>
      </c>
      <c r="I76" s="141">
        <v>7.5399999999999995E-2</v>
      </c>
      <c r="J76" s="142">
        <v>2E-3</v>
      </c>
      <c r="K76" s="143">
        <v>1.778</v>
      </c>
      <c r="L76" s="141">
        <v>8.1000000000000003E-2</v>
      </c>
      <c r="M76" s="141">
        <v>0.17150000000000001</v>
      </c>
      <c r="N76" s="141">
        <v>7.4000000000000003E-3</v>
      </c>
      <c r="O76" s="144">
        <v>0.94714033761652816</v>
      </c>
      <c r="P76" s="119">
        <v>1079.1840823564653</v>
      </c>
      <c r="Q76" s="145">
        <v>53.228410690541025</v>
      </c>
      <c r="R76" s="119">
        <v>1020.3705332197472</v>
      </c>
      <c r="S76" s="119">
        <v>40.591918454352822</v>
      </c>
      <c r="T76" s="119">
        <v>1037.4485904778921</v>
      </c>
      <c r="U76" s="119">
        <v>29.18278825001039</v>
      </c>
      <c r="V76" s="135">
        <f t="shared" si="6"/>
        <v>1079.1840823564653</v>
      </c>
      <c r="W76" s="119">
        <f t="shared" si="7"/>
        <v>53.228410690541025</v>
      </c>
      <c r="X76" s="124">
        <f t="shared" si="8"/>
        <v>94.550183782520676</v>
      </c>
    </row>
    <row r="77" spans="1:24">
      <c r="A77" s="138" t="s">
        <v>49</v>
      </c>
      <c r="B77" s="139">
        <v>530500</v>
      </c>
      <c r="C77" s="124" t="s">
        <v>15</v>
      </c>
      <c r="D77" s="124" t="s">
        <v>16</v>
      </c>
      <c r="E77" s="124">
        <v>312.89999999999998</v>
      </c>
      <c r="F77" s="140">
        <v>0.23854961832061067</v>
      </c>
      <c r="G77" s="140">
        <v>5.6921675774134792</v>
      </c>
      <c r="H77" s="119">
        <v>7.4521770000000001E-2</v>
      </c>
      <c r="I77" s="141">
        <v>7.4590000000000004E-2</v>
      </c>
      <c r="J77" s="142">
        <v>7.9000000000000001E-4</v>
      </c>
      <c r="K77" s="143">
        <v>1.8089999999999999</v>
      </c>
      <c r="L77" s="141">
        <v>3.6999999999999998E-2</v>
      </c>
      <c r="M77" s="141">
        <v>0.17568</v>
      </c>
      <c r="N77" s="141">
        <v>2.3E-3</v>
      </c>
      <c r="O77" s="144">
        <v>0.64009193619849347</v>
      </c>
      <c r="P77" s="119">
        <v>1057.4747117562965</v>
      </c>
      <c r="Q77" s="145">
        <v>21.322784223343131</v>
      </c>
      <c r="R77" s="119">
        <v>1043.3308854444424</v>
      </c>
      <c r="S77" s="119">
        <v>12.598894775223243</v>
      </c>
      <c r="T77" s="119">
        <v>1048.716604683055</v>
      </c>
      <c r="U77" s="119">
        <v>13.287253435095636</v>
      </c>
      <c r="V77" s="135">
        <f t="shared" si="6"/>
        <v>1057.4747117562965</v>
      </c>
      <c r="W77" s="119">
        <f t="shared" si="7"/>
        <v>21.322784223343131</v>
      </c>
      <c r="X77" s="124">
        <f t="shared" si="8"/>
        <v>98.662490350396794</v>
      </c>
    </row>
    <row r="78" spans="1:24">
      <c r="A78" s="138" t="s">
        <v>23</v>
      </c>
      <c r="B78" s="139">
        <v>188400</v>
      </c>
      <c r="C78" s="124" t="s">
        <v>15</v>
      </c>
      <c r="D78" s="124" t="s">
        <v>16</v>
      </c>
      <c r="E78" s="124">
        <v>115.8</v>
      </c>
      <c r="F78" s="140">
        <v>0.40064102564102566</v>
      </c>
      <c r="G78" s="140">
        <v>5.5760008921601427</v>
      </c>
      <c r="H78" s="119">
        <v>7.4620290000000006E-2</v>
      </c>
      <c r="I78" s="141">
        <v>7.4459999999999998E-2</v>
      </c>
      <c r="J78" s="142">
        <v>1E-3</v>
      </c>
      <c r="K78" s="143">
        <v>1.841</v>
      </c>
      <c r="L78" s="141">
        <v>4.1000000000000002E-2</v>
      </c>
      <c r="M78" s="141">
        <v>0.17934</v>
      </c>
      <c r="N78" s="141">
        <v>2.3999999999999998E-3</v>
      </c>
      <c r="O78" s="144">
        <v>0.60090249614439928</v>
      </c>
      <c r="P78" s="119">
        <v>1053.9619108751576</v>
      </c>
      <c r="Q78" s="145">
        <v>27.052268841428251</v>
      </c>
      <c r="R78" s="119">
        <v>1063.3679933263854</v>
      </c>
      <c r="S78" s="119">
        <v>13.105358027362627</v>
      </c>
      <c r="T78" s="119">
        <v>1060.2184118109874</v>
      </c>
      <c r="U78" s="119">
        <v>14.54880916411571</v>
      </c>
      <c r="V78" s="135">
        <f t="shared" si="6"/>
        <v>1053.9619108751576</v>
      </c>
      <c r="W78" s="119">
        <f t="shared" si="7"/>
        <v>27.052268841428251</v>
      </c>
      <c r="X78" s="124">
        <f t="shared" si="8"/>
        <v>100.89244994094877</v>
      </c>
    </row>
    <row r="79" spans="1:24">
      <c r="A79" s="138" t="s">
        <v>84</v>
      </c>
      <c r="B79" s="139">
        <v>252800</v>
      </c>
      <c r="C79" s="124" t="s">
        <v>15</v>
      </c>
      <c r="D79" s="124" t="s">
        <v>16</v>
      </c>
      <c r="E79" s="124">
        <v>150.69999999999999</v>
      </c>
      <c r="F79" s="140">
        <v>0.61425061425061434</v>
      </c>
      <c r="G79" s="140">
        <v>5.5035773252614195</v>
      </c>
      <c r="H79" s="119">
        <v>7.8752340000000004E-2</v>
      </c>
      <c r="I79" s="141">
        <v>7.5840000000000005E-2</v>
      </c>
      <c r="J79" s="142">
        <v>1.1000000000000001E-3</v>
      </c>
      <c r="K79" s="143">
        <v>1.8979999999999999</v>
      </c>
      <c r="L79" s="141">
        <v>4.2000000000000003E-2</v>
      </c>
      <c r="M79" s="141">
        <v>0.1817</v>
      </c>
      <c r="N79" s="141">
        <v>2.5999999999999999E-3</v>
      </c>
      <c r="O79" s="144">
        <v>0.6466441282071439</v>
      </c>
      <c r="P79" s="119">
        <v>1090.8501340315095</v>
      </c>
      <c r="Q79" s="145">
        <v>29.055163799922177</v>
      </c>
      <c r="R79" s="119">
        <v>1076.2551468998088</v>
      </c>
      <c r="S79" s="119">
        <v>14.167948960383001</v>
      </c>
      <c r="T79" s="119">
        <v>1080.3887332065701</v>
      </c>
      <c r="U79" s="119">
        <v>14.61008016662413</v>
      </c>
      <c r="V79" s="135">
        <f t="shared" si="6"/>
        <v>1090.8501340315095</v>
      </c>
      <c r="W79" s="119">
        <f t="shared" si="7"/>
        <v>29.055163799922177</v>
      </c>
      <c r="X79" s="124">
        <f t="shared" si="8"/>
        <v>98.662053871895196</v>
      </c>
    </row>
    <row r="80" spans="1:24">
      <c r="A80" s="138" t="s">
        <v>17</v>
      </c>
      <c r="B80" s="139">
        <v>762500</v>
      </c>
      <c r="C80" s="124" t="s">
        <v>15</v>
      </c>
      <c r="D80" s="124" t="s">
        <v>16</v>
      </c>
      <c r="E80" s="124">
        <v>444.9</v>
      </c>
      <c r="F80" s="140">
        <v>0.48661800486618001</v>
      </c>
      <c r="G80" s="140">
        <v>5.4824561403508767</v>
      </c>
      <c r="H80" s="119">
        <v>7.2137580000000007E-2</v>
      </c>
      <c r="I80" s="141">
        <v>7.4520000000000003E-2</v>
      </c>
      <c r="J80" s="142">
        <v>7.2000000000000005E-4</v>
      </c>
      <c r="K80" s="143">
        <v>1.8740000000000001</v>
      </c>
      <c r="L80" s="141">
        <v>3.7999999999999999E-2</v>
      </c>
      <c r="M80" s="141">
        <v>0.18240000000000001</v>
      </c>
      <c r="N80" s="141">
        <v>2.3999999999999998E-3</v>
      </c>
      <c r="O80" s="144">
        <v>0.64889196675900263</v>
      </c>
      <c r="P80" s="119">
        <v>1055.5841955345666</v>
      </c>
      <c r="Q80" s="145">
        <v>19.457205091839764</v>
      </c>
      <c r="R80" s="119">
        <v>1080.0726588995983</v>
      </c>
      <c r="S80" s="119">
        <v>13.071476291067711</v>
      </c>
      <c r="T80" s="119">
        <v>1071.9447506288604</v>
      </c>
      <c r="U80" s="119">
        <v>13.337404353562761</v>
      </c>
      <c r="V80" s="135">
        <f t="shared" si="6"/>
        <v>1055.5841955345666</v>
      </c>
      <c r="W80" s="119">
        <f t="shared" si="7"/>
        <v>19.457205091839764</v>
      </c>
      <c r="X80" s="124">
        <f t="shared" si="8"/>
        <v>102.31989674235604</v>
      </c>
    </row>
    <row r="81" spans="1:24">
      <c r="A81" s="138" t="s">
        <v>74</v>
      </c>
      <c r="B81" s="139">
        <v>635600</v>
      </c>
      <c r="C81" s="124" t="s">
        <v>15</v>
      </c>
      <c r="D81" s="124" t="s">
        <v>16</v>
      </c>
      <c r="E81" s="124">
        <v>396.2</v>
      </c>
      <c r="F81" s="140">
        <v>0.42176296921130324</v>
      </c>
      <c r="G81" s="140">
        <v>5.4614964500273073</v>
      </c>
      <c r="H81" s="119">
        <v>0.1043978</v>
      </c>
      <c r="I81" s="141">
        <v>7.5179999999999997E-2</v>
      </c>
      <c r="J81" s="142">
        <v>7.9000000000000001E-4</v>
      </c>
      <c r="K81" s="143">
        <v>1.891</v>
      </c>
      <c r="L81" s="141">
        <v>4.4999999999999998E-2</v>
      </c>
      <c r="M81" s="141">
        <v>0.18310000000000001</v>
      </c>
      <c r="N81" s="141">
        <v>3.5000000000000001E-3</v>
      </c>
      <c r="O81" s="144">
        <v>0.80326476121123846</v>
      </c>
      <c r="P81" s="119">
        <v>1073.3178271780728</v>
      </c>
      <c r="Q81" s="145">
        <v>21.105252802566266</v>
      </c>
      <c r="R81" s="119">
        <v>1083.8879115389532</v>
      </c>
      <c r="S81" s="119">
        <v>19.04246617196327</v>
      </c>
      <c r="T81" s="119">
        <v>1077.9331502606578</v>
      </c>
      <c r="U81" s="119">
        <v>15.683248939493524</v>
      </c>
      <c r="V81" s="135">
        <f t="shared" si="6"/>
        <v>1073.3178271780728</v>
      </c>
      <c r="W81" s="119">
        <f t="shared" si="7"/>
        <v>21.105252802566266</v>
      </c>
      <c r="X81" s="124">
        <f t="shared" si="8"/>
        <v>100.98480469561106</v>
      </c>
    </row>
    <row r="82" spans="1:24">
      <c r="A82" s="138" t="s">
        <v>27</v>
      </c>
      <c r="B82" s="139">
        <v>514000</v>
      </c>
      <c r="C82" s="124" t="s">
        <v>15</v>
      </c>
      <c r="D82" s="124" t="s">
        <v>16</v>
      </c>
      <c r="E82" s="124">
        <v>328.8</v>
      </c>
      <c r="F82" s="140">
        <v>0.42016806722689076</v>
      </c>
      <c r="G82" s="140">
        <v>5.4585152838427948</v>
      </c>
      <c r="H82" s="119">
        <v>8.0447550000000007E-2</v>
      </c>
      <c r="I82" s="141">
        <v>7.5870000000000007E-2</v>
      </c>
      <c r="J82" s="142">
        <v>8.4999999999999995E-4</v>
      </c>
      <c r="K82" s="143">
        <v>1.911</v>
      </c>
      <c r="L82" s="141">
        <v>4.2999999999999997E-2</v>
      </c>
      <c r="M82" s="141">
        <v>0.1832</v>
      </c>
      <c r="N82" s="141">
        <v>2.7000000000000001E-3</v>
      </c>
      <c r="O82" s="144">
        <v>0.65498375139636444</v>
      </c>
      <c r="P82" s="119">
        <v>1091.6423441579623</v>
      </c>
      <c r="Q82" s="145">
        <v>22.440191570895777</v>
      </c>
      <c r="R82" s="119">
        <v>1084.4327633486093</v>
      </c>
      <c r="S82" s="119">
        <v>14.693618528022171</v>
      </c>
      <c r="T82" s="119">
        <v>1084.9334058622999</v>
      </c>
      <c r="U82" s="119">
        <v>14.889089044729644</v>
      </c>
      <c r="V82" s="135">
        <f t="shared" si="6"/>
        <v>1091.6423441579623</v>
      </c>
      <c r="W82" s="119">
        <f t="shared" si="7"/>
        <v>22.440191570895777</v>
      </c>
      <c r="X82" s="124">
        <f t="shared" si="8"/>
        <v>99.33956566929308</v>
      </c>
    </row>
    <row r="83" spans="1:24">
      <c r="A83" s="138" t="s">
        <v>53</v>
      </c>
      <c r="B83" s="139">
        <v>186700</v>
      </c>
      <c r="C83" s="124" t="s">
        <v>15</v>
      </c>
      <c r="D83" s="124" t="s">
        <v>16</v>
      </c>
      <c r="E83" s="124">
        <v>110.7</v>
      </c>
      <c r="F83" s="140">
        <v>0.63367340472720357</v>
      </c>
      <c r="G83" s="140">
        <v>5.4516709371422341</v>
      </c>
      <c r="H83" s="119">
        <v>7.1329719999999999E-2</v>
      </c>
      <c r="I83" s="141">
        <v>7.5450000000000003E-2</v>
      </c>
      <c r="J83" s="142">
        <v>1E-3</v>
      </c>
      <c r="K83" s="143">
        <v>1.907</v>
      </c>
      <c r="L83" s="141">
        <v>4.2000000000000003E-2</v>
      </c>
      <c r="M83" s="141">
        <v>0.18343000000000001</v>
      </c>
      <c r="N83" s="141">
        <v>2.3999999999999998E-3</v>
      </c>
      <c r="O83" s="144">
        <v>0.59407637012172787</v>
      </c>
      <c r="P83" s="119">
        <v>1080.5142194324083</v>
      </c>
      <c r="Q83" s="145">
        <v>26.591283988498308</v>
      </c>
      <c r="R83" s="119">
        <v>1085.6857477750327</v>
      </c>
      <c r="S83" s="119">
        <v>13.060111029513109</v>
      </c>
      <c r="T83" s="119">
        <v>1083.5372103129805</v>
      </c>
      <c r="U83" s="119">
        <v>14.565170590851721</v>
      </c>
      <c r="V83" s="135">
        <f t="shared" si="6"/>
        <v>1080.5142194324083</v>
      </c>
      <c r="W83" s="119">
        <f t="shared" si="7"/>
        <v>26.591283988498308</v>
      </c>
      <c r="X83" s="124">
        <f t="shared" si="8"/>
        <v>100.47861733326759</v>
      </c>
    </row>
    <row r="84" spans="1:24">
      <c r="A84" s="138" t="s">
        <v>87</v>
      </c>
      <c r="B84" s="139">
        <v>295000</v>
      </c>
      <c r="C84" s="124" t="s">
        <v>15</v>
      </c>
      <c r="D84" s="124" t="s">
        <v>16</v>
      </c>
      <c r="E84" s="124">
        <v>174.9</v>
      </c>
      <c r="F84" s="140">
        <v>0.24038461538461536</v>
      </c>
      <c r="G84" s="140">
        <v>5.3746103407502952</v>
      </c>
      <c r="H84" s="119">
        <v>7.7993380000000001E-2</v>
      </c>
      <c r="I84" s="141">
        <v>7.6060000000000003E-2</v>
      </c>
      <c r="J84" s="142">
        <v>9.6000000000000002E-4</v>
      </c>
      <c r="K84" s="143">
        <v>1.948</v>
      </c>
      <c r="L84" s="141">
        <v>4.2999999999999997E-2</v>
      </c>
      <c r="M84" s="141">
        <v>0.18606</v>
      </c>
      <c r="N84" s="141">
        <v>2.7000000000000001E-3</v>
      </c>
      <c r="O84" s="144">
        <v>0.65740233833047113</v>
      </c>
      <c r="P84" s="119">
        <v>1096.6502493179335</v>
      </c>
      <c r="Q84" s="145">
        <v>25.262068187013448</v>
      </c>
      <c r="R84" s="119">
        <v>1099.9960645615854</v>
      </c>
      <c r="S84" s="119">
        <v>14.658227395013228</v>
      </c>
      <c r="T84" s="119">
        <v>1097.7580081505714</v>
      </c>
      <c r="U84" s="119">
        <v>14.703564320171154</v>
      </c>
      <c r="V84" s="135">
        <f t="shared" si="6"/>
        <v>1096.6502493179335</v>
      </c>
      <c r="W84" s="119">
        <f t="shared" si="7"/>
        <v>25.262068187013448</v>
      </c>
      <c r="X84" s="124">
        <f t="shared" si="8"/>
        <v>100.30509410322324</v>
      </c>
    </row>
    <row r="85" spans="1:24">
      <c r="A85" s="138" t="s">
        <v>98</v>
      </c>
      <c r="B85" s="139">
        <v>923000</v>
      </c>
      <c r="C85" s="124" t="s">
        <v>15</v>
      </c>
      <c r="D85" s="124" t="s">
        <v>16</v>
      </c>
      <c r="E85" s="124">
        <v>575</v>
      </c>
      <c r="F85" s="140">
        <v>0.1853911753800519</v>
      </c>
      <c r="G85" s="140">
        <v>5.3493099390178669</v>
      </c>
      <c r="H85" s="119">
        <v>0.20030580000000001</v>
      </c>
      <c r="I85" s="141">
        <v>7.6350000000000001E-2</v>
      </c>
      <c r="J85" s="142">
        <v>1.1000000000000001E-3</v>
      </c>
      <c r="K85" s="143">
        <v>1.9650000000000001</v>
      </c>
      <c r="L85" s="141">
        <v>7.0999999999999994E-2</v>
      </c>
      <c r="M85" s="141">
        <v>0.18694</v>
      </c>
      <c r="N85" s="141">
        <v>7.0000000000000001E-3</v>
      </c>
      <c r="O85" s="144">
        <v>0.9</v>
      </c>
      <c r="P85" s="119">
        <v>1104.2626789570324</v>
      </c>
      <c r="Q85" s="145">
        <v>28.803570836591685</v>
      </c>
      <c r="R85" s="119">
        <v>1104.777223213337</v>
      </c>
      <c r="S85" s="119">
        <v>37.906176957442995</v>
      </c>
      <c r="T85" s="119">
        <v>1103.5965197234998</v>
      </c>
      <c r="U85" s="119">
        <v>24.027848995983732</v>
      </c>
      <c r="V85" s="135">
        <f t="shared" si="6"/>
        <v>1104.2626789570324</v>
      </c>
      <c r="W85" s="119">
        <f t="shared" si="7"/>
        <v>28.803570836591685</v>
      </c>
      <c r="X85" s="124">
        <f t="shared" si="8"/>
        <v>100.0465961827842</v>
      </c>
    </row>
    <row r="86" spans="1:24">
      <c r="A86" s="138" t="s">
        <v>51</v>
      </c>
      <c r="B86" s="139">
        <v>886000</v>
      </c>
      <c r="C86" s="124" t="s">
        <v>15</v>
      </c>
      <c r="D86" s="124" t="s">
        <v>16</v>
      </c>
      <c r="E86" s="124">
        <v>500</v>
      </c>
      <c r="F86" s="140">
        <v>0.20742584526031946</v>
      </c>
      <c r="G86" s="140">
        <v>5.1840331778123385</v>
      </c>
      <c r="H86" s="119">
        <v>6.7185499999999995E-2</v>
      </c>
      <c r="I86" s="141">
        <v>7.7469999999999997E-2</v>
      </c>
      <c r="J86" s="142">
        <v>7.3999999999999999E-4</v>
      </c>
      <c r="K86" s="143">
        <v>2.0590000000000002</v>
      </c>
      <c r="L86" s="141">
        <v>4.1000000000000002E-2</v>
      </c>
      <c r="M86" s="141">
        <v>0.19289999999999999</v>
      </c>
      <c r="N86" s="141">
        <v>2.5000000000000001E-3</v>
      </c>
      <c r="O86" s="144">
        <v>0.65084904348265893</v>
      </c>
      <c r="P86" s="119">
        <v>1133.3143397824467</v>
      </c>
      <c r="Q86" s="145">
        <v>19.01492470468644</v>
      </c>
      <c r="R86" s="119">
        <v>1137.0657038244201</v>
      </c>
      <c r="S86" s="119">
        <v>13.495826605986394</v>
      </c>
      <c r="T86" s="119">
        <v>1135.2876734210959</v>
      </c>
      <c r="U86" s="119">
        <v>13.518857005974951</v>
      </c>
      <c r="V86" s="135">
        <f t="shared" si="6"/>
        <v>1133.3143397824467</v>
      </c>
      <c r="W86" s="119">
        <f t="shared" si="7"/>
        <v>19.01492470468644</v>
      </c>
      <c r="X86" s="124">
        <f t="shared" si="8"/>
        <v>100.3310082569584</v>
      </c>
    </row>
    <row r="87" spans="1:24">
      <c r="A87" s="138" t="s">
        <v>69</v>
      </c>
      <c r="B87" s="139">
        <v>177300</v>
      </c>
      <c r="C87" s="124" t="s">
        <v>15</v>
      </c>
      <c r="D87" s="124" t="s">
        <v>16</v>
      </c>
      <c r="E87" s="124">
        <v>107.5</v>
      </c>
      <c r="F87" s="140">
        <v>0.28280542986425339</v>
      </c>
      <c r="G87" s="140">
        <v>5.1572975760701398</v>
      </c>
      <c r="H87" s="119">
        <v>8.5112699999999999E-2</v>
      </c>
      <c r="I87" s="141">
        <v>7.7200000000000005E-2</v>
      </c>
      <c r="J87" s="142">
        <v>1.1000000000000001E-3</v>
      </c>
      <c r="K87" s="143">
        <v>2.056</v>
      </c>
      <c r="L87" s="141">
        <v>5.1999999999999998E-2</v>
      </c>
      <c r="M87" s="141">
        <v>0.19389999999999999</v>
      </c>
      <c r="N87" s="141">
        <v>3.2000000000000002E-3</v>
      </c>
      <c r="O87" s="144">
        <v>0.65251715793232046</v>
      </c>
      <c r="P87" s="119">
        <v>1126.3607800412608</v>
      </c>
      <c r="Q87" s="145">
        <v>28.393390692158146</v>
      </c>
      <c r="R87" s="119">
        <v>1142.4674254259826</v>
      </c>
      <c r="S87" s="119">
        <v>17.255154913660817</v>
      </c>
      <c r="T87" s="119">
        <v>1134.2913857991309</v>
      </c>
      <c r="U87" s="119">
        <v>17.132112708663271</v>
      </c>
      <c r="V87" s="135">
        <f t="shared" si="6"/>
        <v>1126.3607800412608</v>
      </c>
      <c r="W87" s="119">
        <f t="shared" si="7"/>
        <v>28.393390692158146</v>
      </c>
      <c r="X87" s="124">
        <f t="shared" si="8"/>
        <v>101.42997214304033</v>
      </c>
    </row>
    <row r="88" spans="1:24" s="36" customFormat="1">
      <c r="A88" s="138" t="s">
        <v>56</v>
      </c>
      <c r="B88" s="139">
        <v>466600</v>
      </c>
      <c r="C88" s="124" t="s">
        <v>15</v>
      </c>
      <c r="D88" s="124" t="s">
        <v>16</v>
      </c>
      <c r="E88" s="124">
        <v>254.2</v>
      </c>
      <c r="F88" s="140">
        <v>0.27048958615093316</v>
      </c>
      <c r="G88" s="140">
        <v>5.1232132793688203</v>
      </c>
      <c r="H88" s="119">
        <v>6.8243020000000001E-2</v>
      </c>
      <c r="I88" s="141">
        <v>7.8689999999999996E-2</v>
      </c>
      <c r="J88" s="142">
        <v>1E-3</v>
      </c>
      <c r="K88" s="143">
        <v>2.1120000000000001</v>
      </c>
      <c r="L88" s="141">
        <v>4.4999999999999998E-2</v>
      </c>
      <c r="M88" s="141">
        <v>0.19519</v>
      </c>
      <c r="N88" s="141">
        <v>2.5999999999999999E-3</v>
      </c>
      <c r="O88" s="144">
        <v>0.62516863910377918</v>
      </c>
      <c r="P88" s="119">
        <v>1164.3481054284414</v>
      </c>
      <c r="Q88" s="145">
        <v>25.182486933006221</v>
      </c>
      <c r="R88" s="119">
        <v>1149.428967354575</v>
      </c>
      <c r="S88" s="119">
        <v>14.00821023899789</v>
      </c>
      <c r="T88" s="119">
        <v>1152.7294575987667</v>
      </c>
      <c r="U88" s="119">
        <v>14.577451652240597</v>
      </c>
      <c r="V88" s="135">
        <f t="shared" si="6"/>
        <v>1164.3481054284414</v>
      </c>
      <c r="W88" s="119">
        <f t="shared" si="7"/>
        <v>25.182486933006221</v>
      </c>
      <c r="X88" s="124">
        <f t="shared" si="8"/>
        <v>98.718670301062872</v>
      </c>
    </row>
    <row r="89" spans="1:24">
      <c r="A89" s="138" t="s">
        <v>93</v>
      </c>
      <c r="B89" s="139">
        <v>475100</v>
      </c>
      <c r="C89" s="124" t="s">
        <v>15</v>
      </c>
      <c r="D89" s="124" t="s">
        <v>16</v>
      </c>
      <c r="E89" s="124">
        <v>239.5</v>
      </c>
      <c r="F89" s="140">
        <v>0.42354934349851753</v>
      </c>
      <c r="G89" s="140">
        <v>4.3696744592527859</v>
      </c>
      <c r="H89" s="119">
        <v>5.7282159999999999E-2</v>
      </c>
      <c r="I89" s="141">
        <v>8.8779999999999998E-2</v>
      </c>
      <c r="J89" s="142">
        <v>9.2000000000000003E-4</v>
      </c>
      <c r="K89" s="143">
        <v>2.7959999999999998</v>
      </c>
      <c r="L89" s="141">
        <v>5.7000000000000002E-2</v>
      </c>
      <c r="M89" s="141">
        <v>0.22885</v>
      </c>
      <c r="N89" s="141">
        <v>3.0000000000000001E-3</v>
      </c>
      <c r="O89" s="144">
        <v>0.64303209410898887</v>
      </c>
      <c r="P89" s="119">
        <v>1399.4175379236524</v>
      </c>
      <c r="Q89" s="145">
        <v>19.861663453164446</v>
      </c>
      <c r="R89" s="119">
        <v>1328.4691228855279</v>
      </c>
      <c r="S89" s="119">
        <v>15.718496466908391</v>
      </c>
      <c r="T89" s="119">
        <v>1354.4680720390734</v>
      </c>
      <c r="U89" s="119">
        <v>15.133456766349127</v>
      </c>
      <c r="V89" s="135">
        <f t="shared" si="6"/>
        <v>1399.4175379236524</v>
      </c>
      <c r="W89" s="119">
        <f t="shared" si="7"/>
        <v>19.861663453164446</v>
      </c>
      <c r="X89" s="124">
        <f t="shared" si="8"/>
        <v>94.930146784969395</v>
      </c>
    </row>
    <row r="90" spans="1:24">
      <c r="A90" s="146" t="s">
        <v>41</v>
      </c>
      <c r="B90" s="147">
        <v>289800</v>
      </c>
      <c r="C90" s="133" t="s">
        <v>15</v>
      </c>
      <c r="D90" s="133" t="s">
        <v>16</v>
      </c>
      <c r="E90" s="133">
        <v>94.2</v>
      </c>
      <c r="F90" s="148">
        <v>0.43975373790677219</v>
      </c>
      <c r="G90" s="148">
        <v>3.0609121518212428</v>
      </c>
      <c r="H90" s="128">
        <v>5.0593590000000001E-2</v>
      </c>
      <c r="I90" s="149">
        <v>0.1784</v>
      </c>
      <c r="J90" s="150">
        <v>1.9E-3</v>
      </c>
      <c r="K90" s="151">
        <v>8.0220000000000002</v>
      </c>
      <c r="L90" s="149">
        <v>0.19</v>
      </c>
      <c r="M90" s="149">
        <v>0.32669999999999999</v>
      </c>
      <c r="N90" s="149">
        <v>5.4000000000000003E-3</v>
      </c>
      <c r="O90" s="152">
        <v>0.69786863853849501</v>
      </c>
      <c r="P90" s="128">
        <v>2638.052329209977</v>
      </c>
      <c r="Q90" s="153">
        <v>17.687719630731578</v>
      </c>
      <c r="R90" s="128">
        <v>1822.3668392633942</v>
      </c>
      <c r="S90" s="128">
        <v>26.185259852029503</v>
      </c>
      <c r="T90" s="128">
        <v>2233.5036188111935</v>
      </c>
      <c r="U90" s="128">
        <v>21.161540307899486</v>
      </c>
      <c r="V90" s="137">
        <f t="shared" si="6"/>
        <v>2638.052329209977</v>
      </c>
      <c r="W90" s="128">
        <f t="shared" si="7"/>
        <v>17.687719630731578</v>
      </c>
      <c r="X90" s="133">
        <f t="shared" si="8"/>
        <v>69.080011002251126</v>
      </c>
    </row>
    <row r="91" spans="1:24">
      <c r="A91" s="138" t="s">
        <v>91</v>
      </c>
      <c r="B91" s="139">
        <v>548000</v>
      </c>
      <c r="C91" s="124" t="s">
        <v>15</v>
      </c>
      <c r="D91" s="124" t="s">
        <v>16</v>
      </c>
      <c r="E91" s="124">
        <v>147.4</v>
      </c>
      <c r="F91" s="140">
        <v>0.48732943469785572</v>
      </c>
      <c r="G91" s="140">
        <v>2.6205450733752622</v>
      </c>
      <c r="H91" s="119">
        <v>5.2191149999999999E-2</v>
      </c>
      <c r="I91" s="141">
        <v>0.14166000000000001</v>
      </c>
      <c r="J91" s="142">
        <v>1.5E-3</v>
      </c>
      <c r="K91" s="143">
        <v>7.4640000000000004</v>
      </c>
      <c r="L91" s="141">
        <v>0.2</v>
      </c>
      <c r="M91" s="141">
        <v>0.38159999999999999</v>
      </c>
      <c r="N91" s="141">
        <v>7.6E-3</v>
      </c>
      <c r="O91" s="144">
        <v>0.7432704402515723</v>
      </c>
      <c r="P91" s="119">
        <v>2247.5982027784667</v>
      </c>
      <c r="Q91" s="145">
        <v>18.296227282811905</v>
      </c>
      <c r="R91" s="119">
        <v>2083.7534107998822</v>
      </c>
      <c r="S91" s="119">
        <v>35.363700483159846</v>
      </c>
      <c r="T91" s="119">
        <v>2168.6773367679784</v>
      </c>
      <c r="U91" s="119">
        <v>23.713900170326269</v>
      </c>
      <c r="V91" s="135">
        <f t="shared" si="6"/>
        <v>2247.5982027784667</v>
      </c>
      <c r="W91" s="119">
        <f t="shared" si="7"/>
        <v>18.296227282811905</v>
      </c>
      <c r="X91" s="124">
        <f t="shared" si="8"/>
        <v>92.710227665423446</v>
      </c>
    </row>
    <row r="92" spans="1:24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</row>
    <row r="93" spans="1:24">
      <c r="A93" s="85" t="s">
        <v>1070</v>
      </c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</row>
    <row r="94" spans="1:24">
      <c r="A94" s="86" t="s">
        <v>1069</v>
      </c>
    </row>
  </sheetData>
  <autoFilter ref="A2:X91" xr:uid="{00000000-0009-0000-0000-000008000000}">
    <sortState xmlns:xlrd2="http://schemas.microsoft.com/office/spreadsheetml/2017/richdata2" ref="A3:X91">
      <sortCondition ref="V2:V91"/>
    </sortState>
  </autoFilter>
  <sortState xmlns:xlrd2="http://schemas.microsoft.com/office/spreadsheetml/2017/richdata2" ref="A3:X91">
    <sortCondition ref="R3:R91"/>
  </sortState>
  <mergeCells count="4">
    <mergeCell ref="G1:J1"/>
    <mergeCell ref="K1:O1"/>
    <mergeCell ref="B1:F1"/>
    <mergeCell ref="P1:W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X108"/>
  <sheetViews>
    <sheetView workbookViewId="0">
      <selection activeCell="C8" sqref="C8"/>
    </sheetView>
  </sheetViews>
  <sheetFormatPr defaultRowHeight="14.5"/>
  <cols>
    <col min="1" max="1" width="13.81640625" bestFit="1" customWidth="1"/>
    <col min="2" max="2" width="9.453125" bestFit="1" customWidth="1"/>
    <col min="5" max="21" width="9.453125" bestFit="1" customWidth="1"/>
    <col min="22" max="22" width="18.453125" bestFit="1" customWidth="1"/>
    <col min="23" max="24" width="9.453125" bestFit="1" customWidth="1"/>
  </cols>
  <sheetData>
    <row r="1" spans="1:24" ht="15" customHeight="1" thickBot="1">
      <c r="A1" s="206" t="s">
        <v>1234</v>
      </c>
      <c r="B1" s="349" t="s">
        <v>908</v>
      </c>
      <c r="C1" s="350"/>
      <c r="D1" s="350"/>
      <c r="E1" s="350"/>
      <c r="F1" s="351"/>
      <c r="G1" s="352" t="s">
        <v>909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  <c r="X1" s="84"/>
    </row>
    <row r="2" spans="1:24" ht="30.5">
      <c r="A2" s="2" t="s">
        <v>2</v>
      </c>
      <c r="B2" s="63" t="s">
        <v>3</v>
      </c>
      <c r="C2" s="3" t="s">
        <v>4</v>
      </c>
      <c r="D2" s="3" t="s">
        <v>5</v>
      </c>
      <c r="E2" s="4" t="s">
        <v>1072</v>
      </c>
      <c r="F2" s="68" t="s">
        <v>6</v>
      </c>
      <c r="G2" s="3" t="s">
        <v>7</v>
      </c>
      <c r="H2" s="5" t="s">
        <v>8</v>
      </c>
      <c r="I2" s="66" t="s">
        <v>9</v>
      </c>
      <c r="J2" s="5" t="s">
        <v>8</v>
      </c>
      <c r="K2" s="64" t="s">
        <v>10</v>
      </c>
      <c r="L2" s="5" t="s">
        <v>8</v>
      </c>
      <c r="M2" s="65" t="s">
        <v>11</v>
      </c>
      <c r="N2" s="5" t="s">
        <v>8</v>
      </c>
      <c r="O2" s="68" t="s">
        <v>12</v>
      </c>
      <c r="P2" s="67" t="s">
        <v>9</v>
      </c>
      <c r="Q2" s="4" t="s">
        <v>8</v>
      </c>
      <c r="R2" s="65" t="s">
        <v>11</v>
      </c>
      <c r="S2" s="4" t="s">
        <v>8</v>
      </c>
      <c r="T2" s="66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6" t="s">
        <v>105</v>
      </c>
      <c r="B3" s="7">
        <v>62800</v>
      </c>
      <c r="C3" s="8" t="s">
        <v>106</v>
      </c>
      <c r="D3" s="8" t="s">
        <v>106</v>
      </c>
      <c r="E3" s="8">
        <v>449.6</v>
      </c>
      <c r="F3" s="15">
        <v>0.92532617747756085</v>
      </c>
      <c r="G3" s="15">
        <v>32.446463335496432</v>
      </c>
      <c r="H3" s="9">
        <v>0.52638649999999998</v>
      </c>
      <c r="I3" s="10">
        <v>5.0299999999999997E-2</v>
      </c>
      <c r="J3" s="11">
        <v>1.5E-3</v>
      </c>
      <c r="K3" s="52">
        <v>0.2135</v>
      </c>
      <c r="L3" s="10">
        <v>6.8999999999999999E-3</v>
      </c>
      <c r="M3" s="10">
        <v>3.082E-2</v>
      </c>
      <c r="N3" s="10">
        <v>5.0000000000000001E-4</v>
      </c>
      <c r="O3" s="43">
        <v>0.50197970450206431</v>
      </c>
      <c r="P3" s="9">
        <v>208.8800955767756</v>
      </c>
      <c r="Q3" s="58">
        <v>69.139896210630226</v>
      </c>
      <c r="R3" s="9">
        <v>195.67833691376055</v>
      </c>
      <c r="S3" s="9">
        <v>3.1260798531810394</v>
      </c>
      <c r="T3" s="9">
        <v>196.48550153274005</v>
      </c>
      <c r="U3" s="9">
        <v>5.7571484752585889</v>
      </c>
      <c r="V3" s="79">
        <f t="shared" ref="V3:V34" si="0">IF(R3&lt;=800,R3,P3)</f>
        <v>195.67833691376055</v>
      </c>
      <c r="W3" s="9">
        <f t="shared" ref="W3:W34" si="1">IF(R3&lt;=800,S3,Q3)</f>
        <v>3.1260798531810394</v>
      </c>
      <c r="X3" s="8">
        <f t="shared" ref="X3:X34" si="2">IF(R3&lt;=800,100-(1-(R3/T3))*100,100-(1-(R3/P3))*100)</f>
        <v>99.589198891173652</v>
      </c>
    </row>
    <row r="4" spans="1:24">
      <c r="A4" s="104" t="s">
        <v>107</v>
      </c>
      <c r="B4" s="97">
        <v>71600</v>
      </c>
      <c r="C4" s="78" t="s">
        <v>106</v>
      </c>
      <c r="D4" s="78" t="s">
        <v>106</v>
      </c>
      <c r="E4" s="78">
        <v>493</v>
      </c>
      <c r="F4" s="98">
        <v>1.6420361247947455</v>
      </c>
      <c r="G4" s="98">
        <v>32.446463335496432</v>
      </c>
      <c r="H4" s="73">
        <v>0.52638649999999998</v>
      </c>
      <c r="I4" s="99">
        <v>8.43E-2</v>
      </c>
      <c r="J4" s="100">
        <v>3.3999999999999998E-3</v>
      </c>
      <c r="K4" s="101">
        <v>0.35899999999999999</v>
      </c>
      <c r="L4" s="99">
        <v>1.4999999999999999E-2</v>
      </c>
      <c r="M4" s="99">
        <v>3.082E-2</v>
      </c>
      <c r="N4" s="99">
        <v>5.0000000000000001E-4</v>
      </c>
      <c r="O4" s="102">
        <v>0.38827601124810729</v>
      </c>
      <c r="P4" s="73">
        <v>1299.4851677505569</v>
      </c>
      <c r="Q4" s="103">
        <v>78.385979812008244</v>
      </c>
      <c r="R4" s="73">
        <v>195.67833691376055</v>
      </c>
      <c r="S4" s="73">
        <v>3.1260798531810394</v>
      </c>
      <c r="T4" s="73">
        <v>311.46787345180144</v>
      </c>
      <c r="U4" s="73">
        <v>11.145919308677492</v>
      </c>
      <c r="V4" s="83">
        <f t="shared" si="0"/>
        <v>195.67833691376055</v>
      </c>
      <c r="W4" s="73">
        <f t="shared" si="1"/>
        <v>3.1260798531810394</v>
      </c>
      <c r="X4" s="78">
        <f t="shared" si="2"/>
        <v>62.824565097254272</v>
      </c>
    </row>
    <row r="5" spans="1:24">
      <c r="A5" s="6" t="s">
        <v>108</v>
      </c>
      <c r="B5" s="7">
        <v>36200</v>
      </c>
      <c r="C5" s="8" t="s">
        <v>106</v>
      </c>
      <c r="D5" s="8" t="s">
        <v>106</v>
      </c>
      <c r="E5" s="8">
        <v>253.2</v>
      </c>
      <c r="F5" s="15">
        <v>1.1210762331838564</v>
      </c>
      <c r="G5" s="15">
        <v>31.847133757961785</v>
      </c>
      <c r="H5" s="9">
        <v>0.55783199999999999</v>
      </c>
      <c r="I5" s="10">
        <v>5.1700000000000003E-2</v>
      </c>
      <c r="J5" s="11">
        <v>1.8E-3</v>
      </c>
      <c r="K5" s="52">
        <v>0.22239999999999999</v>
      </c>
      <c r="L5" s="10">
        <v>8.6999999999999994E-3</v>
      </c>
      <c r="M5" s="10">
        <v>3.1399999999999997E-2</v>
      </c>
      <c r="N5" s="10">
        <v>5.5000000000000003E-4</v>
      </c>
      <c r="O5" s="43">
        <v>0.44776337945676853</v>
      </c>
      <c r="P5" s="9">
        <v>272.16397272663431</v>
      </c>
      <c r="Q5" s="58">
        <v>79.800925709162811</v>
      </c>
      <c r="R5" s="9">
        <v>199.30444889425698</v>
      </c>
      <c r="S5" s="9">
        <v>3.4366713200697632</v>
      </c>
      <c r="T5" s="9">
        <v>203.90530479780571</v>
      </c>
      <c r="U5" s="9">
        <v>7.2010349203567614</v>
      </c>
      <c r="V5" s="79">
        <f t="shared" si="0"/>
        <v>199.30444889425698</v>
      </c>
      <c r="W5" s="9">
        <f t="shared" si="1"/>
        <v>3.4366713200697632</v>
      </c>
      <c r="X5" s="8">
        <f t="shared" si="2"/>
        <v>97.743631089877255</v>
      </c>
    </row>
    <row r="6" spans="1:24">
      <c r="A6" s="6" t="s">
        <v>109</v>
      </c>
      <c r="B6" s="7">
        <v>28450</v>
      </c>
      <c r="C6" s="8" t="s">
        <v>106</v>
      </c>
      <c r="D6" s="8" t="s">
        <v>106</v>
      </c>
      <c r="E6" s="8">
        <v>192.1</v>
      </c>
      <c r="F6" s="15">
        <v>1.2277470841006752</v>
      </c>
      <c r="G6" s="15">
        <v>30.845157310302284</v>
      </c>
      <c r="H6" s="9">
        <v>0.51376880000000003</v>
      </c>
      <c r="I6" s="10">
        <v>5.2600000000000001E-2</v>
      </c>
      <c r="J6" s="11">
        <v>1.8E-3</v>
      </c>
      <c r="K6" s="52">
        <v>0.2364</v>
      </c>
      <c r="L6" s="10">
        <v>9.1999999999999998E-3</v>
      </c>
      <c r="M6" s="10">
        <v>3.2419999999999997E-2</v>
      </c>
      <c r="N6" s="10">
        <v>5.4000000000000001E-4</v>
      </c>
      <c r="O6" s="43">
        <v>0.42799667408738562</v>
      </c>
      <c r="P6" s="9">
        <v>311.58133247976076</v>
      </c>
      <c r="Q6" s="58">
        <v>77.88322176021812</v>
      </c>
      <c r="R6" s="9">
        <v>205.67646098942222</v>
      </c>
      <c r="S6" s="9">
        <v>3.3708699974441174</v>
      </c>
      <c r="T6" s="9">
        <v>215.46827565195122</v>
      </c>
      <c r="U6" s="9">
        <v>7.5274511466998888</v>
      </c>
      <c r="V6" s="79">
        <f t="shared" si="0"/>
        <v>205.67646098942222</v>
      </c>
      <c r="W6" s="9">
        <f t="shared" si="1"/>
        <v>3.3708699974441174</v>
      </c>
      <c r="X6" s="8">
        <f t="shared" si="2"/>
        <v>95.455565496636808</v>
      </c>
    </row>
    <row r="7" spans="1:24">
      <c r="A7" s="6" t="s">
        <v>110</v>
      </c>
      <c r="B7" s="7">
        <v>123100</v>
      </c>
      <c r="C7" s="8" t="s">
        <v>106</v>
      </c>
      <c r="D7" s="8" t="s">
        <v>106</v>
      </c>
      <c r="E7" s="8">
        <v>724</v>
      </c>
      <c r="F7" s="15">
        <v>0.6958942240779401</v>
      </c>
      <c r="G7" s="15">
        <v>26.53927813163482</v>
      </c>
      <c r="H7" s="9">
        <v>0.42964330000000001</v>
      </c>
      <c r="I7" s="10">
        <v>6.8400000000000002E-2</v>
      </c>
      <c r="J7" s="11">
        <v>1.5E-3</v>
      </c>
      <c r="K7" s="52">
        <v>0.35520000000000002</v>
      </c>
      <c r="L7" s="10">
        <v>9.4999999999999998E-3</v>
      </c>
      <c r="M7" s="10">
        <v>3.7679999999999998E-2</v>
      </c>
      <c r="N7" s="10">
        <v>6.0999999999999997E-4</v>
      </c>
      <c r="O7" s="43">
        <v>0.6052966811934295</v>
      </c>
      <c r="P7" s="9">
        <v>880.69866527144495</v>
      </c>
      <c r="Q7" s="58">
        <v>45.365347131086388</v>
      </c>
      <c r="R7" s="9">
        <v>238.43643545708645</v>
      </c>
      <c r="S7" s="9">
        <v>3.7884100100302476</v>
      </c>
      <c r="T7" s="9">
        <v>308.62470926095637</v>
      </c>
      <c r="U7" s="9">
        <v>7.0930388853918771</v>
      </c>
      <c r="V7" s="79">
        <f t="shared" si="0"/>
        <v>238.43643545708645</v>
      </c>
      <c r="W7" s="9">
        <f t="shared" si="1"/>
        <v>3.7884100100302476</v>
      </c>
      <c r="X7" s="8">
        <f t="shared" si="2"/>
        <v>77.257727039437242</v>
      </c>
    </row>
    <row r="8" spans="1:24">
      <c r="A8" s="6" t="s">
        <v>111</v>
      </c>
      <c r="B8" s="7">
        <v>38170</v>
      </c>
      <c r="C8" s="8" t="s">
        <v>106</v>
      </c>
      <c r="D8" s="8" t="s">
        <v>106</v>
      </c>
      <c r="E8" s="8">
        <v>217.6</v>
      </c>
      <c r="F8" s="15">
        <v>1.3010668748373668</v>
      </c>
      <c r="G8" s="15">
        <v>26.253609871357312</v>
      </c>
      <c r="H8" s="9">
        <v>0.44112129999999999</v>
      </c>
      <c r="I8" s="10">
        <v>5.28E-2</v>
      </c>
      <c r="J8" s="11">
        <v>1.6999999999999999E-3</v>
      </c>
      <c r="K8" s="52">
        <v>0.2767</v>
      </c>
      <c r="L8" s="10">
        <v>9.4000000000000004E-3</v>
      </c>
      <c r="M8" s="10">
        <v>3.8089999999999999E-2</v>
      </c>
      <c r="N8" s="10">
        <v>6.4000000000000005E-4</v>
      </c>
      <c r="O8" s="43">
        <v>0.49459566647860892</v>
      </c>
      <c r="P8" s="9">
        <v>320.21196490330823</v>
      </c>
      <c r="Q8" s="58">
        <v>73.16503359716603</v>
      </c>
      <c r="R8" s="9">
        <v>240.98298912058149</v>
      </c>
      <c r="S8" s="9">
        <v>3.973098493995451</v>
      </c>
      <c r="T8" s="9">
        <v>248.03637492427075</v>
      </c>
      <c r="U8" s="9">
        <v>7.4486058239691317</v>
      </c>
      <c r="V8" s="79">
        <f t="shared" si="0"/>
        <v>240.98298912058149</v>
      </c>
      <c r="W8" s="9">
        <f t="shared" si="1"/>
        <v>3.973098493995451</v>
      </c>
      <c r="X8" s="8">
        <f t="shared" si="2"/>
        <v>97.156309913881472</v>
      </c>
    </row>
    <row r="9" spans="1:24">
      <c r="A9" s="6" t="s">
        <v>112</v>
      </c>
      <c r="B9" s="7">
        <v>107200</v>
      </c>
      <c r="C9" s="8" t="s">
        <v>106</v>
      </c>
      <c r="D9" s="8" t="s">
        <v>106</v>
      </c>
      <c r="E9" s="8">
        <v>630</v>
      </c>
      <c r="F9" s="15">
        <v>1.0245901639344261</v>
      </c>
      <c r="G9" s="15">
        <v>26.239832065074786</v>
      </c>
      <c r="H9" s="9">
        <v>0.42688779999999998</v>
      </c>
      <c r="I9" s="10">
        <v>7.0000000000000007E-2</v>
      </c>
      <c r="J9" s="11">
        <v>2.8E-3</v>
      </c>
      <c r="K9" s="52">
        <v>0.36799999999999999</v>
      </c>
      <c r="L9" s="10">
        <v>1.6E-2</v>
      </c>
      <c r="M9" s="10">
        <v>3.8109999999999998E-2</v>
      </c>
      <c r="N9" s="10">
        <v>6.2E-4</v>
      </c>
      <c r="O9" s="43">
        <v>0.37418000524796641</v>
      </c>
      <c r="P9" s="9">
        <v>928.35311035525592</v>
      </c>
      <c r="Q9" s="58">
        <v>82.133348521456085</v>
      </c>
      <c r="R9" s="9">
        <v>241.10718552135893</v>
      </c>
      <c r="S9" s="9">
        <v>3.8489020932180154</v>
      </c>
      <c r="T9" s="9">
        <v>318.17009615713931</v>
      </c>
      <c r="U9" s="9">
        <v>11.80691272287055</v>
      </c>
      <c r="V9" s="79">
        <f t="shared" si="0"/>
        <v>241.10718552135893</v>
      </c>
      <c r="W9" s="9">
        <f t="shared" si="1"/>
        <v>3.8489020932180154</v>
      </c>
      <c r="X9" s="8">
        <f t="shared" si="2"/>
        <v>75.779335780908781</v>
      </c>
    </row>
    <row r="10" spans="1:24">
      <c r="A10" s="6" t="s">
        <v>113</v>
      </c>
      <c r="B10" s="7">
        <v>23750</v>
      </c>
      <c r="C10" s="8" t="s">
        <v>106</v>
      </c>
      <c r="D10" s="8" t="s">
        <v>106</v>
      </c>
      <c r="E10" s="8">
        <v>138.69999999999999</v>
      </c>
      <c r="F10" s="15">
        <v>1.8079913216416561</v>
      </c>
      <c r="G10" s="15">
        <v>26.048450117218025</v>
      </c>
      <c r="H10" s="9">
        <v>0.51567649999999998</v>
      </c>
      <c r="I10" s="10">
        <v>5.1900000000000002E-2</v>
      </c>
      <c r="J10" s="11">
        <v>2.7000000000000001E-3</v>
      </c>
      <c r="K10" s="52">
        <v>0.27500000000000002</v>
      </c>
      <c r="L10" s="10">
        <v>1.4999999999999999E-2</v>
      </c>
      <c r="M10" s="10">
        <v>3.8390000000000001E-2</v>
      </c>
      <c r="N10" s="10">
        <v>7.6000000000000004E-4</v>
      </c>
      <c r="O10" s="43">
        <v>0.36294173829990456</v>
      </c>
      <c r="P10" s="9">
        <v>281.00659913551658</v>
      </c>
      <c r="Q10" s="58">
        <v>119.05064276247431</v>
      </c>
      <c r="R10" s="9">
        <v>242.84568393882086</v>
      </c>
      <c r="S10" s="9">
        <v>4.7164194161837258</v>
      </c>
      <c r="T10" s="9">
        <v>246.68343261449905</v>
      </c>
      <c r="U10" s="9">
        <v>11.875960565762682</v>
      </c>
      <c r="V10" s="79">
        <f t="shared" si="0"/>
        <v>242.84568393882086</v>
      </c>
      <c r="W10" s="9">
        <f t="shared" si="1"/>
        <v>4.7164194161837258</v>
      </c>
      <c r="X10" s="8">
        <f t="shared" si="2"/>
        <v>98.444261685917283</v>
      </c>
    </row>
    <row r="11" spans="1:24">
      <c r="A11" s="6" t="s">
        <v>114</v>
      </c>
      <c r="B11" s="7">
        <v>34300</v>
      </c>
      <c r="C11" s="8" t="s">
        <v>106</v>
      </c>
      <c r="D11" s="8" t="s">
        <v>106</v>
      </c>
      <c r="E11" s="8">
        <v>196</v>
      </c>
      <c r="F11" s="15">
        <v>1.0172939979654121</v>
      </c>
      <c r="G11" s="15">
        <v>26.007802340702213</v>
      </c>
      <c r="H11" s="9">
        <v>0.4328997</v>
      </c>
      <c r="I11" s="10">
        <v>5.57E-2</v>
      </c>
      <c r="J11" s="11">
        <v>1.8E-3</v>
      </c>
      <c r="K11" s="52">
        <v>0.29620000000000002</v>
      </c>
      <c r="L11" s="10">
        <v>0.01</v>
      </c>
      <c r="M11" s="10">
        <v>3.8449999999999998E-2</v>
      </c>
      <c r="N11" s="10">
        <v>6.4000000000000005E-4</v>
      </c>
      <c r="O11" s="43">
        <v>0.49302470741222382</v>
      </c>
      <c r="P11" s="9">
        <v>440.42991060132334</v>
      </c>
      <c r="Q11" s="58">
        <v>71.898434294409242</v>
      </c>
      <c r="R11" s="9">
        <v>243.21815832397846</v>
      </c>
      <c r="S11" s="9">
        <v>3.9717215620968034</v>
      </c>
      <c r="T11" s="9">
        <v>263.42783876882629</v>
      </c>
      <c r="U11" s="9">
        <v>7.8034741076724004</v>
      </c>
      <c r="V11" s="79">
        <f t="shared" si="0"/>
        <v>243.21815832397846</v>
      </c>
      <c r="W11" s="9">
        <f t="shared" si="1"/>
        <v>3.9717215620968034</v>
      </c>
      <c r="X11" s="8">
        <f t="shared" si="2"/>
        <v>92.328191075286071</v>
      </c>
    </row>
    <row r="12" spans="1:24">
      <c r="A12" s="6" t="s">
        <v>115</v>
      </c>
      <c r="B12" s="7">
        <v>28850</v>
      </c>
      <c r="C12" s="8" t="s">
        <v>106</v>
      </c>
      <c r="D12" s="8" t="s">
        <v>106</v>
      </c>
      <c r="E12" s="8">
        <v>161.87</v>
      </c>
      <c r="F12" s="15">
        <v>0.62774639045825487</v>
      </c>
      <c r="G12" s="15">
        <v>25.920165889061689</v>
      </c>
      <c r="H12" s="9">
        <v>0.47029850000000001</v>
      </c>
      <c r="I12" s="10">
        <v>6.08E-2</v>
      </c>
      <c r="J12" s="11">
        <v>2.0999999999999999E-3</v>
      </c>
      <c r="K12" s="52">
        <v>0.32300000000000001</v>
      </c>
      <c r="L12" s="10">
        <v>1.2E-2</v>
      </c>
      <c r="M12" s="10">
        <v>3.8580000000000003E-2</v>
      </c>
      <c r="N12" s="10">
        <v>6.9999999999999999E-4</v>
      </c>
      <c r="O12" s="43">
        <v>0.48837912562640406</v>
      </c>
      <c r="P12" s="9">
        <v>632.16600412783021</v>
      </c>
      <c r="Q12" s="58">
        <v>74.380122069033916</v>
      </c>
      <c r="R12" s="9">
        <v>244.02511233501204</v>
      </c>
      <c r="S12" s="9">
        <v>4.3434014786243154</v>
      </c>
      <c r="T12" s="9">
        <v>284.20763073850696</v>
      </c>
      <c r="U12" s="9">
        <v>9.1683065638363814</v>
      </c>
      <c r="V12" s="79">
        <f t="shared" si="0"/>
        <v>244.02511233501204</v>
      </c>
      <c r="W12" s="9">
        <f t="shared" si="1"/>
        <v>4.3434014786243154</v>
      </c>
      <c r="X12" s="8">
        <f t="shared" si="2"/>
        <v>85.861562443245603</v>
      </c>
    </row>
    <row r="13" spans="1:24">
      <c r="A13" s="6" t="s">
        <v>116</v>
      </c>
      <c r="B13" s="7">
        <v>138700</v>
      </c>
      <c r="C13" s="8" t="s">
        <v>106</v>
      </c>
      <c r="D13" s="8" t="s">
        <v>106</v>
      </c>
      <c r="E13" s="8">
        <v>819</v>
      </c>
      <c r="F13" s="15">
        <v>0.53792361484669182</v>
      </c>
      <c r="G13" s="15">
        <v>25.900025900025902</v>
      </c>
      <c r="H13" s="9">
        <v>0.41590300000000002</v>
      </c>
      <c r="I13" s="10">
        <v>5.3800000000000001E-2</v>
      </c>
      <c r="J13" s="11">
        <v>1.1000000000000001E-3</v>
      </c>
      <c r="K13" s="52">
        <v>0.28510000000000002</v>
      </c>
      <c r="L13" s="10">
        <v>7.1999999999999998E-3</v>
      </c>
      <c r="M13" s="10">
        <v>3.8609999999999998E-2</v>
      </c>
      <c r="N13" s="10">
        <v>6.2E-4</v>
      </c>
      <c r="O13" s="43">
        <v>0.63585283029727491</v>
      </c>
      <c r="P13" s="9">
        <v>362.68705394146576</v>
      </c>
      <c r="Q13" s="58">
        <v>46.113311958163763</v>
      </c>
      <c r="R13" s="9">
        <v>244.2113181471685</v>
      </c>
      <c r="S13" s="9">
        <v>3.8470497358088949</v>
      </c>
      <c r="T13" s="9">
        <v>254.69516812809908</v>
      </c>
      <c r="U13" s="9">
        <v>5.6729859552726509</v>
      </c>
      <c r="V13" s="79">
        <f t="shared" si="0"/>
        <v>244.2113181471685</v>
      </c>
      <c r="W13" s="9">
        <f t="shared" si="1"/>
        <v>3.8470497358088949</v>
      </c>
      <c r="X13" s="8">
        <f t="shared" si="2"/>
        <v>95.883765656811477</v>
      </c>
    </row>
    <row r="14" spans="1:24">
      <c r="A14" s="6" t="s">
        <v>117</v>
      </c>
      <c r="B14" s="7">
        <v>63800</v>
      </c>
      <c r="C14" s="8" t="s">
        <v>106</v>
      </c>
      <c r="D14" s="8" t="s">
        <v>106</v>
      </c>
      <c r="E14" s="8">
        <v>357</v>
      </c>
      <c r="F14" s="15">
        <v>1.0070493454179255</v>
      </c>
      <c r="G14" s="15">
        <v>25.873221216041401</v>
      </c>
      <c r="H14" s="9">
        <v>0.42843110000000001</v>
      </c>
      <c r="I14" s="10">
        <v>5.1200000000000002E-2</v>
      </c>
      <c r="J14" s="11">
        <v>1.1000000000000001E-3</v>
      </c>
      <c r="K14" s="52">
        <v>0.27300000000000002</v>
      </c>
      <c r="L14" s="10">
        <v>7.0000000000000001E-3</v>
      </c>
      <c r="M14" s="10">
        <v>3.8649999999999997E-2</v>
      </c>
      <c r="N14" s="10">
        <v>6.4000000000000005E-4</v>
      </c>
      <c r="O14" s="43">
        <v>0.64579560155239346</v>
      </c>
      <c r="P14" s="9">
        <v>249.844318292065</v>
      </c>
      <c r="Q14" s="58">
        <v>49.44217096855332</v>
      </c>
      <c r="R14" s="9">
        <v>244.45958419698079</v>
      </c>
      <c r="S14" s="9">
        <v>3.9709570122420246</v>
      </c>
      <c r="T14" s="9">
        <v>245.08942435423623</v>
      </c>
      <c r="U14" s="9">
        <v>5.5681153030982102</v>
      </c>
      <c r="V14" s="79">
        <f t="shared" si="0"/>
        <v>244.45958419698079</v>
      </c>
      <c r="W14" s="9">
        <f t="shared" si="1"/>
        <v>3.9709570122420246</v>
      </c>
      <c r="X14" s="8">
        <f t="shared" si="2"/>
        <v>99.743016183209477</v>
      </c>
    </row>
    <row r="15" spans="1:24">
      <c r="A15" s="6" t="s">
        <v>118</v>
      </c>
      <c r="B15" s="7">
        <v>51200</v>
      </c>
      <c r="C15" s="8" t="s">
        <v>106</v>
      </c>
      <c r="D15" s="8" t="s">
        <v>106</v>
      </c>
      <c r="E15" s="8">
        <v>295</v>
      </c>
      <c r="F15" s="15">
        <v>1.1534025374855825</v>
      </c>
      <c r="G15" s="15">
        <v>25.38071065989848</v>
      </c>
      <c r="H15" s="9">
        <v>0.43160090000000001</v>
      </c>
      <c r="I15" s="10">
        <v>5.3100000000000001E-2</v>
      </c>
      <c r="J15" s="11">
        <v>1.6000000000000001E-3</v>
      </c>
      <c r="K15" s="52">
        <v>0.28749999999999998</v>
      </c>
      <c r="L15" s="10">
        <v>9.2999999999999992E-3</v>
      </c>
      <c r="M15" s="10">
        <v>3.9399999999999998E-2</v>
      </c>
      <c r="N15" s="10">
        <v>6.7000000000000002E-4</v>
      </c>
      <c r="O15" s="43">
        <v>0.52569455815730581</v>
      </c>
      <c r="P15" s="9">
        <v>333.07216503748305</v>
      </c>
      <c r="Q15" s="58">
        <v>68.315629133190427</v>
      </c>
      <c r="R15" s="9">
        <v>249.11280317295427</v>
      </c>
      <c r="S15" s="9">
        <v>4.1540369916095017</v>
      </c>
      <c r="T15" s="9">
        <v>256.58968731863149</v>
      </c>
      <c r="U15" s="9">
        <v>7.3080549155455969</v>
      </c>
      <c r="V15" s="79">
        <f t="shared" si="0"/>
        <v>249.11280317295427</v>
      </c>
      <c r="W15" s="9">
        <f t="shared" si="1"/>
        <v>4.1540369916095017</v>
      </c>
      <c r="X15" s="8">
        <f t="shared" si="2"/>
        <v>97.086054305685138</v>
      </c>
    </row>
    <row r="16" spans="1:24" s="105" customFormat="1">
      <c r="A16" s="104" t="s">
        <v>119</v>
      </c>
      <c r="B16" s="97">
        <v>86600</v>
      </c>
      <c r="C16" s="78" t="s">
        <v>106</v>
      </c>
      <c r="D16" s="78" t="s">
        <v>106</v>
      </c>
      <c r="E16" s="78">
        <v>483</v>
      </c>
      <c r="F16" s="98">
        <v>2.5667351129363452</v>
      </c>
      <c r="G16" s="98">
        <v>25.220680958385877</v>
      </c>
      <c r="H16" s="73">
        <v>0.43889709999999998</v>
      </c>
      <c r="I16" s="99">
        <v>9.9199999999999997E-2</v>
      </c>
      <c r="J16" s="100">
        <v>2.7000000000000001E-3</v>
      </c>
      <c r="K16" s="101">
        <v>0.54100000000000004</v>
      </c>
      <c r="L16" s="99">
        <v>1.6E-2</v>
      </c>
      <c r="M16" s="99">
        <v>3.9649999999999998E-2</v>
      </c>
      <c r="N16" s="99">
        <v>6.8999999999999997E-4</v>
      </c>
      <c r="O16" s="102">
        <v>0.58841424968474143</v>
      </c>
      <c r="P16" s="73">
        <v>1609.1279836041967</v>
      </c>
      <c r="Q16" s="103">
        <v>50.726082369533756</v>
      </c>
      <c r="R16" s="73">
        <v>250.66313005618892</v>
      </c>
      <c r="S16" s="73">
        <v>4.2769685900607897</v>
      </c>
      <c r="T16" s="73">
        <v>439.08367399906444</v>
      </c>
      <c r="U16" s="73">
        <v>10.488233247583537</v>
      </c>
      <c r="V16" s="83">
        <f t="shared" si="0"/>
        <v>250.66313005618892</v>
      </c>
      <c r="W16" s="73">
        <f t="shared" si="1"/>
        <v>4.2769685900607897</v>
      </c>
      <c r="X16" s="78">
        <f t="shared" si="2"/>
        <v>57.087781873830956</v>
      </c>
    </row>
    <row r="17" spans="1:24">
      <c r="A17" s="6" t="s">
        <v>120</v>
      </c>
      <c r="B17" s="7">
        <v>74500</v>
      </c>
      <c r="C17" s="8" t="s">
        <v>106</v>
      </c>
      <c r="D17" s="8" t="s">
        <v>106</v>
      </c>
      <c r="E17" s="8">
        <v>420</v>
      </c>
      <c r="F17" s="15">
        <v>1.9290123456790125</v>
      </c>
      <c r="G17" s="15">
        <v>25.195263290501384</v>
      </c>
      <c r="H17" s="9">
        <v>0.4253169</v>
      </c>
      <c r="I17" s="10">
        <v>5.2200000000000003E-2</v>
      </c>
      <c r="J17" s="11">
        <v>1.2999999999999999E-3</v>
      </c>
      <c r="K17" s="52">
        <v>0.28460000000000002</v>
      </c>
      <c r="L17" s="10">
        <v>8.2000000000000007E-3</v>
      </c>
      <c r="M17" s="10">
        <v>3.9690000000000003E-2</v>
      </c>
      <c r="N17" s="10">
        <v>6.7000000000000002E-4</v>
      </c>
      <c r="O17" s="43">
        <v>0.5858881944828519</v>
      </c>
      <c r="P17" s="9">
        <v>294.1807743135102</v>
      </c>
      <c r="Q17" s="58">
        <v>56.856694024342367</v>
      </c>
      <c r="R17" s="9">
        <v>250.91114776114966</v>
      </c>
      <c r="S17" s="9">
        <v>4.152878682135281</v>
      </c>
      <c r="T17" s="9">
        <v>254.3000313159923</v>
      </c>
      <c r="U17" s="9">
        <v>6.4609056639476705</v>
      </c>
      <c r="V17" s="79">
        <f t="shared" si="0"/>
        <v>250.91114776114966</v>
      </c>
      <c r="W17" s="9">
        <f t="shared" si="1"/>
        <v>4.152878682135281</v>
      </c>
      <c r="X17" s="8">
        <f t="shared" si="2"/>
        <v>98.667368015133434</v>
      </c>
    </row>
    <row r="18" spans="1:24">
      <c r="A18" s="6" t="s">
        <v>121</v>
      </c>
      <c r="B18" s="7">
        <v>39200</v>
      </c>
      <c r="C18" s="8" t="s">
        <v>106</v>
      </c>
      <c r="D18" s="8" t="s">
        <v>106</v>
      </c>
      <c r="E18" s="8">
        <v>215</v>
      </c>
      <c r="F18" s="15">
        <v>0.43196544276457882</v>
      </c>
      <c r="G18" s="15">
        <v>25.182573659027952</v>
      </c>
      <c r="H18" s="9">
        <v>0.49464639999999999</v>
      </c>
      <c r="I18" s="10">
        <v>5.6899999999999999E-2</v>
      </c>
      <c r="J18" s="11">
        <v>2E-3</v>
      </c>
      <c r="K18" s="52">
        <v>0.31159999999999999</v>
      </c>
      <c r="L18" s="10">
        <v>1.0999999999999999E-2</v>
      </c>
      <c r="M18" s="10">
        <v>3.9710000000000002E-2</v>
      </c>
      <c r="N18" s="10">
        <v>7.7999999999999999E-4</v>
      </c>
      <c r="O18" s="43">
        <v>0.55641583297085695</v>
      </c>
      <c r="P18" s="9">
        <v>487.65958810562574</v>
      </c>
      <c r="Q18" s="58">
        <v>77.566731172234839</v>
      </c>
      <c r="R18" s="9">
        <v>251.03515303540723</v>
      </c>
      <c r="S18" s="9">
        <v>4.8343460222079386</v>
      </c>
      <c r="T18" s="9">
        <v>275.42038481835408</v>
      </c>
      <c r="U18" s="9">
        <v>8.4802053816001717</v>
      </c>
      <c r="V18" s="79">
        <f t="shared" si="0"/>
        <v>251.03515303540723</v>
      </c>
      <c r="W18" s="9">
        <f t="shared" si="1"/>
        <v>4.8343460222079386</v>
      </c>
      <c r="X18" s="8">
        <f t="shared" si="2"/>
        <v>91.146177579038152</v>
      </c>
    </row>
    <row r="19" spans="1:24">
      <c r="A19" s="6" t="s">
        <v>122</v>
      </c>
      <c r="B19" s="7">
        <v>89800</v>
      </c>
      <c r="C19" s="8" t="s">
        <v>106</v>
      </c>
      <c r="D19" s="8" t="s">
        <v>106</v>
      </c>
      <c r="E19" s="8">
        <v>496</v>
      </c>
      <c r="F19" s="15">
        <v>0.77279752704791338</v>
      </c>
      <c r="G19" s="15">
        <v>25.006251562890725</v>
      </c>
      <c r="H19" s="9">
        <v>0.4252126</v>
      </c>
      <c r="I19" s="10">
        <v>5.4199999999999998E-2</v>
      </c>
      <c r="J19" s="11">
        <v>1.1999999999999999E-3</v>
      </c>
      <c r="K19" s="52">
        <v>0.29870000000000002</v>
      </c>
      <c r="L19" s="10">
        <v>8.0999999999999996E-3</v>
      </c>
      <c r="M19" s="10">
        <v>3.9989999999999998E-2</v>
      </c>
      <c r="N19" s="10">
        <v>6.8000000000000005E-4</v>
      </c>
      <c r="O19" s="43">
        <v>0.62705799906766835</v>
      </c>
      <c r="P19" s="9">
        <v>379.36893210520662</v>
      </c>
      <c r="Q19" s="58">
        <v>49.787529720848291</v>
      </c>
      <c r="R19" s="9">
        <v>252.7709764540711</v>
      </c>
      <c r="S19" s="9">
        <v>4.2136262531182069</v>
      </c>
      <c r="T19" s="9">
        <v>265.38433683698787</v>
      </c>
      <c r="U19" s="9">
        <v>6.3132828459872599</v>
      </c>
      <c r="V19" s="79">
        <f t="shared" si="0"/>
        <v>252.7709764540711</v>
      </c>
      <c r="W19" s="9">
        <f t="shared" si="1"/>
        <v>4.2136262531182069</v>
      </c>
      <c r="X19" s="8">
        <f t="shared" si="2"/>
        <v>95.24713457725106</v>
      </c>
    </row>
    <row r="20" spans="1:24">
      <c r="A20" s="6" t="s">
        <v>123</v>
      </c>
      <c r="B20" s="7">
        <v>69230</v>
      </c>
      <c r="C20" s="8" t="s">
        <v>106</v>
      </c>
      <c r="D20" s="8" t="s">
        <v>106</v>
      </c>
      <c r="E20" s="8">
        <v>374</v>
      </c>
      <c r="F20" s="15">
        <v>0.86206896551724144</v>
      </c>
      <c r="G20" s="15">
        <v>24.777006937561943</v>
      </c>
      <c r="H20" s="9">
        <v>0.41131299999999998</v>
      </c>
      <c r="I20" s="10">
        <v>5.1799999999999999E-2</v>
      </c>
      <c r="J20" s="11">
        <v>1.2999999999999999E-3</v>
      </c>
      <c r="K20" s="52">
        <v>0.28839999999999999</v>
      </c>
      <c r="L20" s="10">
        <v>8.8000000000000005E-3</v>
      </c>
      <c r="M20" s="10">
        <v>4.036E-2</v>
      </c>
      <c r="N20" s="10">
        <v>6.7000000000000002E-4</v>
      </c>
      <c r="O20" s="43">
        <v>0.5440467609694567</v>
      </c>
      <c r="P20" s="9">
        <v>276.59131133570077</v>
      </c>
      <c r="Q20" s="58">
        <v>57.476937049662588</v>
      </c>
      <c r="R20" s="9">
        <v>255.06402644328494</v>
      </c>
      <c r="S20" s="9">
        <v>4.1502050564242836</v>
      </c>
      <c r="T20" s="9">
        <v>257.29922168341034</v>
      </c>
      <c r="U20" s="9">
        <v>6.9116687577998164</v>
      </c>
      <c r="V20" s="79">
        <f t="shared" si="0"/>
        <v>255.06402644328494</v>
      </c>
      <c r="W20" s="9">
        <f t="shared" si="1"/>
        <v>4.1502050564242836</v>
      </c>
      <c r="X20" s="8">
        <f t="shared" si="2"/>
        <v>99.131285658191516</v>
      </c>
    </row>
    <row r="21" spans="1:24">
      <c r="A21" s="104" t="s">
        <v>124</v>
      </c>
      <c r="B21" s="97">
        <v>29200</v>
      </c>
      <c r="C21" s="78" t="s">
        <v>106</v>
      </c>
      <c r="D21" s="78" t="s">
        <v>106</v>
      </c>
      <c r="E21" s="78">
        <v>154.30000000000001</v>
      </c>
      <c r="F21" s="98">
        <v>0.31426775612822128</v>
      </c>
      <c r="G21" s="98">
        <v>24.108003857280615</v>
      </c>
      <c r="H21" s="73">
        <v>0.41264909999999999</v>
      </c>
      <c r="I21" s="99">
        <v>5.9200000000000003E-2</v>
      </c>
      <c r="J21" s="100">
        <v>2.2000000000000001E-3</v>
      </c>
      <c r="K21" s="101">
        <v>0.34</v>
      </c>
      <c r="L21" s="99">
        <v>1.4E-2</v>
      </c>
      <c r="M21" s="99">
        <v>4.1480000000000003E-2</v>
      </c>
      <c r="N21" s="99">
        <v>7.1000000000000002E-4</v>
      </c>
      <c r="O21" s="102">
        <v>0.41569086651053866</v>
      </c>
      <c r="P21" s="73">
        <v>574.45899914544827</v>
      </c>
      <c r="Q21" s="103">
        <v>80.805417000803999</v>
      </c>
      <c r="R21" s="73">
        <v>262.0001834779477</v>
      </c>
      <c r="S21" s="73">
        <v>4.39316614093201</v>
      </c>
      <c r="T21" s="73">
        <v>297.17176622106922</v>
      </c>
      <c r="U21" s="73">
        <v>10.553445222382379</v>
      </c>
      <c r="V21" s="83">
        <f t="shared" si="0"/>
        <v>262.0001834779477</v>
      </c>
      <c r="W21" s="73">
        <f t="shared" si="1"/>
        <v>4.39316614093201</v>
      </c>
      <c r="X21" s="78">
        <f t="shared" si="2"/>
        <v>88.164561125582495</v>
      </c>
    </row>
    <row r="22" spans="1:24">
      <c r="A22" s="6" t="s">
        <v>125</v>
      </c>
      <c r="B22" s="7">
        <v>52200</v>
      </c>
      <c r="C22" s="8" t="s">
        <v>106</v>
      </c>
      <c r="D22" s="8" t="s">
        <v>106</v>
      </c>
      <c r="E22" s="8">
        <v>286</v>
      </c>
      <c r="F22" s="15">
        <v>0.53561863952865563</v>
      </c>
      <c r="G22" s="15">
        <v>24.03846153846154</v>
      </c>
      <c r="H22" s="9">
        <v>0.44494270000000002</v>
      </c>
      <c r="I22" s="10">
        <v>5.4399999999999997E-2</v>
      </c>
      <c r="J22" s="11">
        <v>1.9E-3</v>
      </c>
      <c r="K22" s="52">
        <v>0.311</v>
      </c>
      <c r="L22" s="10">
        <v>1.2E-2</v>
      </c>
      <c r="M22" s="10">
        <v>4.1599999999999998E-2</v>
      </c>
      <c r="N22" s="10">
        <v>7.6999999999999996E-4</v>
      </c>
      <c r="O22" s="43">
        <v>0.47970753205128203</v>
      </c>
      <c r="P22" s="9">
        <v>387.64555423836083</v>
      </c>
      <c r="Q22" s="58">
        <v>78.426220692922868</v>
      </c>
      <c r="R22" s="9">
        <v>262.74290070696424</v>
      </c>
      <c r="S22" s="9">
        <v>4.7637337832210846</v>
      </c>
      <c r="T22" s="9">
        <v>274.95578492314843</v>
      </c>
      <c r="U22" s="9">
        <v>9.2518458153585357</v>
      </c>
      <c r="V22" s="79">
        <f t="shared" si="0"/>
        <v>262.74290070696424</v>
      </c>
      <c r="W22" s="9">
        <f t="shared" si="1"/>
        <v>4.7637337832210846</v>
      </c>
      <c r="X22" s="8">
        <f t="shared" si="2"/>
        <v>95.558237038148604</v>
      </c>
    </row>
    <row r="23" spans="1:24">
      <c r="A23" s="6" t="s">
        <v>126</v>
      </c>
      <c r="B23" s="7">
        <v>112000</v>
      </c>
      <c r="C23" s="8" t="s">
        <v>106</v>
      </c>
      <c r="D23" s="8" t="s">
        <v>106</v>
      </c>
      <c r="E23" s="8">
        <v>589</v>
      </c>
      <c r="F23" s="15">
        <v>1.7220595832615808</v>
      </c>
      <c r="G23" s="15">
        <v>23.696682464454977</v>
      </c>
      <c r="H23" s="9">
        <v>0.40430359999999999</v>
      </c>
      <c r="I23" s="10">
        <v>5.28E-2</v>
      </c>
      <c r="J23" s="11">
        <v>1.1999999999999999E-3</v>
      </c>
      <c r="K23" s="52">
        <v>0.30530000000000002</v>
      </c>
      <c r="L23" s="10">
        <v>8.5000000000000006E-3</v>
      </c>
      <c r="M23" s="10">
        <v>4.2200000000000001E-2</v>
      </c>
      <c r="N23" s="10">
        <v>7.2000000000000005E-4</v>
      </c>
      <c r="O23" s="43">
        <v>0.61281293560078054</v>
      </c>
      <c r="P23" s="9">
        <v>320.21196490330823</v>
      </c>
      <c r="Q23" s="58">
        <v>51.645906068587784</v>
      </c>
      <c r="R23" s="9">
        <v>266.45520382257672</v>
      </c>
      <c r="S23" s="9">
        <v>4.4519436728756432</v>
      </c>
      <c r="T23" s="9">
        <v>270.53145089364574</v>
      </c>
      <c r="U23" s="9">
        <v>6.5906504174529914</v>
      </c>
      <c r="V23" s="79">
        <f t="shared" si="0"/>
        <v>266.45520382257672</v>
      </c>
      <c r="W23" s="9">
        <f t="shared" si="1"/>
        <v>4.4519436728756432</v>
      </c>
      <c r="X23" s="8">
        <f t="shared" si="2"/>
        <v>98.493244664306516</v>
      </c>
    </row>
    <row r="24" spans="1:24">
      <c r="A24" s="104" t="s">
        <v>127</v>
      </c>
      <c r="B24" s="97">
        <v>88300</v>
      </c>
      <c r="C24" s="78" t="s">
        <v>106</v>
      </c>
      <c r="D24" s="78" t="s">
        <v>106</v>
      </c>
      <c r="E24" s="78">
        <v>466</v>
      </c>
      <c r="F24" s="98">
        <v>0.59066745422327227</v>
      </c>
      <c r="G24" s="98">
        <v>23.61275088547816</v>
      </c>
      <c r="H24" s="73">
        <v>0.42374709999999999</v>
      </c>
      <c r="I24" s="99">
        <v>5.8700000000000002E-2</v>
      </c>
      <c r="J24" s="100">
        <v>2E-3</v>
      </c>
      <c r="K24" s="101">
        <v>0.34300000000000003</v>
      </c>
      <c r="L24" s="99">
        <v>1.2999999999999999E-2</v>
      </c>
      <c r="M24" s="99">
        <v>4.2349999999999999E-2</v>
      </c>
      <c r="N24" s="99">
        <v>7.6000000000000004E-4</v>
      </c>
      <c r="O24" s="102">
        <v>0.47349014621741903</v>
      </c>
      <c r="P24" s="73">
        <v>555.98736201889074</v>
      </c>
      <c r="Q24" s="103">
        <v>74.316776246160998</v>
      </c>
      <c r="R24" s="73">
        <v>267.38294566516606</v>
      </c>
      <c r="S24" s="73">
        <v>4.6985077587605701</v>
      </c>
      <c r="T24" s="73">
        <v>299.44247097639288</v>
      </c>
      <c r="U24" s="73">
        <v>9.7814611129647915</v>
      </c>
      <c r="V24" s="83">
        <f t="shared" si="0"/>
        <v>267.38294566516606</v>
      </c>
      <c r="W24" s="73">
        <f t="shared" si="1"/>
        <v>4.6985077587605701</v>
      </c>
      <c r="X24" s="78">
        <f t="shared" si="2"/>
        <v>89.293594456828302</v>
      </c>
    </row>
    <row r="25" spans="1:24">
      <c r="A25" s="6" t="s">
        <v>128</v>
      </c>
      <c r="B25" s="7">
        <v>39700</v>
      </c>
      <c r="C25" s="8" t="s">
        <v>106</v>
      </c>
      <c r="D25" s="8" t="s">
        <v>106</v>
      </c>
      <c r="E25" s="8">
        <v>209.9</v>
      </c>
      <c r="F25" s="15">
        <v>0.67385444743935308</v>
      </c>
      <c r="G25" s="15">
        <v>23.52387673488591</v>
      </c>
      <c r="H25" s="9">
        <v>0.40949590000000002</v>
      </c>
      <c r="I25" s="10">
        <v>5.33E-2</v>
      </c>
      <c r="J25" s="11">
        <v>1.6999999999999999E-3</v>
      </c>
      <c r="K25" s="52">
        <v>0.3115</v>
      </c>
      <c r="L25" s="10">
        <v>1.0999999999999999E-2</v>
      </c>
      <c r="M25" s="10">
        <v>4.2509999999999999E-2</v>
      </c>
      <c r="N25" s="10">
        <v>7.3999999999999999E-4</v>
      </c>
      <c r="O25" s="43">
        <v>0.49295352965077738</v>
      </c>
      <c r="P25" s="9">
        <v>341.58913169728089</v>
      </c>
      <c r="Q25" s="58">
        <v>72.203712095436629</v>
      </c>
      <c r="R25" s="9">
        <v>268.37238982080601</v>
      </c>
      <c r="S25" s="9">
        <v>4.5742047933757135</v>
      </c>
      <c r="T25" s="9">
        <v>275.34296626368626</v>
      </c>
      <c r="U25" s="9">
        <v>8.4808492923044128</v>
      </c>
      <c r="V25" s="79">
        <f t="shared" si="0"/>
        <v>268.37238982080601</v>
      </c>
      <c r="W25" s="9">
        <f t="shared" si="1"/>
        <v>4.5742047933757135</v>
      </c>
      <c r="X25" s="8">
        <f t="shared" si="2"/>
        <v>97.468402212168812</v>
      </c>
    </row>
    <row r="26" spans="1:24">
      <c r="A26" s="6" t="s">
        <v>129</v>
      </c>
      <c r="B26" s="7">
        <v>30500</v>
      </c>
      <c r="C26" s="8" t="s">
        <v>106</v>
      </c>
      <c r="D26" s="8" t="s">
        <v>106</v>
      </c>
      <c r="E26" s="8">
        <v>160.19999999999999</v>
      </c>
      <c r="F26" s="15">
        <v>0.92592592592592582</v>
      </c>
      <c r="G26" s="15">
        <v>23.430178069353325</v>
      </c>
      <c r="H26" s="9">
        <v>0.41172989999999998</v>
      </c>
      <c r="I26" s="10">
        <v>5.4800000000000001E-2</v>
      </c>
      <c r="J26" s="11">
        <v>2.2000000000000001E-3</v>
      </c>
      <c r="K26" s="52">
        <v>0.32200000000000001</v>
      </c>
      <c r="L26" s="10">
        <v>1.4E-2</v>
      </c>
      <c r="M26" s="10">
        <v>4.2680000000000003E-2</v>
      </c>
      <c r="N26" s="10">
        <v>7.5000000000000002E-4</v>
      </c>
      <c r="O26" s="43">
        <v>0.40417057169634485</v>
      </c>
      <c r="P26" s="9">
        <v>404.07223494324222</v>
      </c>
      <c r="Q26" s="58">
        <v>89.88715207745571</v>
      </c>
      <c r="R26" s="9">
        <v>269.42350786125979</v>
      </c>
      <c r="S26" s="9">
        <v>4.6352405624744506</v>
      </c>
      <c r="T26" s="9">
        <v>283.43985523632495</v>
      </c>
      <c r="U26" s="9">
        <v>10.696383901060472</v>
      </c>
      <c r="V26" s="79">
        <f t="shared" si="0"/>
        <v>269.42350786125979</v>
      </c>
      <c r="W26" s="9">
        <f t="shared" si="1"/>
        <v>4.6352405624744506</v>
      </c>
      <c r="X26" s="8">
        <f t="shared" si="2"/>
        <v>95.054913020831648</v>
      </c>
    </row>
    <row r="27" spans="1:24">
      <c r="A27" s="6" t="s">
        <v>130</v>
      </c>
      <c r="B27" s="7">
        <v>76000</v>
      </c>
      <c r="C27" s="8" t="s">
        <v>106</v>
      </c>
      <c r="D27" s="8" t="s">
        <v>106</v>
      </c>
      <c r="E27" s="8">
        <v>398</v>
      </c>
      <c r="F27" s="15">
        <v>0.64641241111829351</v>
      </c>
      <c r="G27" s="15">
        <v>23.261223540358223</v>
      </c>
      <c r="H27" s="9">
        <v>0.38958090000000001</v>
      </c>
      <c r="I27" s="10">
        <v>5.21E-2</v>
      </c>
      <c r="J27" s="11">
        <v>1.5E-3</v>
      </c>
      <c r="K27" s="52">
        <v>0.30969999999999998</v>
      </c>
      <c r="L27" s="10">
        <v>0.01</v>
      </c>
      <c r="M27" s="10">
        <v>4.299E-2</v>
      </c>
      <c r="N27" s="10">
        <v>7.2000000000000005E-4</v>
      </c>
      <c r="O27" s="43">
        <v>0.51868806699232384</v>
      </c>
      <c r="P27" s="9">
        <v>289.80126942168613</v>
      </c>
      <c r="Q27" s="58">
        <v>65.781420334025142</v>
      </c>
      <c r="R27" s="9">
        <v>271.33981140992353</v>
      </c>
      <c r="S27" s="9">
        <v>4.4485727659103418</v>
      </c>
      <c r="T27" s="9">
        <v>273.94842194569736</v>
      </c>
      <c r="U27" s="9">
        <v>7.7233433390127857</v>
      </c>
      <c r="V27" s="79">
        <f t="shared" si="0"/>
        <v>271.33981140992353</v>
      </c>
      <c r="W27" s="9">
        <f t="shared" si="1"/>
        <v>4.4485727659103418</v>
      </c>
      <c r="X27" s="8">
        <f t="shared" si="2"/>
        <v>99.047773110994257</v>
      </c>
    </row>
    <row r="28" spans="1:24">
      <c r="A28" s="6" t="s">
        <v>131</v>
      </c>
      <c r="B28" s="7">
        <v>46400</v>
      </c>
      <c r="C28" s="8" t="s">
        <v>106</v>
      </c>
      <c r="D28" s="8" t="s">
        <v>106</v>
      </c>
      <c r="E28" s="8">
        <v>236.8</v>
      </c>
      <c r="F28" s="15">
        <v>0.54229934924078094</v>
      </c>
      <c r="G28" s="15">
        <v>23.148148148148145</v>
      </c>
      <c r="H28" s="9">
        <v>0.37508570000000002</v>
      </c>
      <c r="I28" s="10">
        <v>5.2600000000000001E-2</v>
      </c>
      <c r="J28" s="11">
        <v>1.2999999999999999E-3</v>
      </c>
      <c r="K28" s="52">
        <v>0.31390000000000001</v>
      </c>
      <c r="L28" s="10">
        <v>9.2999999999999992E-3</v>
      </c>
      <c r="M28" s="10">
        <v>4.3200000000000002E-2</v>
      </c>
      <c r="N28" s="10">
        <v>6.9999999999999999E-4</v>
      </c>
      <c r="O28" s="43">
        <v>0.54691855834328951</v>
      </c>
      <c r="P28" s="9">
        <v>311.58133247976076</v>
      </c>
      <c r="Q28" s="58">
        <v>56.248993493490865</v>
      </c>
      <c r="R28" s="9">
        <v>272.63762894602007</v>
      </c>
      <c r="S28" s="9">
        <v>4.3241723891336505</v>
      </c>
      <c r="T28" s="9">
        <v>277.19938433836563</v>
      </c>
      <c r="U28" s="9">
        <v>7.1617318593190475</v>
      </c>
      <c r="V28" s="79">
        <f t="shared" si="0"/>
        <v>272.63762894602007</v>
      </c>
      <c r="W28" s="9">
        <f t="shared" si="1"/>
        <v>4.3241723891336505</v>
      </c>
      <c r="X28" s="8">
        <f t="shared" si="2"/>
        <v>98.354341441546197</v>
      </c>
    </row>
    <row r="29" spans="1:24">
      <c r="A29" s="104" t="s">
        <v>132</v>
      </c>
      <c r="B29" s="97">
        <v>49970</v>
      </c>
      <c r="C29" s="78" t="s">
        <v>106</v>
      </c>
      <c r="D29" s="78" t="s">
        <v>106</v>
      </c>
      <c r="E29" s="78">
        <v>239.5</v>
      </c>
      <c r="F29" s="98">
        <v>0.84961767204757854</v>
      </c>
      <c r="G29" s="98">
        <v>22.522522522522522</v>
      </c>
      <c r="H29" s="73">
        <v>0.37030269999999998</v>
      </c>
      <c r="I29" s="99">
        <v>5.9299999999999999E-2</v>
      </c>
      <c r="J29" s="100">
        <v>1.9E-3</v>
      </c>
      <c r="K29" s="101">
        <v>0.36299999999999999</v>
      </c>
      <c r="L29" s="99">
        <v>1.2999999999999999E-2</v>
      </c>
      <c r="M29" s="99">
        <v>4.4400000000000002E-2</v>
      </c>
      <c r="N29" s="99">
        <v>7.2999999999999996E-4</v>
      </c>
      <c r="O29" s="102">
        <v>0.45909563409563403</v>
      </c>
      <c r="P29" s="73">
        <v>578.12773928818126</v>
      </c>
      <c r="Q29" s="103">
        <v>69.62574630618775</v>
      </c>
      <c r="R29" s="73">
        <v>280.04872098524885</v>
      </c>
      <c r="S29" s="73">
        <v>4.5042498020093262</v>
      </c>
      <c r="T29" s="73">
        <v>314.45210206061381</v>
      </c>
      <c r="U29" s="73">
        <v>9.6386117649960283</v>
      </c>
      <c r="V29" s="83">
        <f t="shared" si="0"/>
        <v>280.04872098524885</v>
      </c>
      <c r="W29" s="73">
        <f t="shared" si="1"/>
        <v>4.5042498020093262</v>
      </c>
      <c r="X29" s="78">
        <f t="shared" si="2"/>
        <v>89.059261855806142</v>
      </c>
    </row>
    <row r="30" spans="1:24">
      <c r="A30" s="6" t="s">
        <v>133</v>
      </c>
      <c r="B30" s="7">
        <v>61840</v>
      </c>
      <c r="C30" s="8" t="s">
        <v>106</v>
      </c>
      <c r="D30" s="8" t="s">
        <v>106</v>
      </c>
      <c r="E30" s="8">
        <v>311.60000000000002</v>
      </c>
      <c r="F30" s="15">
        <v>0.7142857142857143</v>
      </c>
      <c r="G30" s="15">
        <v>22.421524663677129</v>
      </c>
      <c r="H30" s="9">
        <v>0.40217979999999998</v>
      </c>
      <c r="I30" s="10">
        <v>5.3100000000000001E-2</v>
      </c>
      <c r="J30" s="11">
        <v>1.6999999999999999E-3</v>
      </c>
      <c r="K30" s="52">
        <v>0.32400000000000001</v>
      </c>
      <c r="L30" s="10">
        <v>1.2E-2</v>
      </c>
      <c r="M30" s="10">
        <v>4.4600000000000001E-2</v>
      </c>
      <c r="N30" s="10">
        <v>8.0000000000000004E-4</v>
      </c>
      <c r="O30" s="43">
        <v>0.48430493273542607</v>
      </c>
      <c r="P30" s="9">
        <v>333.07216503748305</v>
      </c>
      <c r="Q30" s="58">
        <v>72.58535595401483</v>
      </c>
      <c r="R30" s="9">
        <v>281.28307506888819</v>
      </c>
      <c r="S30" s="9">
        <v>4.9350541603431566</v>
      </c>
      <c r="T30" s="9">
        <v>284.97482613069656</v>
      </c>
      <c r="U30" s="9">
        <v>9.1614130066888606</v>
      </c>
      <c r="V30" s="79">
        <f t="shared" si="0"/>
        <v>281.28307506888819</v>
      </c>
      <c r="W30" s="9">
        <f t="shared" si="1"/>
        <v>4.9350541603431566</v>
      </c>
      <c r="X30" s="8">
        <f t="shared" si="2"/>
        <v>98.704534322580756</v>
      </c>
    </row>
    <row r="31" spans="1:24">
      <c r="A31" s="6" t="s">
        <v>134</v>
      </c>
      <c r="B31" s="7">
        <v>42860</v>
      </c>
      <c r="C31" s="8" t="s">
        <v>106</v>
      </c>
      <c r="D31" s="8" t="s">
        <v>106</v>
      </c>
      <c r="E31" s="8">
        <v>209.5</v>
      </c>
      <c r="F31" s="15">
        <v>0.99800399201596801</v>
      </c>
      <c r="G31" s="15">
        <v>22.371364653243848</v>
      </c>
      <c r="H31" s="9">
        <v>0.37035370000000001</v>
      </c>
      <c r="I31" s="10">
        <v>5.5E-2</v>
      </c>
      <c r="J31" s="11">
        <v>1.8E-3</v>
      </c>
      <c r="K31" s="52">
        <v>0.34</v>
      </c>
      <c r="L31" s="10">
        <v>1.2E-2</v>
      </c>
      <c r="M31" s="10">
        <v>4.4699999999999997E-2</v>
      </c>
      <c r="N31" s="10">
        <v>7.3999999999999999E-4</v>
      </c>
      <c r="O31" s="43">
        <v>0.46905294556301269</v>
      </c>
      <c r="P31" s="9">
        <v>412.22310422703578</v>
      </c>
      <c r="Q31" s="58">
        <v>73.172208892644164</v>
      </c>
      <c r="R31" s="9">
        <v>281.90016348960643</v>
      </c>
      <c r="S31" s="9">
        <v>4.5646193021306658</v>
      </c>
      <c r="T31" s="9">
        <v>297.17176622106922</v>
      </c>
      <c r="U31" s="9">
        <v>9.0525091719067632</v>
      </c>
      <c r="V31" s="79">
        <f t="shared" si="0"/>
        <v>281.90016348960643</v>
      </c>
      <c r="W31" s="9">
        <f t="shared" si="1"/>
        <v>4.5646193021306658</v>
      </c>
      <c r="X31" s="8">
        <f t="shared" si="2"/>
        <v>94.861018283916621</v>
      </c>
    </row>
    <row r="32" spans="1:24">
      <c r="A32" s="6" t="s">
        <v>135</v>
      </c>
      <c r="B32" s="7">
        <v>95500</v>
      </c>
      <c r="C32" s="8" t="s">
        <v>106</v>
      </c>
      <c r="D32" s="8" t="s">
        <v>106</v>
      </c>
      <c r="E32" s="8">
        <v>442</v>
      </c>
      <c r="F32" s="15">
        <v>0.4480286738351254</v>
      </c>
      <c r="G32" s="15">
        <v>21.367521367521366</v>
      </c>
      <c r="H32" s="9">
        <v>0.3287311</v>
      </c>
      <c r="I32" s="10">
        <v>5.21E-2</v>
      </c>
      <c r="J32" s="11">
        <v>1.1000000000000001E-3</v>
      </c>
      <c r="K32" s="52">
        <v>0.33579999999999999</v>
      </c>
      <c r="L32" s="10">
        <v>8.5000000000000006E-3</v>
      </c>
      <c r="M32" s="10">
        <v>4.6800000000000001E-2</v>
      </c>
      <c r="N32" s="10">
        <v>7.2000000000000005E-4</v>
      </c>
      <c r="O32" s="43">
        <v>0.60778280542986418</v>
      </c>
      <c r="P32" s="9">
        <v>289.80126942168613</v>
      </c>
      <c r="Q32" s="58">
        <v>48.239708244951771</v>
      </c>
      <c r="R32" s="9">
        <v>294.84539354619631</v>
      </c>
      <c r="S32" s="9">
        <v>4.4323870220176786</v>
      </c>
      <c r="T32" s="9">
        <v>293.98422430765953</v>
      </c>
      <c r="U32" s="9">
        <v>6.4406439241219573</v>
      </c>
      <c r="V32" s="79">
        <f t="shared" si="0"/>
        <v>294.84539354619631</v>
      </c>
      <c r="W32" s="9">
        <f t="shared" si="1"/>
        <v>4.4323870220176786</v>
      </c>
      <c r="X32" s="8">
        <f t="shared" si="2"/>
        <v>100.29293042528553</v>
      </c>
    </row>
    <row r="33" spans="1:24">
      <c r="A33" s="6" t="s">
        <v>136</v>
      </c>
      <c r="B33" s="7">
        <v>43700</v>
      </c>
      <c r="C33" s="8" t="s">
        <v>106</v>
      </c>
      <c r="D33" s="8" t="s">
        <v>106</v>
      </c>
      <c r="E33" s="8">
        <v>210</v>
      </c>
      <c r="F33" s="15">
        <v>0.77639751552795033</v>
      </c>
      <c r="G33" s="15">
        <v>21.308331557639036</v>
      </c>
      <c r="H33" s="9">
        <v>0.3677764</v>
      </c>
      <c r="I33" s="10">
        <v>5.2999999999999999E-2</v>
      </c>
      <c r="J33" s="11">
        <v>1.8E-3</v>
      </c>
      <c r="K33" s="52">
        <v>0.34100000000000003</v>
      </c>
      <c r="L33" s="10">
        <v>1.2E-2</v>
      </c>
      <c r="M33" s="10">
        <v>4.6929999999999999E-2</v>
      </c>
      <c r="N33" s="10">
        <v>8.0999999999999996E-4</v>
      </c>
      <c r="O33" s="43">
        <v>0.49046452162795656</v>
      </c>
      <c r="P33" s="9">
        <v>328.79678831034431</v>
      </c>
      <c r="Q33" s="58">
        <v>77.058649293299638</v>
      </c>
      <c r="R33" s="9">
        <v>295.64591113418629</v>
      </c>
      <c r="S33" s="9">
        <v>4.9856022645838607</v>
      </c>
      <c r="T33" s="9">
        <v>297.9292321668695</v>
      </c>
      <c r="U33" s="9">
        <v>9.0457885861903264</v>
      </c>
      <c r="V33" s="79">
        <f t="shared" si="0"/>
        <v>295.64591113418629</v>
      </c>
      <c r="W33" s="9">
        <f t="shared" si="1"/>
        <v>4.9856022645838607</v>
      </c>
      <c r="X33" s="8">
        <f t="shared" si="2"/>
        <v>99.233602887478895</v>
      </c>
    </row>
    <row r="34" spans="1:24">
      <c r="A34" s="6" t="s">
        <v>137</v>
      </c>
      <c r="B34" s="7">
        <v>83480</v>
      </c>
      <c r="C34" s="8" t="s">
        <v>106</v>
      </c>
      <c r="D34" s="8" t="s">
        <v>106</v>
      </c>
      <c r="E34" s="8">
        <v>388.5</v>
      </c>
      <c r="F34" s="15">
        <v>0.51840331778123383</v>
      </c>
      <c r="G34" s="15">
        <v>21.012817818869511</v>
      </c>
      <c r="H34" s="9">
        <v>0.32673849999999999</v>
      </c>
      <c r="I34" s="10">
        <v>5.2299999999999999E-2</v>
      </c>
      <c r="J34" s="11">
        <v>1.1000000000000001E-3</v>
      </c>
      <c r="K34" s="52">
        <v>0.3427</v>
      </c>
      <c r="L34" s="10">
        <v>8.3999999999999995E-3</v>
      </c>
      <c r="M34" s="10">
        <v>4.759E-2</v>
      </c>
      <c r="N34" s="10">
        <v>7.3999999999999999E-4</v>
      </c>
      <c r="O34" s="43">
        <v>0.63438197300353216</v>
      </c>
      <c r="P34" s="9">
        <v>298.54847321601375</v>
      </c>
      <c r="Q34" s="58">
        <v>47.979975656391709</v>
      </c>
      <c r="R34" s="9">
        <v>299.70854457861515</v>
      </c>
      <c r="S34" s="9">
        <v>4.5520312731209742</v>
      </c>
      <c r="T34" s="9">
        <v>299.21562887396595</v>
      </c>
      <c r="U34" s="9">
        <v>6.3325007739767329</v>
      </c>
      <c r="V34" s="79">
        <f t="shared" si="0"/>
        <v>299.70854457861515</v>
      </c>
      <c r="W34" s="9">
        <f t="shared" si="1"/>
        <v>4.5520312731209742</v>
      </c>
      <c r="X34" s="8">
        <f t="shared" si="2"/>
        <v>100.16473594862146</v>
      </c>
    </row>
    <row r="35" spans="1:24">
      <c r="A35" s="6" t="s">
        <v>138</v>
      </c>
      <c r="B35" s="7">
        <v>80700</v>
      </c>
      <c r="C35" s="8" t="s">
        <v>106</v>
      </c>
      <c r="D35" s="8" t="s">
        <v>106</v>
      </c>
      <c r="E35" s="8">
        <v>338.2</v>
      </c>
      <c r="F35" s="15">
        <v>0.15772870662460567</v>
      </c>
      <c r="G35" s="15">
        <v>19.223375624759708</v>
      </c>
      <c r="H35" s="9">
        <v>0.3325844</v>
      </c>
      <c r="I35" s="10">
        <v>5.2299999999999999E-2</v>
      </c>
      <c r="J35" s="11">
        <v>1.1000000000000001E-3</v>
      </c>
      <c r="K35" s="52">
        <v>0.37430000000000002</v>
      </c>
      <c r="L35" s="10">
        <v>9.7000000000000003E-3</v>
      </c>
      <c r="M35" s="10">
        <v>5.2019999999999997E-2</v>
      </c>
      <c r="N35" s="10">
        <v>8.9999999999999998E-4</v>
      </c>
      <c r="O35" s="43">
        <v>0.66760603574358801</v>
      </c>
      <c r="P35" s="9">
        <v>298.54847321601375</v>
      </c>
      <c r="Q35" s="58">
        <v>47.979975656391709</v>
      </c>
      <c r="R35" s="9">
        <v>326.91136529668125</v>
      </c>
      <c r="S35" s="9">
        <v>5.5125306350263372</v>
      </c>
      <c r="T35" s="9">
        <v>322.83546791762109</v>
      </c>
      <c r="U35" s="9">
        <v>7.141540962388774</v>
      </c>
      <c r="V35" s="79">
        <f t="shared" ref="V35:V66" si="3">IF(R35&lt;=800,R35,P35)</f>
        <v>326.91136529668125</v>
      </c>
      <c r="W35" s="9">
        <f t="shared" ref="W35:W66" si="4">IF(R35&lt;=800,S35,Q35)</f>
        <v>5.5125306350263372</v>
      </c>
      <c r="X35" s="8">
        <f t="shared" ref="X35:X66" si="5">IF(R35&lt;=800,100-(1-(R35/T35))*100,100-(1-(R35/P35))*100)</f>
        <v>101.26253085057564</v>
      </c>
    </row>
    <row r="36" spans="1:24">
      <c r="A36" s="6" t="s">
        <v>139</v>
      </c>
      <c r="B36" s="7">
        <v>48230</v>
      </c>
      <c r="C36" s="8" t="s">
        <v>106</v>
      </c>
      <c r="D36" s="8" t="s">
        <v>106</v>
      </c>
      <c r="E36" s="8">
        <v>185.7</v>
      </c>
      <c r="F36" s="15">
        <v>0.43840420868040331</v>
      </c>
      <c r="G36" s="15">
        <v>17.50700280112045</v>
      </c>
      <c r="H36" s="9">
        <v>0.29423529999999998</v>
      </c>
      <c r="I36" s="10">
        <v>5.5199999999999999E-2</v>
      </c>
      <c r="J36" s="11">
        <v>1.9E-3</v>
      </c>
      <c r="K36" s="52">
        <v>0.434</v>
      </c>
      <c r="L36" s="10">
        <v>1.4999999999999999E-2</v>
      </c>
      <c r="M36" s="10">
        <v>5.7119999999999997E-2</v>
      </c>
      <c r="N36" s="10">
        <v>9.6000000000000002E-4</v>
      </c>
      <c r="O36" s="43">
        <v>0.48627450980392173</v>
      </c>
      <c r="P36" s="9">
        <v>420.33285717522875</v>
      </c>
      <c r="Q36" s="58">
        <v>76.848594050325616</v>
      </c>
      <c r="R36" s="9">
        <v>358.08689314706572</v>
      </c>
      <c r="S36" s="9">
        <v>5.8515110058116875</v>
      </c>
      <c r="T36" s="9">
        <v>366.01283665271723</v>
      </c>
      <c r="U36" s="9">
        <v>10.565996000524763</v>
      </c>
      <c r="V36" s="79">
        <f t="shared" si="3"/>
        <v>358.08689314706572</v>
      </c>
      <c r="W36" s="9">
        <f t="shared" si="4"/>
        <v>5.8515110058116875</v>
      </c>
      <c r="X36" s="8">
        <f t="shared" si="5"/>
        <v>97.83451761469999</v>
      </c>
    </row>
    <row r="37" spans="1:24">
      <c r="A37" s="6" t="s">
        <v>140</v>
      </c>
      <c r="B37" s="7">
        <v>57900</v>
      </c>
      <c r="C37" s="8" t="s">
        <v>106</v>
      </c>
      <c r="D37" s="8" t="s">
        <v>106</v>
      </c>
      <c r="E37" s="8">
        <v>212.7</v>
      </c>
      <c r="F37" s="15">
        <v>0.40290088638194999</v>
      </c>
      <c r="G37" s="15">
        <v>16.801075268817204</v>
      </c>
      <c r="H37" s="9">
        <v>0.27098509999999998</v>
      </c>
      <c r="I37" s="10">
        <v>5.4399999999999997E-2</v>
      </c>
      <c r="J37" s="11">
        <v>1.1999999999999999E-3</v>
      </c>
      <c r="K37" s="52">
        <v>0.44619999999999999</v>
      </c>
      <c r="L37" s="10">
        <v>1.0999999999999999E-2</v>
      </c>
      <c r="M37" s="10">
        <v>5.9520000000000003E-2</v>
      </c>
      <c r="N37" s="10">
        <v>9.6000000000000002E-4</v>
      </c>
      <c r="O37" s="43">
        <v>0.65425219941348967</v>
      </c>
      <c r="P37" s="9">
        <v>387.64555423836083</v>
      </c>
      <c r="Q37" s="58">
        <v>49.532349911319699</v>
      </c>
      <c r="R37" s="9">
        <v>372.70572362123721</v>
      </c>
      <c r="S37" s="9">
        <v>5.8382622998357192</v>
      </c>
      <c r="T37" s="9">
        <v>374.61484160909214</v>
      </c>
      <c r="U37" s="9">
        <v>7.6939223166546071</v>
      </c>
      <c r="V37" s="79">
        <f t="shared" si="3"/>
        <v>372.70572362123721</v>
      </c>
      <c r="W37" s="9">
        <f t="shared" si="4"/>
        <v>5.8382622998357192</v>
      </c>
      <c r="X37" s="8">
        <f t="shared" si="5"/>
        <v>99.490378443188561</v>
      </c>
    </row>
    <row r="38" spans="1:24">
      <c r="A38" s="6" t="s">
        <v>141</v>
      </c>
      <c r="B38" s="7">
        <v>114900</v>
      </c>
      <c r="C38" s="8" t="s">
        <v>106</v>
      </c>
      <c r="D38" s="8" t="s">
        <v>106</v>
      </c>
      <c r="E38" s="8">
        <v>429</v>
      </c>
      <c r="F38" s="15">
        <v>0.22883295194508008</v>
      </c>
      <c r="G38" s="15">
        <v>16.714023065351832</v>
      </c>
      <c r="H38" s="9">
        <v>0.27097779999999999</v>
      </c>
      <c r="I38" s="10">
        <v>5.45E-2</v>
      </c>
      <c r="J38" s="11">
        <v>1.1999999999999999E-3</v>
      </c>
      <c r="K38" s="52">
        <v>0.44850000000000001</v>
      </c>
      <c r="L38" s="10">
        <v>1.2E-2</v>
      </c>
      <c r="M38" s="10">
        <v>5.9830000000000001E-2</v>
      </c>
      <c r="N38" s="10">
        <v>9.7000000000000005E-4</v>
      </c>
      <c r="O38" s="43">
        <v>0.60594601370549894</v>
      </c>
      <c r="P38" s="9">
        <v>391.76796818377414</v>
      </c>
      <c r="Q38" s="58">
        <v>49.405687191323949</v>
      </c>
      <c r="R38" s="9">
        <v>374.59157391562627</v>
      </c>
      <c r="S38" s="9">
        <v>5.8973250333566511</v>
      </c>
      <c r="T38" s="9">
        <v>376.22839846399768</v>
      </c>
      <c r="U38" s="9">
        <v>8.3772194937204745</v>
      </c>
      <c r="V38" s="79">
        <f t="shared" si="3"/>
        <v>374.59157391562627</v>
      </c>
      <c r="W38" s="9">
        <f t="shared" si="4"/>
        <v>5.8973250333566511</v>
      </c>
      <c r="X38" s="8">
        <f t="shared" si="5"/>
        <v>99.56493859712505</v>
      </c>
    </row>
    <row r="39" spans="1:24">
      <c r="A39" s="6" t="s">
        <v>142</v>
      </c>
      <c r="B39" s="7">
        <v>50700</v>
      </c>
      <c r="C39" s="8" t="s">
        <v>106</v>
      </c>
      <c r="D39" s="8" t="s">
        <v>106</v>
      </c>
      <c r="E39" s="8">
        <v>177</v>
      </c>
      <c r="F39" s="15">
        <v>0.85178875638841567</v>
      </c>
      <c r="G39" s="15">
        <v>15.740594994490792</v>
      </c>
      <c r="H39" s="9">
        <v>0.27254299999999998</v>
      </c>
      <c r="I39" s="10">
        <v>5.5300000000000002E-2</v>
      </c>
      <c r="J39" s="11">
        <v>1.4E-3</v>
      </c>
      <c r="K39" s="52">
        <v>0.48799999999999999</v>
      </c>
      <c r="L39" s="10">
        <v>1.4999999999999999E-2</v>
      </c>
      <c r="M39" s="10">
        <v>6.3530000000000003E-2</v>
      </c>
      <c r="N39" s="10">
        <v>1.1000000000000001E-3</v>
      </c>
      <c r="O39" s="43">
        <v>0.56330342620284379</v>
      </c>
      <c r="P39" s="9">
        <v>424.37243753732736</v>
      </c>
      <c r="Q39" s="58">
        <v>56.483083269398634</v>
      </c>
      <c r="R39" s="9">
        <v>397.05762452864866</v>
      </c>
      <c r="S39" s="9">
        <v>6.6640254791101938</v>
      </c>
      <c r="T39" s="9">
        <v>403.54666843773174</v>
      </c>
      <c r="U39" s="9">
        <v>10.18446906629174</v>
      </c>
      <c r="V39" s="79">
        <f t="shared" si="3"/>
        <v>397.05762452864866</v>
      </c>
      <c r="W39" s="9">
        <f t="shared" si="4"/>
        <v>6.6640254791101938</v>
      </c>
      <c r="X39" s="8">
        <f t="shared" si="5"/>
        <v>98.391996659468305</v>
      </c>
    </row>
    <row r="40" spans="1:24">
      <c r="A40" s="6" t="s">
        <v>143</v>
      </c>
      <c r="B40" s="7">
        <v>95500</v>
      </c>
      <c r="C40" s="8" t="s">
        <v>106</v>
      </c>
      <c r="D40" s="8" t="s">
        <v>106</v>
      </c>
      <c r="E40" s="8">
        <v>313.89999999999998</v>
      </c>
      <c r="F40" s="15">
        <v>0.39246467817896391</v>
      </c>
      <c r="G40" s="15">
        <v>15.08523155830442</v>
      </c>
      <c r="H40" s="9">
        <v>0.22756419999999999</v>
      </c>
      <c r="I40" s="10">
        <v>5.6599999999999998E-2</v>
      </c>
      <c r="J40" s="11">
        <v>1E-3</v>
      </c>
      <c r="K40" s="52">
        <v>0.51800000000000002</v>
      </c>
      <c r="L40" s="10">
        <v>1.2E-2</v>
      </c>
      <c r="M40" s="10">
        <v>6.6290000000000002E-2</v>
      </c>
      <c r="N40" s="10">
        <v>1E-3</v>
      </c>
      <c r="O40" s="43">
        <v>0.6511791622668075</v>
      </c>
      <c r="P40" s="9">
        <v>475.98207486438275</v>
      </c>
      <c r="Q40" s="58">
        <v>39.067377963510495</v>
      </c>
      <c r="R40" s="9">
        <v>413.76524592590835</v>
      </c>
      <c r="S40" s="9">
        <v>6.0428150377790075</v>
      </c>
      <c r="T40" s="9">
        <v>423.81446816615545</v>
      </c>
      <c r="U40" s="9">
        <v>7.9951834603298835</v>
      </c>
      <c r="V40" s="79">
        <f t="shared" si="3"/>
        <v>413.76524592590835</v>
      </c>
      <c r="W40" s="9">
        <f t="shared" si="4"/>
        <v>6.0428150377790075</v>
      </c>
      <c r="X40" s="8">
        <f t="shared" si="5"/>
        <v>97.62886286451473</v>
      </c>
    </row>
    <row r="41" spans="1:24">
      <c r="A41" s="6" t="s">
        <v>144</v>
      </c>
      <c r="B41" s="7">
        <v>156000</v>
      </c>
      <c r="C41" s="8" t="s">
        <v>106</v>
      </c>
      <c r="D41" s="8" t="s">
        <v>106</v>
      </c>
      <c r="E41" s="8">
        <v>526</v>
      </c>
      <c r="F41" s="15">
        <v>0.24509803921568626</v>
      </c>
      <c r="G41" s="15">
        <v>14.836795252225519</v>
      </c>
      <c r="H41" s="9">
        <v>0.24214350000000001</v>
      </c>
      <c r="I41" s="10">
        <v>5.7500000000000002E-2</v>
      </c>
      <c r="J41" s="11">
        <v>1.2999999999999999E-3</v>
      </c>
      <c r="K41" s="52">
        <v>0.53300000000000003</v>
      </c>
      <c r="L41" s="10">
        <v>1.4999999999999999E-2</v>
      </c>
      <c r="M41" s="10">
        <v>6.7400000000000002E-2</v>
      </c>
      <c r="N41" s="10">
        <v>1.1000000000000001E-3</v>
      </c>
      <c r="O41" s="43">
        <v>0.57992087042532159</v>
      </c>
      <c r="P41" s="9">
        <v>510.76191687916952</v>
      </c>
      <c r="Q41" s="58">
        <v>49.695022324767365</v>
      </c>
      <c r="R41" s="9">
        <v>420.47242493284335</v>
      </c>
      <c r="S41" s="9">
        <v>6.6398766114936052</v>
      </c>
      <c r="T41" s="9">
        <v>433.79864942851913</v>
      </c>
      <c r="U41" s="9">
        <v>9.8869627637287749</v>
      </c>
      <c r="V41" s="79">
        <f t="shared" si="3"/>
        <v>420.47242493284335</v>
      </c>
      <c r="W41" s="9">
        <f t="shared" si="4"/>
        <v>6.6398766114936052</v>
      </c>
      <c r="X41" s="8">
        <f t="shared" si="5"/>
        <v>96.928016139923074</v>
      </c>
    </row>
    <row r="42" spans="1:24">
      <c r="A42" s="104" t="s">
        <v>145</v>
      </c>
      <c r="B42" s="97">
        <v>248500</v>
      </c>
      <c r="C42" s="78" t="s">
        <v>106</v>
      </c>
      <c r="D42" s="78" t="s">
        <v>106</v>
      </c>
      <c r="E42" s="78">
        <v>832.1</v>
      </c>
      <c r="F42" s="98">
        <v>0.29377203290246767</v>
      </c>
      <c r="G42" s="98">
        <v>14.549687181725593</v>
      </c>
      <c r="H42" s="73">
        <v>0.25403209999999998</v>
      </c>
      <c r="I42" s="99">
        <v>7.1419999999999997E-2</v>
      </c>
      <c r="J42" s="100">
        <v>1E-3</v>
      </c>
      <c r="K42" s="101">
        <v>0.67549999999999999</v>
      </c>
      <c r="L42" s="99">
        <v>1.4E-2</v>
      </c>
      <c r="M42" s="99">
        <v>6.8729999999999999E-2</v>
      </c>
      <c r="N42" s="99">
        <v>1.1999999999999999E-3</v>
      </c>
      <c r="O42" s="102">
        <v>0.84242688782191155</v>
      </c>
      <c r="P42" s="73">
        <v>969.45869202176095</v>
      </c>
      <c r="Q42" s="103">
        <v>28.568281381207616</v>
      </c>
      <c r="R42" s="73">
        <v>428.49977530018822</v>
      </c>
      <c r="S42" s="73">
        <v>7.2341539378389825</v>
      </c>
      <c r="T42" s="73">
        <v>524.05100085823028</v>
      </c>
      <c r="U42" s="73">
        <v>8.4490013473924819</v>
      </c>
      <c r="V42" s="83">
        <f t="shared" si="3"/>
        <v>428.49977530018822</v>
      </c>
      <c r="W42" s="73">
        <f t="shared" si="4"/>
        <v>7.2341539378389825</v>
      </c>
      <c r="X42" s="78">
        <f t="shared" si="5"/>
        <v>81.766807924885313</v>
      </c>
    </row>
    <row r="43" spans="1:24">
      <c r="A43" s="104" t="s">
        <v>146</v>
      </c>
      <c r="B43" s="97">
        <v>393000</v>
      </c>
      <c r="C43" s="78" t="s">
        <v>106</v>
      </c>
      <c r="D43" s="78" t="s">
        <v>106</v>
      </c>
      <c r="E43" s="78">
        <v>1207</v>
      </c>
      <c r="F43" s="98">
        <v>0.6775067750677507</v>
      </c>
      <c r="G43" s="98">
        <v>14.019346698443851</v>
      </c>
      <c r="H43" s="73">
        <v>0.21619630000000001</v>
      </c>
      <c r="I43" s="99">
        <v>7.8700000000000006E-2</v>
      </c>
      <c r="J43" s="100">
        <v>1.1999999999999999E-3</v>
      </c>
      <c r="K43" s="101">
        <v>0.77500000000000002</v>
      </c>
      <c r="L43" s="99">
        <v>1.7000000000000001E-2</v>
      </c>
      <c r="M43" s="99">
        <v>7.1330000000000005E-2</v>
      </c>
      <c r="N43" s="99">
        <v>1.1000000000000001E-3</v>
      </c>
      <c r="O43" s="102">
        <v>0.70302900355431663</v>
      </c>
      <c r="P43" s="73">
        <v>1164.5999096632981</v>
      </c>
      <c r="Q43" s="103">
        <v>30.214032304734545</v>
      </c>
      <c r="R43" s="73">
        <v>444.16352783040765</v>
      </c>
      <c r="S43" s="73">
        <v>6.6155317970802798</v>
      </c>
      <c r="T43" s="73">
        <v>582.62722539206891</v>
      </c>
      <c r="U43" s="73">
        <v>9.6785212218709376</v>
      </c>
      <c r="V43" s="83">
        <f t="shared" si="3"/>
        <v>444.16352783040765</v>
      </c>
      <c r="W43" s="73">
        <f t="shared" si="4"/>
        <v>6.6155317970802798</v>
      </c>
      <c r="X43" s="78">
        <f t="shared" si="5"/>
        <v>76.234598809129722</v>
      </c>
    </row>
    <row r="44" spans="1:24">
      <c r="A44" s="6" t="s">
        <v>147</v>
      </c>
      <c r="B44" s="7">
        <v>60600</v>
      </c>
      <c r="C44" s="8" t="s">
        <v>106</v>
      </c>
      <c r="D44" s="8" t="s">
        <v>106</v>
      </c>
      <c r="E44" s="8">
        <v>189</v>
      </c>
      <c r="F44" s="15">
        <v>0.62383031815346224</v>
      </c>
      <c r="G44" s="15">
        <v>13.856172925038106</v>
      </c>
      <c r="H44" s="9">
        <v>0.2687909</v>
      </c>
      <c r="I44" s="10">
        <v>5.9499999999999997E-2</v>
      </c>
      <c r="J44" s="11">
        <v>1.6999999999999999E-3</v>
      </c>
      <c r="K44" s="52">
        <v>0.59</v>
      </c>
      <c r="L44" s="10">
        <v>0.02</v>
      </c>
      <c r="M44" s="10">
        <v>7.2169999999999998E-2</v>
      </c>
      <c r="N44" s="10">
        <v>1.4E-3</v>
      </c>
      <c r="O44" s="43">
        <v>0.5722599418040738</v>
      </c>
      <c r="P44" s="9">
        <v>585.43993028024875</v>
      </c>
      <c r="Q44" s="58">
        <v>62.010942585189689</v>
      </c>
      <c r="R44" s="9">
        <v>449.21600106592871</v>
      </c>
      <c r="S44" s="9">
        <v>8.4119987841904162</v>
      </c>
      <c r="T44" s="9">
        <v>470.86766130084789</v>
      </c>
      <c r="U44" s="9">
        <v>12.69245343375286</v>
      </c>
      <c r="V44" s="79">
        <f t="shared" si="3"/>
        <v>449.21600106592871</v>
      </c>
      <c r="W44" s="9">
        <f t="shared" si="4"/>
        <v>8.4119987841904162</v>
      </c>
      <c r="X44" s="8">
        <f t="shared" si="5"/>
        <v>95.40175254866665</v>
      </c>
    </row>
    <row r="45" spans="1:24">
      <c r="A45" s="104" t="s">
        <v>148</v>
      </c>
      <c r="B45" s="97">
        <v>147200</v>
      </c>
      <c r="C45" s="78" t="s">
        <v>106</v>
      </c>
      <c r="D45" s="78" t="s">
        <v>106</v>
      </c>
      <c r="E45" s="78">
        <v>447</v>
      </c>
      <c r="F45" s="98">
        <v>0.59701492537313428</v>
      </c>
      <c r="G45" s="98">
        <v>13.783597518952446</v>
      </c>
      <c r="H45" s="73">
        <v>0.20898630000000001</v>
      </c>
      <c r="I45" s="99">
        <v>6.5500000000000003E-2</v>
      </c>
      <c r="J45" s="100">
        <v>1.1000000000000001E-3</v>
      </c>
      <c r="K45" s="101">
        <v>0.65500000000000003</v>
      </c>
      <c r="L45" s="99">
        <v>1.4E-2</v>
      </c>
      <c r="M45" s="99">
        <v>7.2550000000000003E-2</v>
      </c>
      <c r="N45" s="99">
        <v>1.1000000000000001E-3</v>
      </c>
      <c r="O45" s="102">
        <v>0.7093630008860885</v>
      </c>
      <c r="P45" s="73">
        <v>790.43780997605074</v>
      </c>
      <c r="Q45" s="103">
        <v>35.241989614151201</v>
      </c>
      <c r="R45" s="73">
        <v>451.5003434647835</v>
      </c>
      <c r="S45" s="73">
        <v>6.6080106432207799</v>
      </c>
      <c r="T45" s="73">
        <v>511.55100657869343</v>
      </c>
      <c r="U45" s="73">
        <v>8.5532170895789932</v>
      </c>
      <c r="V45" s="83">
        <f t="shared" si="3"/>
        <v>451.5003434647835</v>
      </c>
      <c r="W45" s="73">
        <f t="shared" si="4"/>
        <v>6.6080106432207799</v>
      </c>
      <c r="X45" s="78">
        <f t="shared" si="5"/>
        <v>88.261060511729795</v>
      </c>
    </row>
    <row r="46" spans="1:24">
      <c r="A46" s="6" t="s">
        <v>149</v>
      </c>
      <c r="B46" s="7">
        <v>177500</v>
      </c>
      <c r="C46" s="8" t="s">
        <v>106</v>
      </c>
      <c r="D46" s="8" t="s">
        <v>106</v>
      </c>
      <c r="E46" s="8">
        <v>543</v>
      </c>
      <c r="F46" s="15">
        <v>0.63251106894370657</v>
      </c>
      <c r="G46" s="15">
        <v>13.491635186184565</v>
      </c>
      <c r="H46" s="9">
        <v>0.23663149999999999</v>
      </c>
      <c r="I46" s="10">
        <v>5.8700000000000002E-2</v>
      </c>
      <c r="J46" s="11">
        <v>1.6999999999999999E-3</v>
      </c>
      <c r="K46" s="52">
        <v>0.59799999999999998</v>
      </c>
      <c r="L46" s="10">
        <v>1.9E-2</v>
      </c>
      <c r="M46" s="10">
        <v>7.4120000000000005E-2</v>
      </c>
      <c r="N46" s="10">
        <v>1.2999999999999999E-3</v>
      </c>
      <c r="O46" s="43">
        <v>0.55202090493367784</v>
      </c>
      <c r="P46" s="9">
        <v>555.98736201889074</v>
      </c>
      <c r="Q46" s="58">
        <v>63.169259809236848</v>
      </c>
      <c r="R46" s="9">
        <v>460.92971273947347</v>
      </c>
      <c r="S46" s="9">
        <v>7.7973328791040899</v>
      </c>
      <c r="T46" s="9">
        <v>475.9636973590728</v>
      </c>
      <c r="U46" s="9">
        <v>12.001556836966984</v>
      </c>
      <c r="V46" s="79">
        <f t="shared" si="3"/>
        <v>460.92971273947347</v>
      </c>
      <c r="W46" s="9">
        <f t="shared" si="4"/>
        <v>7.7973328791040899</v>
      </c>
      <c r="X46" s="8">
        <f t="shared" si="5"/>
        <v>96.841358972750086</v>
      </c>
    </row>
    <row r="47" spans="1:24">
      <c r="A47" s="6" t="s">
        <v>150</v>
      </c>
      <c r="B47" s="7">
        <v>120100</v>
      </c>
      <c r="C47" s="8" t="s">
        <v>106</v>
      </c>
      <c r="D47" s="8" t="s">
        <v>106</v>
      </c>
      <c r="E47" s="8">
        <v>356</v>
      </c>
      <c r="F47" s="15">
        <v>0.53361792956243326</v>
      </c>
      <c r="G47" s="15">
        <v>13.471642193183348</v>
      </c>
      <c r="H47" s="9">
        <v>0.21778220000000001</v>
      </c>
      <c r="I47" s="10">
        <v>5.6509999999999998E-2</v>
      </c>
      <c r="J47" s="11">
        <v>8.8000000000000003E-4</v>
      </c>
      <c r="K47" s="52">
        <v>0.5776</v>
      </c>
      <c r="L47" s="10">
        <v>1.2E-2</v>
      </c>
      <c r="M47" s="10">
        <v>7.4230000000000004E-2</v>
      </c>
      <c r="N47" s="10">
        <v>1.1999999999999999E-3</v>
      </c>
      <c r="O47" s="43">
        <v>0.7781220530782702</v>
      </c>
      <c r="P47" s="9">
        <v>472.46214468244278</v>
      </c>
      <c r="Q47" s="58">
        <v>34.454950201943554</v>
      </c>
      <c r="R47" s="9">
        <v>461.58985243798833</v>
      </c>
      <c r="S47" s="9">
        <v>7.1971361257709532</v>
      </c>
      <c r="T47" s="9">
        <v>462.91791122123556</v>
      </c>
      <c r="U47" s="9">
        <v>7.6942756655695348</v>
      </c>
      <c r="V47" s="79">
        <f t="shared" si="3"/>
        <v>461.58985243798833</v>
      </c>
      <c r="W47" s="9">
        <f t="shared" si="4"/>
        <v>7.1971361257709532</v>
      </c>
      <c r="X47" s="8">
        <f t="shared" si="5"/>
        <v>99.713111385181946</v>
      </c>
    </row>
    <row r="48" spans="1:24">
      <c r="A48" s="6" t="s">
        <v>151</v>
      </c>
      <c r="B48" s="7">
        <v>113500</v>
      </c>
      <c r="C48" s="8" t="s">
        <v>106</v>
      </c>
      <c r="D48" s="8" t="s">
        <v>106</v>
      </c>
      <c r="E48" s="8">
        <v>340.9</v>
      </c>
      <c r="F48" s="15">
        <v>0.5701254275940707</v>
      </c>
      <c r="G48" s="15">
        <v>13.471642193183348</v>
      </c>
      <c r="H48" s="9">
        <v>0.23593069999999999</v>
      </c>
      <c r="I48" s="10">
        <v>5.8799999999999998E-2</v>
      </c>
      <c r="J48" s="11">
        <v>1.4E-3</v>
      </c>
      <c r="K48" s="52">
        <v>0.60199999999999998</v>
      </c>
      <c r="L48" s="10">
        <v>1.7000000000000001E-2</v>
      </c>
      <c r="M48" s="10">
        <v>7.4230000000000004E-2</v>
      </c>
      <c r="N48" s="10">
        <v>1.2999999999999999E-3</v>
      </c>
      <c r="O48" s="43">
        <v>0.62017101061089908</v>
      </c>
      <c r="P48" s="9">
        <v>559.6988731971968</v>
      </c>
      <c r="Q48" s="58">
        <v>51.900658941750244</v>
      </c>
      <c r="R48" s="9">
        <v>461.58985243798833</v>
      </c>
      <c r="S48" s="9">
        <v>7.796534923215404</v>
      </c>
      <c r="T48" s="9">
        <v>478.50215631432951</v>
      </c>
      <c r="U48" s="9">
        <v>10.718206883617484</v>
      </c>
      <c r="V48" s="79">
        <f t="shared" si="3"/>
        <v>461.58985243798833</v>
      </c>
      <c r="W48" s="9">
        <f t="shared" si="4"/>
        <v>7.796534923215404</v>
      </c>
      <c r="X48" s="8">
        <f t="shared" si="5"/>
        <v>96.465574156110705</v>
      </c>
    </row>
    <row r="49" spans="1:24">
      <c r="A49" s="104" t="s">
        <v>152</v>
      </c>
      <c r="B49" s="97">
        <v>135300</v>
      </c>
      <c r="C49" s="78" t="s">
        <v>106</v>
      </c>
      <c r="D49" s="78" t="s">
        <v>106</v>
      </c>
      <c r="E49" s="78">
        <v>403.5</v>
      </c>
      <c r="F49" s="98">
        <v>0.38759689922480617</v>
      </c>
      <c r="G49" s="98">
        <v>13.460761879122359</v>
      </c>
      <c r="H49" s="73">
        <v>0.2174305</v>
      </c>
      <c r="I49" s="99">
        <v>7.8200000000000006E-2</v>
      </c>
      <c r="J49" s="100">
        <v>1.6000000000000001E-3</v>
      </c>
      <c r="K49" s="101">
        <v>0.8</v>
      </c>
      <c r="L49" s="99">
        <v>1.9E-2</v>
      </c>
      <c r="M49" s="99">
        <v>7.4289999999999995E-2</v>
      </c>
      <c r="N49" s="99">
        <v>1.1999999999999999E-3</v>
      </c>
      <c r="O49" s="102">
        <v>0.68012270547144549</v>
      </c>
      <c r="P49" s="73">
        <v>1151.9588828538883</v>
      </c>
      <c r="Q49" s="103">
        <v>40.618068322871572</v>
      </c>
      <c r="R49" s="73">
        <v>461.94990014620322</v>
      </c>
      <c r="S49" s="73">
        <v>7.1967343839580167</v>
      </c>
      <c r="T49" s="73">
        <v>596.82861847196943</v>
      </c>
      <c r="U49" s="73">
        <v>10.661760302448101</v>
      </c>
      <c r="V49" s="83">
        <f t="shared" si="3"/>
        <v>461.94990014620322</v>
      </c>
      <c r="W49" s="73">
        <f t="shared" si="4"/>
        <v>7.1967343839580167</v>
      </c>
      <c r="X49" s="78">
        <f t="shared" si="5"/>
        <v>77.40076227056781</v>
      </c>
    </row>
    <row r="50" spans="1:24">
      <c r="A50" s="6" t="s">
        <v>153</v>
      </c>
      <c r="B50" s="7">
        <v>90300</v>
      </c>
      <c r="C50" s="8" t="s">
        <v>106</v>
      </c>
      <c r="D50" s="8" t="s">
        <v>106</v>
      </c>
      <c r="E50" s="8">
        <v>264</v>
      </c>
      <c r="F50" s="15">
        <v>0.68540095956134339</v>
      </c>
      <c r="G50" s="15">
        <v>13.428226131328053</v>
      </c>
      <c r="H50" s="9">
        <v>0.198349</v>
      </c>
      <c r="I50" s="10">
        <v>6.1199999999999997E-2</v>
      </c>
      <c r="J50" s="11">
        <v>1.2999999999999999E-3</v>
      </c>
      <c r="K50" s="52">
        <v>0.628</v>
      </c>
      <c r="L50" s="10">
        <v>1.6E-2</v>
      </c>
      <c r="M50" s="10">
        <v>7.4469999999999995E-2</v>
      </c>
      <c r="N50" s="10">
        <v>1.1000000000000001E-3</v>
      </c>
      <c r="O50" s="43">
        <v>0.57976366322008865</v>
      </c>
      <c r="P50" s="9">
        <v>646.27069642460788</v>
      </c>
      <c r="Q50" s="58">
        <v>45.636813474822759</v>
      </c>
      <c r="R50" s="9">
        <v>463.02992262939779</v>
      </c>
      <c r="S50" s="9">
        <v>6.596208646373384</v>
      </c>
      <c r="T50" s="9">
        <v>494.84923346737941</v>
      </c>
      <c r="U50" s="9">
        <v>9.9304757614252139</v>
      </c>
      <c r="V50" s="79">
        <f t="shared" si="3"/>
        <v>463.02992262939779</v>
      </c>
      <c r="W50" s="9">
        <f t="shared" si="4"/>
        <v>6.596208646373384</v>
      </c>
      <c r="X50" s="8">
        <f t="shared" si="5"/>
        <v>93.56989792324714</v>
      </c>
    </row>
    <row r="51" spans="1:24">
      <c r="A51" s="104" t="s">
        <v>154</v>
      </c>
      <c r="B51" s="97">
        <v>150800</v>
      </c>
      <c r="C51" s="78" t="s">
        <v>106</v>
      </c>
      <c r="D51" s="78" t="s">
        <v>106</v>
      </c>
      <c r="E51" s="78">
        <v>459</v>
      </c>
      <c r="F51" s="98">
        <v>0.57405281285878296</v>
      </c>
      <c r="G51" s="98">
        <v>13.422818791946309</v>
      </c>
      <c r="H51" s="73">
        <v>0.23422370000000001</v>
      </c>
      <c r="I51" s="99">
        <v>6.5000000000000002E-2</v>
      </c>
      <c r="J51" s="100">
        <v>1.6000000000000001E-3</v>
      </c>
      <c r="K51" s="101">
        <v>0.66800000000000004</v>
      </c>
      <c r="L51" s="99">
        <v>1.7999999999999999E-2</v>
      </c>
      <c r="M51" s="99">
        <v>7.4499999999999997E-2</v>
      </c>
      <c r="N51" s="99">
        <v>1.2999999999999999E-3</v>
      </c>
      <c r="O51" s="102">
        <v>0.64757643549589861</v>
      </c>
      <c r="P51" s="73">
        <v>774.33646950705031</v>
      </c>
      <c r="Q51" s="103">
        <v>51.789222347358496</v>
      </c>
      <c r="R51" s="73">
        <v>463.20990878599912</v>
      </c>
      <c r="S51" s="73">
        <v>7.7945769964681517</v>
      </c>
      <c r="T51" s="73">
        <v>519.49566323455872</v>
      </c>
      <c r="U51" s="73">
        <v>10.898670501201764</v>
      </c>
      <c r="V51" s="83">
        <f t="shared" si="3"/>
        <v>463.20990878599912</v>
      </c>
      <c r="W51" s="73">
        <f t="shared" si="4"/>
        <v>7.7945769964681517</v>
      </c>
      <c r="X51" s="78">
        <f t="shared" si="5"/>
        <v>89.165308118626996</v>
      </c>
    </row>
    <row r="52" spans="1:24">
      <c r="A52" s="6" t="s">
        <v>155</v>
      </c>
      <c r="B52" s="7">
        <v>156700</v>
      </c>
      <c r="C52" s="8" t="s">
        <v>106</v>
      </c>
      <c r="D52" s="8" t="s">
        <v>106</v>
      </c>
      <c r="E52" s="8">
        <v>460</v>
      </c>
      <c r="F52" s="15">
        <v>0.13774104683195593</v>
      </c>
      <c r="G52" s="15">
        <v>13.415615776764154</v>
      </c>
      <c r="H52" s="9">
        <v>0.21597450000000001</v>
      </c>
      <c r="I52" s="10">
        <v>5.7000000000000002E-2</v>
      </c>
      <c r="J52" s="11">
        <v>7.6999999999999996E-4</v>
      </c>
      <c r="K52" s="52">
        <v>0.58530000000000004</v>
      </c>
      <c r="L52" s="10">
        <v>1.2E-2</v>
      </c>
      <c r="M52" s="10">
        <v>7.4539999999999995E-2</v>
      </c>
      <c r="N52" s="10">
        <v>1.1999999999999999E-3</v>
      </c>
      <c r="O52" s="43">
        <v>0.785215991414006</v>
      </c>
      <c r="P52" s="9">
        <v>491.53323097375943</v>
      </c>
      <c r="Q52" s="58">
        <v>29.790963980561692</v>
      </c>
      <c r="R52" s="9">
        <v>463.44988251130388</v>
      </c>
      <c r="S52" s="9">
        <v>7.1950609423867036</v>
      </c>
      <c r="T52" s="9">
        <v>467.86176967766175</v>
      </c>
      <c r="U52" s="9">
        <v>7.6570441658412847</v>
      </c>
      <c r="V52" s="79">
        <f t="shared" si="3"/>
        <v>463.44988251130388</v>
      </c>
      <c r="W52" s="9">
        <f t="shared" si="4"/>
        <v>7.1950609423867036</v>
      </c>
      <c r="X52" s="8">
        <f t="shared" si="5"/>
        <v>99.057010541939022</v>
      </c>
    </row>
    <row r="53" spans="1:24">
      <c r="A53" s="6" t="s">
        <v>156</v>
      </c>
      <c r="B53" s="7">
        <v>189500</v>
      </c>
      <c r="C53" s="8" t="s">
        <v>106</v>
      </c>
      <c r="D53" s="8" t="s">
        <v>106</v>
      </c>
      <c r="E53" s="8">
        <v>556</v>
      </c>
      <c r="F53" s="15">
        <v>0.51912993822353737</v>
      </c>
      <c r="G53" s="15">
        <v>13.308490817141337</v>
      </c>
      <c r="H53" s="9">
        <v>0.21253910000000001</v>
      </c>
      <c r="I53" s="10">
        <v>5.7029999999999997E-2</v>
      </c>
      <c r="J53" s="11">
        <v>9.2000000000000003E-4</v>
      </c>
      <c r="K53" s="52">
        <v>0.59060000000000001</v>
      </c>
      <c r="L53" s="10">
        <v>1.2999999999999999E-2</v>
      </c>
      <c r="M53" s="10">
        <v>7.5139999999999998E-2</v>
      </c>
      <c r="N53" s="10">
        <v>1.1999999999999999E-3</v>
      </c>
      <c r="O53" s="43">
        <v>0.72553797014803134</v>
      </c>
      <c r="P53" s="9">
        <v>492.69349693509008</v>
      </c>
      <c r="Q53" s="58">
        <v>35.568586361751045</v>
      </c>
      <c r="R53" s="9">
        <v>467.04841681380981</v>
      </c>
      <c r="S53" s="9">
        <v>7.1910478560837419</v>
      </c>
      <c r="T53" s="9">
        <v>471.25075244036941</v>
      </c>
      <c r="U53" s="9">
        <v>8.2650131952247534</v>
      </c>
      <c r="V53" s="79">
        <f t="shared" si="3"/>
        <v>467.04841681380981</v>
      </c>
      <c r="W53" s="9">
        <f t="shared" si="4"/>
        <v>7.1910478560837419</v>
      </c>
      <c r="X53" s="8">
        <f t="shared" si="5"/>
        <v>99.108259115810881</v>
      </c>
    </row>
    <row r="54" spans="1:24">
      <c r="A54" s="6" t="s">
        <v>157</v>
      </c>
      <c r="B54" s="7">
        <v>100600</v>
      </c>
      <c r="C54" s="8" t="s">
        <v>106</v>
      </c>
      <c r="D54" s="8" t="s">
        <v>106</v>
      </c>
      <c r="E54" s="8">
        <v>294</v>
      </c>
      <c r="F54" s="15">
        <v>1.1723329425556859</v>
      </c>
      <c r="G54" s="15">
        <v>13.206550449022716</v>
      </c>
      <c r="H54" s="9">
        <v>0.2092956</v>
      </c>
      <c r="I54" s="10">
        <v>5.7599999999999998E-2</v>
      </c>
      <c r="J54" s="11">
        <v>1.2999999999999999E-3</v>
      </c>
      <c r="K54" s="52">
        <v>0.60099999999999998</v>
      </c>
      <c r="L54" s="10">
        <v>1.6E-2</v>
      </c>
      <c r="M54" s="10">
        <v>7.5719999999999996E-2</v>
      </c>
      <c r="N54" s="10">
        <v>1.1999999999999999E-3</v>
      </c>
      <c r="O54" s="43">
        <v>0.59528526148969896</v>
      </c>
      <c r="P54" s="9">
        <v>514.58004409857756</v>
      </c>
      <c r="Q54" s="58">
        <v>49.576375101409496</v>
      </c>
      <c r="R54" s="9">
        <v>470.52509155438003</v>
      </c>
      <c r="S54" s="9">
        <v>7.1871727923286812</v>
      </c>
      <c r="T54" s="9">
        <v>477.86813627920759</v>
      </c>
      <c r="U54" s="9">
        <v>10.09711791683219</v>
      </c>
      <c r="V54" s="79">
        <f t="shared" si="3"/>
        <v>470.52509155438003</v>
      </c>
      <c r="W54" s="9">
        <f t="shared" si="4"/>
        <v>7.1871727923286812</v>
      </c>
      <c r="X54" s="8">
        <f t="shared" si="5"/>
        <v>98.463374272659777</v>
      </c>
    </row>
    <row r="55" spans="1:24">
      <c r="A55" s="6" t="s">
        <v>158</v>
      </c>
      <c r="B55" s="7">
        <v>129700</v>
      </c>
      <c r="C55" s="8" t="s">
        <v>106</v>
      </c>
      <c r="D55" s="8" t="s">
        <v>106</v>
      </c>
      <c r="E55" s="8">
        <v>376</v>
      </c>
      <c r="F55" s="15">
        <v>0.71890726096333568</v>
      </c>
      <c r="G55" s="15">
        <v>13.128528291978469</v>
      </c>
      <c r="H55" s="9">
        <v>0.20682990000000001</v>
      </c>
      <c r="I55" s="10">
        <v>5.6840000000000002E-2</v>
      </c>
      <c r="J55" s="11">
        <v>9.7000000000000005E-4</v>
      </c>
      <c r="K55" s="52">
        <v>0.59799999999999998</v>
      </c>
      <c r="L55" s="10">
        <v>1.4E-2</v>
      </c>
      <c r="M55" s="10">
        <v>7.6170000000000002E-2</v>
      </c>
      <c r="N55" s="10">
        <v>1.1999999999999999E-3</v>
      </c>
      <c r="O55" s="43">
        <v>0.67293085016598198</v>
      </c>
      <c r="P55" s="9">
        <v>485.33089229308155</v>
      </c>
      <c r="Q55" s="58">
        <v>37.674658540190791</v>
      </c>
      <c r="R55" s="9">
        <v>473.22122046825228</v>
      </c>
      <c r="S55" s="9">
        <v>7.1841691532715117</v>
      </c>
      <c r="T55" s="9">
        <v>475.9636973590728</v>
      </c>
      <c r="U55" s="9">
        <v>8.8569799871592068</v>
      </c>
      <c r="V55" s="79">
        <f t="shared" si="3"/>
        <v>473.22122046825228</v>
      </c>
      <c r="W55" s="9">
        <f t="shared" si="4"/>
        <v>7.1841691532715117</v>
      </c>
      <c r="X55" s="8">
        <f t="shared" si="5"/>
        <v>99.42380544860093</v>
      </c>
    </row>
    <row r="56" spans="1:24">
      <c r="A56" s="6" t="s">
        <v>159</v>
      </c>
      <c r="B56" s="7">
        <v>92800</v>
      </c>
      <c r="C56" s="8" t="s">
        <v>106</v>
      </c>
      <c r="D56" s="8" t="s">
        <v>106</v>
      </c>
      <c r="E56" s="8">
        <v>261.5</v>
      </c>
      <c r="F56" s="15">
        <v>0.61312078479460452</v>
      </c>
      <c r="G56" s="15">
        <v>12.978585334198574</v>
      </c>
      <c r="H56" s="9">
        <v>0.20213239999999999</v>
      </c>
      <c r="I56" s="10">
        <v>5.6800000000000003E-2</v>
      </c>
      <c r="J56" s="11">
        <v>1.1999999999999999E-3</v>
      </c>
      <c r="K56" s="52">
        <v>0.60499999999999998</v>
      </c>
      <c r="L56" s="10">
        <v>1.4999999999999999E-2</v>
      </c>
      <c r="M56" s="10">
        <v>7.7049999999999993E-2</v>
      </c>
      <c r="N56" s="10">
        <v>1.1999999999999999E-3</v>
      </c>
      <c r="O56" s="43">
        <v>0.62816353017521087</v>
      </c>
      <c r="P56" s="9">
        <v>483.77654344126421</v>
      </c>
      <c r="Q56" s="58">
        <v>46.653120023915122</v>
      </c>
      <c r="R56" s="9">
        <v>478.49039388861667</v>
      </c>
      <c r="S56" s="9">
        <v>7.1783026194601121</v>
      </c>
      <c r="T56" s="9">
        <v>480.40184452655654</v>
      </c>
      <c r="U56" s="9">
        <v>9.4454918640539631</v>
      </c>
      <c r="V56" s="79">
        <f t="shared" si="3"/>
        <v>478.49039388861667</v>
      </c>
      <c r="W56" s="9">
        <f t="shared" si="4"/>
        <v>7.1783026194601121</v>
      </c>
      <c r="X56" s="8">
        <f t="shared" si="5"/>
        <v>99.60211421756226</v>
      </c>
    </row>
    <row r="57" spans="1:24">
      <c r="A57" s="6" t="s">
        <v>160</v>
      </c>
      <c r="B57" s="7">
        <v>105000</v>
      </c>
      <c r="C57" s="8" t="s">
        <v>106</v>
      </c>
      <c r="D57" s="8" t="s">
        <v>106</v>
      </c>
      <c r="E57" s="8">
        <v>294</v>
      </c>
      <c r="F57" s="15">
        <v>0.22050716648291069</v>
      </c>
      <c r="G57" s="15">
        <v>12.92824822236587</v>
      </c>
      <c r="H57" s="9">
        <v>0.20056750000000001</v>
      </c>
      <c r="I57" s="10">
        <v>5.6180000000000001E-2</v>
      </c>
      <c r="J57" s="11">
        <v>9.7999999999999997E-4</v>
      </c>
      <c r="K57" s="52">
        <v>0.60099999999999998</v>
      </c>
      <c r="L57" s="10">
        <v>1.4E-2</v>
      </c>
      <c r="M57" s="10">
        <v>7.7350000000000002E-2</v>
      </c>
      <c r="N57" s="10">
        <v>1.1999999999999999E-3</v>
      </c>
      <c r="O57" s="43">
        <v>0.66598947271216169</v>
      </c>
      <c r="P57" s="9">
        <v>459.48914777372403</v>
      </c>
      <c r="Q57" s="58">
        <v>38.682252385390008</v>
      </c>
      <c r="R57" s="9">
        <v>480.28571905305517</v>
      </c>
      <c r="S57" s="9">
        <v>7.1763048540435648</v>
      </c>
      <c r="T57" s="9">
        <v>477.86813627920759</v>
      </c>
      <c r="U57" s="9">
        <v>8.8404555618035374</v>
      </c>
      <c r="V57" s="79">
        <f t="shared" si="3"/>
        <v>480.28571905305517</v>
      </c>
      <c r="W57" s="9">
        <f t="shared" si="4"/>
        <v>7.1763048540435648</v>
      </c>
      <c r="X57" s="8">
        <f t="shared" si="5"/>
        <v>100.50591001791236</v>
      </c>
    </row>
    <row r="58" spans="1:24">
      <c r="A58" s="6" t="s">
        <v>161</v>
      </c>
      <c r="B58" s="7">
        <v>68000</v>
      </c>
      <c r="C58" s="8" t="s">
        <v>106</v>
      </c>
      <c r="D58" s="8" t="s">
        <v>106</v>
      </c>
      <c r="E58" s="8">
        <v>187</v>
      </c>
      <c r="F58" s="15">
        <v>0.31545741324921134</v>
      </c>
      <c r="G58" s="15">
        <v>12.753475322025253</v>
      </c>
      <c r="H58" s="9">
        <v>0.22771159999999999</v>
      </c>
      <c r="I58" s="10">
        <v>6.2899999999999998E-2</v>
      </c>
      <c r="J58" s="11">
        <v>1.4E-3</v>
      </c>
      <c r="K58" s="52">
        <v>0.68300000000000005</v>
      </c>
      <c r="L58" s="10">
        <v>1.7999999999999999E-2</v>
      </c>
      <c r="M58" s="10">
        <v>7.8409999999999994E-2</v>
      </c>
      <c r="N58" s="10">
        <v>1.4E-3</v>
      </c>
      <c r="O58" s="43">
        <v>0.67749295016225264</v>
      </c>
      <c r="P58" s="9">
        <v>704.85149475392586</v>
      </c>
      <c r="Q58" s="58">
        <v>47.359684744204799</v>
      </c>
      <c r="R58" s="9">
        <v>486.62519987071261</v>
      </c>
      <c r="S58" s="9">
        <v>8.3633560256383248</v>
      </c>
      <c r="T58" s="9">
        <v>528.58599300265928</v>
      </c>
      <c r="U58" s="9">
        <v>10.802049251211656</v>
      </c>
      <c r="V58" s="79">
        <f t="shared" si="3"/>
        <v>486.62519987071261</v>
      </c>
      <c r="W58" s="9">
        <f t="shared" si="4"/>
        <v>8.3633560256383248</v>
      </c>
      <c r="X58" s="8">
        <f t="shared" si="5"/>
        <v>92.061690304431593</v>
      </c>
    </row>
    <row r="59" spans="1:24">
      <c r="A59" s="138" t="s">
        <v>162</v>
      </c>
      <c r="B59" s="139">
        <v>84500</v>
      </c>
      <c r="C59" s="124" t="s">
        <v>106</v>
      </c>
      <c r="D59" s="124" t="s">
        <v>106</v>
      </c>
      <c r="E59" s="124">
        <v>231</v>
      </c>
      <c r="F59" s="140">
        <v>0.57372346528973028</v>
      </c>
      <c r="G59" s="140">
        <v>12.235409274440231</v>
      </c>
      <c r="H59" s="119">
        <v>0.19461680000000001</v>
      </c>
      <c r="I59" s="141">
        <v>5.7200000000000001E-2</v>
      </c>
      <c r="J59" s="142">
        <v>1.1999999999999999E-3</v>
      </c>
      <c r="K59" s="143">
        <v>0.64500000000000002</v>
      </c>
      <c r="L59" s="141">
        <v>1.6E-2</v>
      </c>
      <c r="M59" s="141">
        <v>8.1729999999999997E-2</v>
      </c>
      <c r="N59" s="141">
        <v>1.2999999999999999E-3</v>
      </c>
      <c r="O59" s="144">
        <v>0.64121191728863336</v>
      </c>
      <c r="P59" s="119">
        <v>499.25248343743493</v>
      </c>
      <c r="Q59" s="145">
        <v>46.20389458990563</v>
      </c>
      <c r="R59" s="119">
        <v>506.44068584521057</v>
      </c>
      <c r="S59" s="119">
        <v>7.7425113584478709</v>
      </c>
      <c r="T59" s="119">
        <v>505.3971510558311</v>
      </c>
      <c r="U59" s="119">
        <v>9.8283458535030945</v>
      </c>
      <c r="V59" s="135">
        <f t="shared" si="3"/>
        <v>506.44068584521057</v>
      </c>
      <c r="W59" s="119">
        <f t="shared" si="4"/>
        <v>7.7425113584478709</v>
      </c>
      <c r="X59" s="124">
        <f t="shared" si="5"/>
        <v>100.20647817012807</v>
      </c>
    </row>
    <row r="60" spans="1:24">
      <c r="A60" s="138" t="s">
        <v>163</v>
      </c>
      <c r="B60" s="139">
        <v>94600</v>
      </c>
      <c r="C60" s="124" t="s">
        <v>106</v>
      </c>
      <c r="D60" s="124" t="s">
        <v>106</v>
      </c>
      <c r="E60" s="124">
        <v>250</v>
      </c>
      <c r="F60" s="140">
        <v>0.78492935635792782</v>
      </c>
      <c r="G60" s="140">
        <v>12.214486380847685</v>
      </c>
      <c r="H60" s="119">
        <v>0.19395180000000001</v>
      </c>
      <c r="I60" s="141">
        <v>5.8599999999999999E-2</v>
      </c>
      <c r="J60" s="142">
        <v>1.2999999999999999E-3</v>
      </c>
      <c r="K60" s="143">
        <v>0.66200000000000003</v>
      </c>
      <c r="L60" s="141">
        <v>1.7000000000000001E-2</v>
      </c>
      <c r="M60" s="141">
        <v>8.1869999999999998E-2</v>
      </c>
      <c r="N60" s="141">
        <v>1.2999999999999999E-3</v>
      </c>
      <c r="O60" s="144">
        <v>0.6183404105504422</v>
      </c>
      <c r="P60" s="119">
        <v>552.26718277098848</v>
      </c>
      <c r="Q60" s="145">
        <v>48.418839365709424</v>
      </c>
      <c r="R60" s="119">
        <v>507.27494170281261</v>
      </c>
      <c r="S60" s="119">
        <v>7.7415100357477513</v>
      </c>
      <c r="T60" s="119">
        <v>515.83662124512</v>
      </c>
      <c r="U60" s="119">
        <v>10.333230098134095</v>
      </c>
      <c r="V60" s="135">
        <f t="shared" si="3"/>
        <v>507.27494170281261</v>
      </c>
      <c r="W60" s="119">
        <f t="shared" si="4"/>
        <v>7.7415100357477513</v>
      </c>
      <c r="X60" s="124">
        <f t="shared" si="5"/>
        <v>98.340234254473586</v>
      </c>
    </row>
    <row r="61" spans="1:24">
      <c r="A61" s="138" t="s">
        <v>164</v>
      </c>
      <c r="B61" s="139">
        <v>121300</v>
      </c>
      <c r="C61" s="124" t="s">
        <v>106</v>
      </c>
      <c r="D61" s="124" t="s">
        <v>106</v>
      </c>
      <c r="E61" s="124">
        <v>331.4</v>
      </c>
      <c r="F61" s="140">
        <v>0.15948963317384371</v>
      </c>
      <c r="G61" s="140">
        <v>12.166930283489476</v>
      </c>
      <c r="H61" s="119">
        <v>0.19244449999999999</v>
      </c>
      <c r="I61" s="141">
        <v>5.7099999999999998E-2</v>
      </c>
      <c r="J61" s="142">
        <v>1.1999999999999999E-3</v>
      </c>
      <c r="K61" s="143">
        <v>0.64600000000000002</v>
      </c>
      <c r="L61" s="141">
        <v>1.6E-2</v>
      </c>
      <c r="M61" s="141">
        <v>8.2189999999999999E-2</v>
      </c>
      <c r="N61" s="141">
        <v>1.2999999999999999E-3</v>
      </c>
      <c r="O61" s="144">
        <v>0.6386117532546538</v>
      </c>
      <c r="P61" s="119">
        <v>495.39751514669069</v>
      </c>
      <c r="Q61" s="145">
        <v>46.315429442534629</v>
      </c>
      <c r="R61" s="119">
        <v>509.18140691478584</v>
      </c>
      <c r="S61" s="119">
        <v>7.7392222704207825</v>
      </c>
      <c r="T61" s="119">
        <v>506.01421765231055</v>
      </c>
      <c r="U61" s="119">
        <v>9.8224035928094509</v>
      </c>
      <c r="V61" s="135">
        <f t="shared" si="3"/>
        <v>509.18140691478584</v>
      </c>
      <c r="W61" s="119">
        <f t="shared" si="4"/>
        <v>7.7392222704207825</v>
      </c>
      <c r="X61" s="124">
        <f t="shared" si="5"/>
        <v>100.62590914483978</v>
      </c>
    </row>
    <row r="62" spans="1:24">
      <c r="A62" s="138" t="s">
        <v>165</v>
      </c>
      <c r="B62" s="139">
        <v>65100</v>
      </c>
      <c r="C62" s="124" t="s">
        <v>106</v>
      </c>
      <c r="D62" s="124" t="s">
        <v>106</v>
      </c>
      <c r="E62" s="124">
        <v>177.3</v>
      </c>
      <c r="F62" s="140">
        <v>0.39047247169074584</v>
      </c>
      <c r="G62" s="140">
        <v>12.135922330097086</v>
      </c>
      <c r="H62" s="119">
        <v>0.235649</v>
      </c>
      <c r="I62" s="141">
        <v>5.9499999999999997E-2</v>
      </c>
      <c r="J62" s="142">
        <v>1.6000000000000001E-3</v>
      </c>
      <c r="K62" s="143">
        <v>0.67300000000000004</v>
      </c>
      <c r="L62" s="141">
        <v>0.02</v>
      </c>
      <c r="M62" s="141">
        <v>8.2400000000000001E-2</v>
      </c>
      <c r="N62" s="141">
        <v>1.6000000000000001E-3</v>
      </c>
      <c r="O62" s="144">
        <v>0.65339805825242736</v>
      </c>
      <c r="P62" s="119">
        <v>585.43993028024875</v>
      </c>
      <c r="Q62" s="145">
        <v>58.363240080178542</v>
      </c>
      <c r="R62" s="119">
        <v>510.43221836867855</v>
      </c>
      <c r="S62" s="119">
        <v>9.5220315423902662</v>
      </c>
      <c r="T62" s="119">
        <v>522.53482459733664</v>
      </c>
      <c r="U62" s="119">
        <v>12.066488446272388</v>
      </c>
      <c r="V62" s="135">
        <f t="shared" si="3"/>
        <v>510.43221836867855</v>
      </c>
      <c r="W62" s="119">
        <f t="shared" si="4"/>
        <v>9.5220315423902662</v>
      </c>
      <c r="X62" s="124">
        <f t="shared" si="5"/>
        <v>97.683866096774636</v>
      </c>
    </row>
    <row r="63" spans="1:24">
      <c r="A63" s="138" t="s">
        <v>166</v>
      </c>
      <c r="B63" s="139">
        <v>193900</v>
      </c>
      <c r="C63" s="124" t="s">
        <v>106</v>
      </c>
      <c r="D63" s="124" t="s">
        <v>106</v>
      </c>
      <c r="E63" s="124">
        <v>520</v>
      </c>
      <c r="F63" s="140">
        <v>1.4306151645207441</v>
      </c>
      <c r="G63" s="140">
        <v>12.012012012012011</v>
      </c>
      <c r="H63" s="119">
        <v>0.18757499999999999</v>
      </c>
      <c r="I63" s="141">
        <v>5.9200000000000003E-2</v>
      </c>
      <c r="J63" s="142">
        <v>1.1000000000000001E-3</v>
      </c>
      <c r="K63" s="143">
        <v>0.67700000000000005</v>
      </c>
      <c r="L63" s="141">
        <v>1.6E-2</v>
      </c>
      <c r="M63" s="141">
        <v>8.3250000000000005E-2</v>
      </c>
      <c r="N63" s="141">
        <v>1.2999999999999999E-3</v>
      </c>
      <c r="O63" s="144">
        <v>0.66073573573573574</v>
      </c>
      <c r="P63" s="119">
        <v>574.45899914544827</v>
      </c>
      <c r="Q63" s="145">
        <v>40.402708500401999</v>
      </c>
      <c r="R63" s="119">
        <v>515.49254883404853</v>
      </c>
      <c r="S63" s="119">
        <v>7.7316536962204054</v>
      </c>
      <c r="T63" s="119">
        <v>524.95962110074822</v>
      </c>
      <c r="U63" s="119">
        <v>9.6416919428608026</v>
      </c>
      <c r="V63" s="135">
        <f t="shared" si="3"/>
        <v>515.49254883404853</v>
      </c>
      <c r="W63" s="119">
        <f t="shared" si="4"/>
        <v>7.7316536962204054</v>
      </c>
      <c r="X63" s="124">
        <f t="shared" si="5"/>
        <v>98.19660943696033</v>
      </c>
    </row>
    <row r="64" spans="1:24">
      <c r="A64" s="138" t="s">
        <v>167</v>
      </c>
      <c r="B64" s="139">
        <v>160100</v>
      </c>
      <c r="C64" s="124" t="s">
        <v>106</v>
      </c>
      <c r="D64" s="124" t="s">
        <v>106</v>
      </c>
      <c r="E64" s="124">
        <v>419</v>
      </c>
      <c r="F64" s="140">
        <v>0.3209242618741977</v>
      </c>
      <c r="G64" s="140">
        <v>11.991845545029379</v>
      </c>
      <c r="H64" s="119">
        <v>0.18694569999999999</v>
      </c>
      <c r="I64" s="141">
        <v>5.91E-2</v>
      </c>
      <c r="J64" s="142">
        <v>9.2000000000000003E-4</v>
      </c>
      <c r="K64" s="143">
        <v>0.67969999999999997</v>
      </c>
      <c r="L64" s="141">
        <v>1.4E-2</v>
      </c>
      <c r="M64" s="141">
        <v>8.3390000000000006E-2</v>
      </c>
      <c r="N64" s="141">
        <v>1.2999999999999999E-3</v>
      </c>
      <c r="O64" s="144">
        <v>0.75686533157452918</v>
      </c>
      <c r="P64" s="119">
        <v>570.78177989232813</v>
      </c>
      <c r="Q64" s="145">
        <v>33.86953526075591</v>
      </c>
      <c r="R64" s="119">
        <v>516.32563415210029</v>
      </c>
      <c r="S64" s="119">
        <v>7.7306551797662451</v>
      </c>
      <c r="T64" s="119">
        <v>526.59309137515379</v>
      </c>
      <c r="U64" s="119">
        <v>8.4279625060855778</v>
      </c>
      <c r="V64" s="135">
        <f t="shared" si="3"/>
        <v>516.32563415210029</v>
      </c>
      <c r="W64" s="119">
        <f t="shared" si="4"/>
        <v>7.7306551797662451</v>
      </c>
      <c r="X64" s="124">
        <f t="shared" si="5"/>
        <v>98.050210420299877</v>
      </c>
    </row>
    <row r="65" spans="1:24">
      <c r="A65" s="138" t="s">
        <v>168</v>
      </c>
      <c r="B65" s="139">
        <v>78600</v>
      </c>
      <c r="C65" s="124" t="s">
        <v>106</v>
      </c>
      <c r="D65" s="124" t="s">
        <v>106</v>
      </c>
      <c r="E65" s="124">
        <v>205.1</v>
      </c>
      <c r="F65" s="140">
        <v>0.33222591362126247</v>
      </c>
      <c r="G65" s="140">
        <v>11.981787682722262</v>
      </c>
      <c r="H65" s="119">
        <v>0.1866322</v>
      </c>
      <c r="I65" s="141">
        <v>6.0999999999999999E-2</v>
      </c>
      <c r="J65" s="142">
        <v>1.2999999999999999E-3</v>
      </c>
      <c r="K65" s="143">
        <v>0.70099999999999996</v>
      </c>
      <c r="L65" s="141">
        <v>1.7000000000000001E-2</v>
      </c>
      <c r="M65" s="141">
        <v>8.3460000000000006E-2</v>
      </c>
      <c r="N65" s="141">
        <v>1.2999999999999999E-3</v>
      </c>
      <c r="O65" s="144">
        <v>0.64229430089792905</v>
      </c>
      <c r="P65" s="119">
        <v>639.23404336988369</v>
      </c>
      <c r="Q65" s="145">
        <v>45.839962213159957</v>
      </c>
      <c r="R65" s="119">
        <v>516.74213644151109</v>
      </c>
      <c r="S65" s="119">
        <v>7.730156018249204</v>
      </c>
      <c r="T65" s="119">
        <v>539.38804225387094</v>
      </c>
      <c r="U65" s="119">
        <v>10.097487077563983</v>
      </c>
      <c r="V65" s="135">
        <f t="shared" si="3"/>
        <v>516.74213644151109</v>
      </c>
      <c r="W65" s="119">
        <f t="shared" si="4"/>
        <v>7.730156018249204</v>
      </c>
      <c r="X65" s="124">
        <f t="shared" si="5"/>
        <v>95.801555830245633</v>
      </c>
    </row>
    <row r="66" spans="1:24">
      <c r="A66" s="138" t="s">
        <v>169</v>
      </c>
      <c r="B66" s="139">
        <v>77200</v>
      </c>
      <c r="C66" s="124" t="s">
        <v>106</v>
      </c>
      <c r="D66" s="124" t="s">
        <v>106</v>
      </c>
      <c r="E66" s="124">
        <v>202</v>
      </c>
      <c r="F66" s="140">
        <v>0.38167938931297707</v>
      </c>
      <c r="G66" s="140">
        <v>11.947431302270012</v>
      </c>
      <c r="H66" s="119">
        <v>0.18556339999999999</v>
      </c>
      <c r="I66" s="141">
        <v>5.8099999999999999E-2</v>
      </c>
      <c r="J66" s="142">
        <v>1.2999999999999999E-3</v>
      </c>
      <c r="K66" s="143">
        <v>0.66900000000000004</v>
      </c>
      <c r="L66" s="141">
        <v>1.7999999999999999E-2</v>
      </c>
      <c r="M66" s="141">
        <v>8.3699999999999997E-2</v>
      </c>
      <c r="N66" s="141">
        <v>1.2999999999999999E-3</v>
      </c>
      <c r="O66" s="144">
        <v>0.57726005575467942</v>
      </c>
      <c r="P66" s="119">
        <v>533.53490813033352</v>
      </c>
      <c r="Q66" s="145">
        <v>48.991116946753067</v>
      </c>
      <c r="R66" s="119">
        <v>518.16994002779927</v>
      </c>
      <c r="S66" s="119">
        <v>7.728445096602627</v>
      </c>
      <c r="T66" s="119">
        <v>520.10422366827243</v>
      </c>
      <c r="U66" s="119">
        <v>10.892175340542394</v>
      </c>
      <c r="V66" s="135">
        <f t="shared" si="3"/>
        <v>518.16994002779927</v>
      </c>
      <c r="W66" s="119">
        <f t="shared" si="4"/>
        <v>7.728445096602627</v>
      </c>
      <c r="X66" s="124">
        <f t="shared" si="5"/>
        <v>99.62809691741576</v>
      </c>
    </row>
    <row r="67" spans="1:24">
      <c r="A67" s="138" t="s">
        <v>170</v>
      </c>
      <c r="B67" s="139">
        <v>80500</v>
      </c>
      <c r="C67" s="124" t="s">
        <v>106</v>
      </c>
      <c r="D67" s="124" t="s">
        <v>106</v>
      </c>
      <c r="E67" s="124">
        <v>209.6</v>
      </c>
      <c r="F67" s="140">
        <v>0.67430883344571813</v>
      </c>
      <c r="G67" s="140">
        <v>11.837121212121213</v>
      </c>
      <c r="H67" s="119">
        <v>0.1821527</v>
      </c>
      <c r="I67" s="141">
        <v>5.7799999999999997E-2</v>
      </c>
      <c r="J67" s="142">
        <v>1.1000000000000001E-3</v>
      </c>
      <c r="K67" s="143">
        <v>0.67200000000000004</v>
      </c>
      <c r="L67" s="141">
        <v>1.4999999999999999E-2</v>
      </c>
      <c r="M67" s="141">
        <v>8.448E-2</v>
      </c>
      <c r="N67" s="141">
        <v>1.2999999999999999E-3</v>
      </c>
      <c r="O67" s="144">
        <v>0.68939393939393956</v>
      </c>
      <c r="P67" s="119">
        <v>522.1890215237994</v>
      </c>
      <c r="Q67" s="145">
        <v>41.749811881288004</v>
      </c>
      <c r="R67" s="119">
        <v>522.80811884963464</v>
      </c>
      <c r="S67" s="119">
        <v>7.7228898279994382</v>
      </c>
      <c r="T67" s="119">
        <v>521.92771961467224</v>
      </c>
      <c r="U67" s="119">
        <v>9.0686793941425776</v>
      </c>
      <c r="V67" s="135">
        <f t="shared" ref="V67:V98" si="6">IF(R67&lt;=800,R67,P67)</f>
        <v>522.80811884963464</v>
      </c>
      <c r="W67" s="119">
        <f t="shared" ref="W67:W98" si="7">IF(R67&lt;=800,S67,Q67)</f>
        <v>7.7228898279994382</v>
      </c>
      <c r="X67" s="124">
        <f t="shared" ref="X67:X98" si="8">IF(R67&lt;=800,100-(1-(R67/T67))*100,100-(1-(R67/P67))*100)</f>
        <v>100.16868221439022</v>
      </c>
    </row>
    <row r="68" spans="1:24">
      <c r="A68" s="146" t="s">
        <v>171</v>
      </c>
      <c r="B68" s="147">
        <v>18610</v>
      </c>
      <c r="C68" s="133" t="s">
        <v>106</v>
      </c>
      <c r="D68" s="133" t="s">
        <v>106</v>
      </c>
      <c r="E68" s="133">
        <v>49.23</v>
      </c>
      <c r="F68" s="148">
        <v>0.97723052868171589</v>
      </c>
      <c r="G68" s="148">
        <v>11.80637544273908</v>
      </c>
      <c r="H68" s="128">
        <v>0.26484200000000002</v>
      </c>
      <c r="I68" s="149">
        <v>6.8500000000000005E-2</v>
      </c>
      <c r="J68" s="150">
        <v>3.3E-3</v>
      </c>
      <c r="K68" s="151">
        <v>0.79400000000000004</v>
      </c>
      <c r="L68" s="149">
        <v>3.9E-2</v>
      </c>
      <c r="M68" s="149">
        <v>8.4699999999999998E-2</v>
      </c>
      <c r="N68" s="149">
        <v>1.9E-3</v>
      </c>
      <c r="O68" s="152">
        <v>0.45669482033118403</v>
      </c>
      <c r="P68" s="128">
        <v>883.72009675594768</v>
      </c>
      <c r="Q68" s="153">
        <v>99.610832996575667</v>
      </c>
      <c r="R68" s="128">
        <v>524.11571999377793</v>
      </c>
      <c r="S68" s="128">
        <v>11.281895705082093</v>
      </c>
      <c r="T68" s="128">
        <v>593.43835471046805</v>
      </c>
      <c r="U68" s="128">
        <v>21.837036321230244</v>
      </c>
      <c r="V68" s="137">
        <f t="shared" si="6"/>
        <v>524.11571999377793</v>
      </c>
      <c r="W68" s="128">
        <f t="shared" si="7"/>
        <v>11.281895705082093</v>
      </c>
      <c r="X68" s="133">
        <f t="shared" si="8"/>
        <v>88.318477535798664</v>
      </c>
    </row>
    <row r="69" spans="1:24">
      <c r="A69" s="146" t="s">
        <v>172</v>
      </c>
      <c r="B69" s="147">
        <v>230700</v>
      </c>
      <c r="C69" s="133" t="s">
        <v>106</v>
      </c>
      <c r="D69" s="133" t="s">
        <v>106</v>
      </c>
      <c r="E69" s="133">
        <v>587.29999999999995</v>
      </c>
      <c r="F69" s="148">
        <v>0.20833333333333334</v>
      </c>
      <c r="G69" s="148">
        <v>11.74812030075188</v>
      </c>
      <c r="H69" s="128">
        <v>0.2070275</v>
      </c>
      <c r="I69" s="149">
        <v>7.51E-2</v>
      </c>
      <c r="J69" s="150">
        <v>1.1999999999999999E-3</v>
      </c>
      <c r="K69" s="151">
        <v>0.88200000000000001</v>
      </c>
      <c r="L69" s="149">
        <v>1.9E-2</v>
      </c>
      <c r="M69" s="149">
        <v>8.5120000000000001E-2</v>
      </c>
      <c r="N69" s="149">
        <v>1.5E-3</v>
      </c>
      <c r="O69" s="152">
        <v>0.81804016620498621</v>
      </c>
      <c r="P69" s="128">
        <v>1071.1791061980691</v>
      </c>
      <c r="Q69" s="153">
        <v>32.10303715853744</v>
      </c>
      <c r="R69" s="128">
        <v>526.61131316768297</v>
      </c>
      <c r="S69" s="128">
        <v>8.904954378339653</v>
      </c>
      <c r="T69" s="128">
        <v>642.06228477756815</v>
      </c>
      <c r="U69" s="128">
        <v>10.199545456774331</v>
      </c>
      <c r="V69" s="137">
        <f t="shared" si="6"/>
        <v>526.61131316768297</v>
      </c>
      <c r="W69" s="128">
        <f t="shared" si="7"/>
        <v>8.904954378339653</v>
      </c>
      <c r="X69" s="133">
        <f t="shared" si="8"/>
        <v>82.018727100614356</v>
      </c>
    </row>
    <row r="70" spans="1:24">
      <c r="A70" s="146" t="s">
        <v>173</v>
      </c>
      <c r="B70" s="147">
        <v>65100</v>
      </c>
      <c r="C70" s="133" t="s">
        <v>106</v>
      </c>
      <c r="D70" s="133" t="s">
        <v>106</v>
      </c>
      <c r="E70" s="133">
        <v>163.6</v>
      </c>
      <c r="F70" s="148">
        <v>0.12706480304955528</v>
      </c>
      <c r="G70" s="148">
        <v>11.68633867009466</v>
      </c>
      <c r="H70" s="128">
        <v>0.1911987</v>
      </c>
      <c r="I70" s="149">
        <v>6.7699999999999996E-2</v>
      </c>
      <c r="J70" s="150">
        <v>1.9E-3</v>
      </c>
      <c r="K70" s="151">
        <v>0.80400000000000005</v>
      </c>
      <c r="L70" s="149">
        <v>2.5000000000000001E-2</v>
      </c>
      <c r="M70" s="149">
        <v>8.5569999999999993E-2</v>
      </c>
      <c r="N70" s="149">
        <v>1.4E-3</v>
      </c>
      <c r="O70" s="152">
        <v>0.52616571228234199</v>
      </c>
      <c r="P70" s="128">
        <v>859.38341986755836</v>
      </c>
      <c r="Q70" s="153">
        <v>58.251981810740176</v>
      </c>
      <c r="R70" s="128">
        <v>529.28409133822367</v>
      </c>
      <c r="S70" s="128">
        <v>8.3082300939870493</v>
      </c>
      <c r="T70" s="128">
        <v>599.08252184640492</v>
      </c>
      <c r="U70" s="128">
        <v>13.974663926787684</v>
      </c>
      <c r="V70" s="137">
        <f t="shared" si="6"/>
        <v>529.28409133822367</v>
      </c>
      <c r="W70" s="128">
        <f t="shared" si="7"/>
        <v>8.3082300939870493</v>
      </c>
      <c r="X70" s="133">
        <f t="shared" si="8"/>
        <v>88.349112524087886</v>
      </c>
    </row>
    <row r="71" spans="1:24">
      <c r="A71" s="138" t="s">
        <v>174</v>
      </c>
      <c r="B71" s="139">
        <v>78800</v>
      </c>
      <c r="C71" s="124" t="s">
        <v>106</v>
      </c>
      <c r="D71" s="124" t="s">
        <v>106</v>
      </c>
      <c r="E71" s="124">
        <v>198.1</v>
      </c>
      <c r="F71" s="140">
        <v>0.38850038850038854</v>
      </c>
      <c r="G71" s="140">
        <v>11.626555051738169</v>
      </c>
      <c r="H71" s="119">
        <v>0.18924750000000001</v>
      </c>
      <c r="I71" s="141">
        <v>5.9400000000000001E-2</v>
      </c>
      <c r="J71" s="142">
        <v>1.1999999999999999E-3</v>
      </c>
      <c r="K71" s="143">
        <v>0.70399999999999996</v>
      </c>
      <c r="L71" s="141">
        <v>1.7000000000000001E-2</v>
      </c>
      <c r="M71" s="141">
        <v>8.6010000000000003E-2</v>
      </c>
      <c r="N71" s="141">
        <v>1.4E-3</v>
      </c>
      <c r="O71" s="144">
        <v>0.67406662699959641</v>
      </c>
      <c r="P71" s="119">
        <v>581.78803738906743</v>
      </c>
      <c r="Q71" s="145">
        <v>43.873072523334265</v>
      </c>
      <c r="R71" s="119">
        <v>531.89640336812295</v>
      </c>
      <c r="S71" s="119">
        <v>8.3048661585738728</v>
      </c>
      <c r="T71" s="119">
        <v>541.17726395605825</v>
      </c>
      <c r="U71" s="119">
        <v>10.079797758316886</v>
      </c>
      <c r="V71" s="135">
        <f t="shared" si="6"/>
        <v>531.89640336812295</v>
      </c>
      <c r="W71" s="119">
        <f t="shared" si="7"/>
        <v>8.3048661585738728</v>
      </c>
      <c r="X71" s="124">
        <f t="shared" si="8"/>
        <v>98.285060883731262</v>
      </c>
    </row>
    <row r="72" spans="1:24">
      <c r="A72" s="138" t="s">
        <v>175</v>
      </c>
      <c r="B72" s="139">
        <v>91600</v>
      </c>
      <c r="C72" s="124" t="s">
        <v>106</v>
      </c>
      <c r="D72" s="124" t="s">
        <v>106</v>
      </c>
      <c r="E72" s="124">
        <v>234.3</v>
      </c>
      <c r="F72" s="140">
        <v>0.27548209366391185</v>
      </c>
      <c r="G72" s="140">
        <v>11.586142973004288</v>
      </c>
      <c r="H72" s="119">
        <v>0.1879342</v>
      </c>
      <c r="I72" s="141">
        <v>5.91E-2</v>
      </c>
      <c r="J72" s="142">
        <v>1.2999999999999999E-3</v>
      </c>
      <c r="K72" s="143">
        <v>0.70399999999999996</v>
      </c>
      <c r="L72" s="141">
        <v>1.7999999999999999E-2</v>
      </c>
      <c r="M72" s="141">
        <v>8.6309999999999998E-2</v>
      </c>
      <c r="N72" s="141">
        <v>1.4E-3</v>
      </c>
      <c r="O72" s="144">
        <v>0.63440569523294588</v>
      </c>
      <c r="P72" s="119">
        <v>570.78177989232813</v>
      </c>
      <c r="Q72" s="145">
        <v>47.859125911937696</v>
      </c>
      <c r="R72" s="119">
        <v>533.67691845515344</v>
      </c>
      <c r="S72" s="119">
        <v>8.3025741276470626</v>
      </c>
      <c r="T72" s="119">
        <v>541.17726395605825</v>
      </c>
      <c r="U72" s="119">
        <v>10.669622377433143</v>
      </c>
      <c r="V72" s="135">
        <f t="shared" si="6"/>
        <v>533.67691845515344</v>
      </c>
      <c r="W72" s="119">
        <f t="shared" si="7"/>
        <v>8.3025741276470626</v>
      </c>
      <c r="X72" s="124">
        <f t="shared" si="8"/>
        <v>98.614068624007487</v>
      </c>
    </row>
    <row r="73" spans="1:24">
      <c r="A73" s="138" t="s">
        <v>176</v>
      </c>
      <c r="B73" s="139">
        <v>89290</v>
      </c>
      <c r="C73" s="124" t="s">
        <v>106</v>
      </c>
      <c r="D73" s="124" t="s">
        <v>106</v>
      </c>
      <c r="E73" s="124">
        <v>224.2</v>
      </c>
      <c r="F73" s="140">
        <v>0.31847133757961782</v>
      </c>
      <c r="G73" s="140">
        <v>11.57809424568716</v>
      </c>
      <c r="H73" s="119">
        <v>0.18767320000000001</v>
      </c>
      <c r="I73" s="141">
        <v>5.7500000000000002E-2</v>
      </c>
      <c r="J73" s="142">
        <v>1.1000000000000001E-3</v>
      </c>
      <c r="K73" s="143">
        <v>0.68300000000000005</v>
      </c>
      <c r="L73" s="141">
        <v>1.6E-2</v>
      </c>
      <c r="M73" s="141">
        <v>8.6370000000000002E-2</v>
      </c>
      <c r="N73" s="141">
        <v>1.4E-3</v>
      </c>
      <c r="O73" s="144">
        <v>0.69193585735787899</v>
      </c>
      <c r="P73" s="119">
        <v>510.76191687916952</v>
      </c>
      <c r="Q73" s="145">
        <v>42.049634274803161</v>
      </c>
      <c r="R73" s="119">
        <v>534.03296246625928</v>
      </c>
      <c r="S73" s="119">
        <v>8.3021158732702816</v>
      </c>
      <c r="T73" s="119">
        <v>528.58599300265928</v>
      </c>
      <c r="U73" s="119">
        <v>9.6074808154804714</v>
      </c>
      <c r="V73" s="135">
        <f t="shared" si="6"/>
        <v>534.03296246625928</v>
      </c>
      <c r="W73" s="119">
        <f t="shared" si="7"/>
        <v>8.3021158732702816</v>
      </c>
      <c r="X73" s="124">
        <f t="shared" si="8"/>
        <v>101.03047934218957</v>
      </c>
    </row>
    <row r="74" spans="1:24">
      <c r="A74" s="138" t="s">
        <v>177</v>
      </c>
      <c r="B74" s="139">
        <v>150900</v>
      </c>
      <c r="C74" s="124" t="s">
        <v>106</v>
      </c>
      <c r="D74" s="124" t="s">
        <v>106</v>
      </c>
      <c r="E74" s="124">
        <v>384.1</v>
      </c>
      <c r="F74" s="140">
        <v>0.19102196752626552</v>
      </c>
      <c r="G74" s="140">
        <v>11.45475372279496</v>
      </c>
      <c r="H74" s="119">
        <v>0.1836959</v>
      </c>
      <c r="I74" s="141">
        <v>6.0740000000000002E-2</v>
      </c>
      <c r="J74" s="142">
        <v>9.3999999999999997E-4</v>
      </c>
      <c r="K74" s="143">
        <v>0.72899999999999998</v>
      </c>
      <c r="L74" s="141">
        <v>1.4999999999999999E-2</v>
      </c>
      <c r="M74" s="141">
        <v>8.7300000000000003E-2</v>
      </c>
      <c r="N74" s="141">
        <v>1.4E-3</v>
      </c>
      <c r="O74" s="144">
        <v>0.77938144329896897</v>
      </c>
      <c r="P74" s="119">
        <v>630.03943217860012</v>
      </c>
      <c r="Q74" s="145">
        <v>33.338647335064024</v>
      </c>
      <c r="R74" s="119">
        <v>539.54913148471667</v>
      </c>
      <c r="S74" s="119">
        <v>8.2950193935897687</v>
      </c>
      <c r="T74" s="119">
        <v>555.96609301025899</v>
      </c>
      <c r="U74" s="119">
        <v>8.7709994269526987</v>
      </c>
      <c r="V74" s="135">
        <f t="shared" si="6"/>
        <v>539.54913148471667</v>
      </c>
      <c r="W74" s="119">
        <f t="shared" si="7"/>
        <v>8.2950193935897687</v>
      </c>
      <c r="X74" s="124">
        <f t="shared" si="8"/>
        <v>97.047129000861673</v>
      </c>
    </row>
    <row r="75" spans="1:24">
      <c r="A75" s="138" t="s">
        <v>178</v>
      </c>
      <c r="B75" s="139">
        <v>52090</v>
      </c>
      <c r="C75" s="124" t="s">
        <v>106</v>
      </c>
      <c r="D75" s="124" t="s">
        <v>106</v>
      </c>
      <c r="E75" s="124">
        <v>130.6</v>
      </c>
      <c r="F75" s="140">
        <v>0.43421623968736434</v>
      </c>
      <c r="G75" s="140">
        <v>11.317338162064283</v>
      </c>
      <c r="H75" s="119">
        <v>0.19212319999999999</v>
      </c>
      <c r="I75" s="141">
        <v>5.96E-2</v>
      </c>
      <c r="J75" s="142">
        <v>1.5E-3</v>
      </c>
      <c r="K75" s="143">
        <v>0.72399999999999998</v>
      </c>
      <c r="L75" s="141">
        <v>2.1000000000000001E-2</v>
      </c>
      <c r="M75" s="141">
        <v>8.8359999999999994E-2</v>
      </c>
      <c r="N75" s="141">
        <v>1.5E-3</v>
      </c>
      <c r="O75" s="144">
        <v>0.58526805923818159</v>
      </c>
      <c r="P75" s="119">
        <v>589.08345455945437</v>
      </c>
      <c r="Q75" s="145">
        <v>54.590281713573006</v>
      </c>
      <c r="R75" s="119">
        <v>545.83062728250547</v>
      </c>
      <c r="S75" s="119">
        <v>8.8784629667103445</v>
      </c>
      <c r="T75" s="119">
        <v>553.0255086982803</v>
      </c>
      <c r="U75" s="119">
        <v>12.293631936730662</v>
      </c>
      <c r="V75" s="135">
        <f t="shared" si="6"/>
        <v>545.83062728250547</v>
      </c>
      <c r="W75" s="119">
        <f t="shared" si="7"/>
        <v>8.8784629667103445</v>
      </c>
      <c r="X75" s="124">
        <f t="shared" si="8"/>
        <v>98.698996465332982</v>
      </c>
    </row>
    <row r="76" spans="1:24">
      <c r="A76" s="138" t="s">
        <v>179</v>
      </c>
      <c r="B76" s="139">
        <v>75200</v>
      </c>
      <c r="C76" s="124" t="s">
        <v>106</v>
      </c>
      <c r="D76" s="124" t="s">
        <v>106</v>
      </c>
      <c r="E76" s="124">
        <v>185.8</v>
      </c>
      <c r="F76" s="140">
        <v>0.53106744556558683</v>
      </c>
      <c r="G76" s="140">
        <v>11.299435028248588</v>
      </c>
      <c r="H76" s="119">
        <v>0.17874809999999999</v>
      </c>
      <c r="I76" s="141">
        <v>6.0400000000000002E-2</v>
      </c>
      <c r="J76" s="142">
        <v>1.4E-3</v>
      </c>
      <c r="K76" s="143">
        <v>0.73699999999999999</v>
      </c>
      <c r="L76" s="141">
        <v>0.02</v>
      </c>
      <c r="M76" s="141">
        <v>8.8499999999999995E-2</v>
      </c>
      <c r="N76" s="141">
        <v>1.4E-3</v>
      </c>
      <c r="O76" s="144">
        <v>0.58293785310734458</v>
      </c>
      <c r="P76" s="119">
        <v>617.93469465630642</v>
      </c>
      <c r="Q76" s="145">
        <v>50.033688998144342</v>
      </c>
      <c r="R76" s="119">
        <v>546.65980140187014</v>
      </c>
      <c r="S76" s="119">
        <v>8.2858805522248531</v>
      </c>
      <c r="T76" s="119">
        <v>560.65338605774275</v>
      </c>
      <c r="U76" s="119">
        <v>11.624432092188954</v>
      </c>
      <c r="V76" s="135">
        <f t="shared" si="6"/>
        <v>546.65980140187014</v>
      </c>
      <c r="W76" s="119">
        <f t="shared" si="7"/>
        <v>8.2858805522248531</v>
      </c>
      <c r="X76" s="124">
        <f t="shared" si="8"/>
        <v>97.504057764768163</v>
      </c>
    </row>
    <row r="77" spans="1:24">
      <c r="A77" s="138" t="s">
        <v>180</v>
      </c>
      <c r="B77" s="139">
        <v>130700</v>
      </c>
      <c r="C77" s="124" t="s">
        <v>106</v>
      </c>
      <c r="D77" s="124" t="s">
        <v>106</v>
      </c>
      <c r="E77" s="124">
        <v>329.4</v>
      </c>
      <c r="F77" s="140">
        <v>0.32154340836012862</v>
      </c>
      <c r="G77" s="140">
        <v>11.291779584462512</v>
      </c>
      <c r="H77" s="119">
        <v>0.19125639999999999</v>
      </c>
      <c r="I77" s="141">
        <v>0.06</v>
      </c>
      <c r="J77" s="142">
        <v>1.5E-3</v>
      </c>
      <c r="K77" s="143">
        <v>0.73499999999999999</v>
      </c>
      <c r="L77" s="141">
        <v>2.1999999999999999E-2</v>
      </c>
      <c r="M77" s="141">
        <v>8.856E-2</v>
      </c>
      <c r="N77" s="141">
        <v>1.5E-3</v>
      </c>
      <c r="O77" s="144">
        <v>0.56587213599408737</v>
      </c>
      <c r="P77" s="119">
        <v>603.57458941479069</v>
      </c>
      <c r="Q77" s="145">
        <v>54.094661421419893</v>
      </c>
      <c r="R77" s="119">
        <v>547.01512909244752</v>
      </c>
      <c r="S77" s="119">
        <v>8.8768328585185827</v>
      </c>
      <c r="T77" s="119">
        <v>559.48358978405076</v>
      </c>
      <c r="U77" s="119">
        <v>12.79422836588094</v>
      </c>
      <c r="V77" s="135">
        <f t="shared" si="6"/>
        <v>547.01512909244752</v>
      </c>
      <c r="W77" s="119">
        <f t="shared" si="7"/>
        <v>8.8768328585185827</v>
      </c>
      <c r="X77" s="124">
        <f t="shared" si="8"/>
        <v>97.771434065400229</v>
      </c>
    </row>
    <row r="78" spans="1:24">
      <c r="A78" s="138" t="s">
        <v>181</v>
      </c>
      <c r="B78" s="139">
        <v>60500</v>
      </c>
      <c r="C78" s="124" t="s">
        <v>106</v>
      </c>
      <c r="D78" s="124" t="s">
        <v>106</v>
      </c>
      <c r="E78" s="124">
        <v>152.6</v>
      </c>
      <c r="F78" s="140">
        <v>0.67114093959731547</v>
      </c>
      <c r="G78" s="140">
        <v>11.276499774470006</v>
      </c>
      <c r="H78" s="119">
        <v>0.1907392</v>
      </c>
      <c r="I78" s="141">
        <v>6.13E-2</v>
      </c>
      <c r="J78" s="142">
        <v>1.6999999999999999E-3</v>
      </c>
      <c r="K78" s="143">
        <v>0.751</v>
      </c>
      <c r="L78" s="141">
        <v>2.4E-2</v>
      </c>
      <c r="M78" s="141">
        <v>8.8679999999999995E-2</v>
      </c>
      <c r="N78" s="141">
        <v>1.5E-3</v>
      </c>
      <c r="O78" s="144">
        <v>0.52929070816418577</v>
      </c>
      <c r="P78" s="119">
        <v>649.77733575356979</v>
      </c>
      <c r="Q78" s="145">
        <v>59.546919887153898</v>
      </c>
      <c r="R78" s="119">
        <v>547.72572572179251</v>
      </c>
      <c r="S78" s="119">
        <v>8.8758550808905738</v>
      </c>
      <c r="T78" s="119">
        <v>568.80444057847876</v>
      </c>
      <c r="U78" s="119">
        <v>13.822784813590147</v>
      </c>
      <c r="V78" s="135">
        <f t="shared" si="6"/>
        <v>547.72572572179251</v>
      </c>
      <c r="W78" s="119">
        <f t="shared" si="7"/>
        <v>8.8758550808905738</v>
      </c>
      <c r="X78" s="124">
        <f t="shared" si="8"/>
        <v>96.294207050273911</v>
      </c>
    </row>
    <row r="79" spans="1:24">
      <c r="A79" s="138" t="s">
        <v>182</v>
      </c>
      <c r="B79" s="139">
        <v>20840</v>
      </c>
      <c r="C79" s="124" t="s">
        <v>106</v>
      </c>
      <c r="D79" s="124" t="s">
        <v>106</v>
      </c>
      <c r="E79" s="124">
        <v>52.1</v>
      </c>
      <c r="F79" s="140">
        <v>0.79554494828957845</v>
      </c>
      <c r="G79" s="140">
        <v>11.198208286674131</v>
      </c>
      <c r="H79" s="119">
        <v>0.2257198</v>
      </c>
      <c r="I79" s="141">
        <v>6.4199999999999993E-2</v>
      </c>
      <c r="J79" s="142">
        <v>2.8E-3</v>
      </c>
      <c r="K79" s="143">
        <v>0.78100000000000003</v>
      </c>
      <c r="L79" s="141">
        <v>3.4000000000000002E-2</v>
      </c>
      <c r="M79" s="141">
        <v>8.9300000000000004E-2</v>
      </c>
      <c r="N79" s="141">
        <v>1.8E-3</v>
      </c>
      <c r="O79" s="144">
        <v>0.46301297674724984</v>
      </c>
      <c r="P79" s="119">
        <v>748.22626870829674</v>
      </c>
      <c r="Q79" s="145">
        <v>92.148262007807389</v>
      </c>
      <c r="R79" s="119">
        <v>551.39589431917932</v>
      </c>
      <c r="S79" s="119">
        <v>10.643504094461036</v>
      </c>
      <c r="T79" s="119">
        <v>586.05371813730483</v>
      </c>
      <c r="U79" s="119">
        <v>19.201364075026049</v>
      </c>
      <c r="V79" s="135">
        <f t="shared" si="6"/>
        <v>551.39589431917932</v>
      </c>
      <c r="W79" s="119">
        <f t="shared" si="7"/>
        <v>10.643504094461036</v>
      </c>
      <c r="X79" s="124">
        <f t="shared" si="8"/>
        <v>94.08623770389498</v>
      </c>
    </row>
    <row r="80" spans="1:24">
      <c r="A80" s="146" t="s">
        <v>183</v>
      </c>
      <c r="B80" s="147">
        <v>150900</v>
      </c>
      <c r="C80" s="133" t="s">
        <v>106</v>
      </c>
      <c r="D80" s="133" t="s">
        <v>106</v>
      </c>
      <c r="E80" s="133">
        <v>377</v>
      </c>
      <c r="F80" s="148">
        <v>0.693000693000693</v>
      </c>
      <c r="G80" s="148">
        <v>10.975743606629349</v>
      </c>
      <c r="H80" s="128">
        <v>0.1927471</v>
      </c>
      <c r="I80" s="149">
        <v>7.1300000000000002E-2</v>
      </c>
      <c r="J80" s="150">
        <v>2.3E-3</v>
      </c>
      <c r="K80" s="151">
        <v>0.88900000000000001</v>
      </c>
      <c r="L80" s="149">
        <v>3.3000000000000002E-2</v>
      </c>
      <c r="M80" s="149">
        <v>9.1109999999999997E-2</v>
      </c>
      <c r="N80" s="149">
        <v>1.6000000000000001E-3</v>
      </c>
      <c r="O80" s="152">
        <v>0.47308780927483596</v>
      </c>
      <c r="P80" s="128">
        <v>966.02671045413933</v>
      </c>
      <c r="Q80" s="153">
        <v>65.852348422122091</v>
      </c>
      <c r="R80" s="128">
        <v>562.09847993358756</v>
      </c>
      <c r="S80" s="128">
        <v>9.446075717703593</v>
      </c>
      <c r="T80" s="128">
        <v>645.83194244745141</v>
      </c>
      <c r="U80" s="128">
        <v>17.585136852036612</v>
      </c>
      <c r="V80" s="137">
        <f t="shared" si="6"/>
        <v>562.09847993358756</v>
      </c>
      <c r="W80" s="128">
        <f t="shared" si="7"/>
        <v>9.446075717703593</v>
      </c>
      <c r="X80" s="133">
        <f t="shared" si="8"/>
        <v>87.034790785270445</v>
      </c>
    </row>
    <row r="81" spans="1:24">
      <c r="A81" s="138" t="s">
        <v>184</v>
      </c>
      <c r="B81" s="139">
        <v>52700</v>
      </c>
      <c r="C81" s="124" t="s">
        <v>106</v>
      </c>
      <c r="D81" s="124" t="s">
        <v>106</v>
      </c>
      <c r="E81" s="124">
        <v>123</v>
      </c>
      <c r="F81" s="140">
        <v>0.56274620146314014</v>
      </c>
      <c r="G81" s="140">
        <v>10.729613733905579</v>
      </c>
      <c r="H81" s="119">
        <v>0.1726869</v>
      </c>
      <c r="I81" s="141">
        <v>6.2100000000000002E-2</v>
      </c>
      <c r="J81" s="142">
        <v>1.6999999999999999E-3</v>
      </c>
      <c r="K81" s="143">
        <v>0.79700000000000004</v>
      </c>
      <c r="L81" s="141">
        <v>2.3E-2</v>
      </c>
      <c r="M81" s="141">
        <v>9.3200000000000005E-2</v>
      </c>
      <c r="N81" s="141">
        <v>1.5E-3</v>
      </c>
      <c r="O81" s="144">
        <v>0.557706661690614</v>
      </c>
      <c r="P81" s="119">
        <v>677.55423388243116</v>
      </c>
      <c r="Q81" s="145">
        <v>58.510664648503322</v>
      </c>
      <c r="R81" s="119">
        <v>574.43464993892576</v>
      </c>
      <c r="S81" s="119">
        <v>8.8391816702578581</v>
      </c>
      <c r="T81" s="119">
        <v>595.13490156005696</v>
      </c>
      <c r="U81" s="119">
        <v>12.91353331703499</v>
      </c>
      <c r="V81" s="135">
        <f t="shared" si="6"/>
        <v>574.43464993892576</v>
      </c>
      <c r="W81" s="119">
        <f t="shared" si="7"/>
        <v>8.8391816702578581</v>
      </c>
      <c r="X81" s="124">
        <f t="shared" si="8"/>
        <v>96.521754720338436</v>
      </c>
    </row>
    <row r="82" spans="1:24">
      <c r="A82" s="146" t="s">
        <v>185</v>
      </c>
      <c r="B82" s="147">
        <v>108100</v>
      </c>
      <c r="C82" s="133" t="s">
        <v>106</v>
      </c>
      <c r="D82" s="133" t="s">
        <v>106</v>
      </c>
      <c r="E82" s="133">
        <v>257.8</v>
      </c>
      <c r="F82" s="148">
        <v>0.66622251832111934</v>
      </c>
      <c r="G82" s="148">
        <v>10.599957600169599</v>
      </c>
      <c r="H82" s="128">
        <v>0.16853870000000001</v>
      </c>
      <c r="I82" s="149">
        <v>7.1900000000000006E-2</v>
      </c>
      <c r="J82" s="150">
        <v>1.4E-3</v>
      </c>
      <c r="K82" s="151">
        <v>0.93500000000000005</v>
      </c>
      <c r="L82" s="149">
        <v>2.1999999999999999E-2</v>
      </c>
      <c r="M82" s="149">
        <v>9.4339999999999993E-2</v>
      </c>
      <c r="N82" s="149">
        <v>1.5E-3</v>
      </c>
      <c r="O82" s="152">
        <v>0.67574729701081204</v>
      </c>
      <c r="P82" s="128">
        <v>983.11128544451151</v>
      </c>
      <c r="Q82" s="153">
        <v>39.645514233107292</v>
      </c>
      <c r="R82" s="128">
        <v>581.15353309798127</v>
      </c>
      <c r="S82" s="128">
        <v>8.8299799879686134</v>
      </c>
      <c r="T82" s="128">
        <v>670.26179264024495</v>
      </c>
      <c r="U82" s="128">
        <v>11.479272916884725</v>
      </c>
      <c r="V82" s="137">
        <f t="shared" si="6"/>
        <v>581.15353309798127</v>
      </c>
      <c r="W82" s="128">
        <f t="shared" si="7"/>
        <v>8.8299799879686134</v>
      </c>
      <c r="X82" s="133">
        <f t="shared" si="8"/>
        <v>86.705454417854384</v>
      </c>
    </row>
    <row r="83" spans="1:24">
      <c r="A83" s="138" t="s">
        <v>186</v>
      </c>
      <c r="B83" s="139">
        <v>77700</v>
      </c>
      <c r="C83" s="124" t="s">
        <v>106</v>
      </c>
      <c r="D83" s="124" t="s">
        <v>106</v>
      </c>
      <c r="E83" s="124">
        <v>176.7</v>
      </c>
      <c r="F83" s="140">
        <v>2.347417840375587</v>
      </c>
      <c r="G83" s="140">
        <v>10.466820180029307</v>
      </c>
      <c r="H83" s="119">
        <v>0.16433149999999999</v>
      </c>
      <c r="I83" s="141">
        <v>6.0299999999999999E-2</v>
      </c>
      <c r="J83" s="142">
        <v>1.1999999999999999E-3</v>
      </c>
      <c r="K83" s="143">
        <v>0.79500000000000004</v>
      </c>
      <c r="L83" s="141">
        <v>1.9E-2</v>
      </c>
      <c r="M83" s="141">
        <v>9.554E-2</v>
      </c>
      <c r="N83" s="141">
        <v>1.5E-3</v>
      </c>
      <c r="O83" s="144">
        <v>0.6569306876149974</v>
      </c>
      <c r="P83" s="119">
        <v>614.35682925071933</v>
      </c>
      <c r="Q83" s="145">
        <v>42.982819739305043</v>
      </c>
      <c r="R83" s="119">
        <v>588.21848441295401</v>
      </c>
      <c r="S83" s="119">
        <v>8.8203146810772068</v>
      </c>
      <c r="T83" s="119">
        <v>594.00418534826849</v>
      </c>
      <c r="U83" s="119">
        <v>10.691302993047316</v>
      </c>
      <c r="V83" s="135">
        <f t="shared" si="6"/>
        <v>588.21848441295401</v>
      </c>
      <c r="W83" s="119">
        <f t="shared" si="7"/>
        <v>8.8203146810772068</v>
      </c>
      <c r="X83" s="124">
        <f t="shared" si="8"/>
        <v>99.025983136478686</v>
      </c>
    </row>
    <row r="84" spans="1:24">
      <c r="A84" s="138" t="s">
        <v>187</v>
      </c>
      <c r="B84" s="139">
        <v>266800</v>
      </c>
      <c r="C84" s="124" t="s">
        <v>106</v>
      </c>
      <c r="D84" s="124" t="s">
        <v>106</v>
      </c>
      <c r="E84" s="124">
        <v>627.1</v>
      </c>
      <c r="F84" s="140">
        <v>6.0024009603841535E-2</v>
      </c>
      <c r="G84" s="140">
        <v>10.204081632653061</v>
      </c>
      <c r="H84" s="119">
        <v>0.17700959999999999</v>
      </c>
      <c r="I84" s="141">
        <v>6.6299999999999998E-2</v>
      </c>
      <c r="J84" s="142">
        <v>1.5E-3</v>
      </c>
      <c r="K84" s="143">
        <v>0.89400000000000002</v>
      </c>
      <c r="L84" s="141">
        <v>2.3E-2</v>
      </c>
      <c r="M84" s="141">
        <v>9.8000000000000004E-2</v>
      </c>
      <c r="N84" s="141">
        <v>1.6999999999999999E-3</v>
      </c>
      <c r="O84" s="144">
        <v>0.67426796805678801</v>
      </c>
      <c r="P84" s="119">
        <v>815.86128732283487</v>
      </c>
      <c r="Q84" s="145">
        <v>47.284757912313594</v>
      </c>
      <c r="R84" s="119">
        <v>602.6774735686638</v>
      </c>
      <c r="S84" s="119">
        <v>9.9730684764716671</v>
      </c>
      <c r="T84" s="119">
        <v>648.51601235100429</v>
      </c>
      <c r="U84" s="119">
        <v>12.256149971692025</v>
      </c>
      <c r="V84" s="135">
        <f t="shared" si="6"/>
        <v>602.6774735686638</v>
      </c>
      <c r="W84" s="119">
        <f t="shared" si="7"/>
        <v>9.9730684764716671</v>
      </c>
      <c r="X84" s="124">
        <f t="shared" si="8"/>
        <v>92.931779954643474</v>
      </c>
    </row>
    <row r="85" spans="1:24">
      <c r="A85" s="138" t="s">
        <v>188</v>
      </c>
      <c r="B85" s="139">
        <v>184100</v>
      </c>
      <c r="C85" s="124" t="s">
        <v>106</v>
      </c>
      <c r="D85" s="124" t="s">
        <v>106</v>
      </c>
      <c r="E85" s="124">
        <v>412</v>
      </c>
      <c r="F85" s="140">
        <v>0.74019245003700962</v>
      </c>
      <c r="G85" s="140">
        <v>10.119409026512852</v>
      </c>
      <c r="H85" s="119">
        <v>0.16384389999999999</v>
      </c>
      <c r="I85" s="141">
        <v>6.6299999999999998E-2</v>
      </c>
      <c r="J85" s="142">
        <v>1E-3</v>
      </c>
      <c r="K85" s="143">
        <v>0.90300000000000002</v>
      </c>
      <c r="L85" s="141">
        <v>0.02</v>
      </c>
      <c r="M85" s="141">
        <v>9.8820000000000005E-2</v>
      </c>
      <c r="N85" s="141">
        <v>1.6000000000000001E-3</v>
      </c>
      <c r="O85" s="144">
        <v>0.73102610807528845</v>
      </c>
      <c r="P85" s="119">
        <v>815.86128732283487</v>
      </c>
      <c r="Q85" s="145">
        <v>31.523171941542394</v>
      </c>
      <c r="R85" s="119">
        <v>607.48993874544567</v>
      </c>
      <c r="S85" s="119">
        <v>9.3798444109132788</v>
      </c>
      <c r="T85" s="119">
        <v>653.3295307041808</v>
      </c>
      <c r="U85" s="119">
        <v>10.615706242199622</v>
      </c>
      <c r="V85" s="135">
        <f t="shared" si="6"/>
        <v>607.48993874544567</v>
      </c>
      <c r="W85" s="119">
        <f t="shared" si="7"/>
        <v>9.3798444109132788</v>
      </c>
      <c r="X85" s="124">
        <f t="shared" si="8"/>
        <v>92.983695087327874</v>
      </c>
    </row>
    <row r="86" spans="1:24">
      <c r="A86" s="138" t="s">
        <v>189</v>
      </c>
      <c r="B86" s="139">
        <v>133200</v>
      </c>
      <c r="C86" s="124" t="s">
        <v>106</v>
      </c>
      <c r="D86" s="124" t="s">
        <v>106</v>
      </c>
      <c r="E86" s="124">
        <v>253.9</v>
      </c>
      <c r="F86" s="140">
        <v>0.25654181631605949</v>
      </c>
      <c r="G86" s="140">
        <v>8.6790487762541222</v>
      </c>
      <c r="H86" s="119">
        <v>0.1431192</v>
      </c>
      <c r="I86" s="141">
        <v>6.3799999999999996E-2</v>
      </c>
      <c r="J86" s="142">
        <v>1.1000000000000001E-3</v>
      </c>
      <c r="K86" s="143">
        <v>1.012</v>
      </c>
      <c r="L86" s="141">
        <v>2.4E-2</v>
      </c>
      <c r="M86" s="141">
        <v>0.11522</v>
      </c>
      <c r="N86" s="141">
        <v>1.9E-3</v>
      </c>
      <c r="O86" s="144">
        <v>0.6953364577908927</v>
      </c>
      <c r="P86" s="119">
        <v>735.00689104833907</v>
      </c>
      <c r="Q86" s="145">
        <v>36.506287322558933</v>
      </c>
      <c r="R86" s="119">
        <v>702.99239236860342</v>
      </c>
      <c r="S86" s="119">
        <v>10.973408982139972</v>
      </c>
      <c r="T86" s="119">
        <v>709.88399475807762</v>
      </c>
      <c r="U86" s="119">
        <v>12.040256334247488</v>
      </c>
      <c r="V86" s="135">
        <f t="shared" si="6"/>
        <v>702.99239236860342</v>
      </c>
      <c r="W86" s="119">
        <f t="shared" si="7"/>
        <v>10.973408982139972</v>
      </c>
      <c r="X86" s="124">
        <f t="shared" si="8"/>
        <v>99.029193158267674</v>
      </c>
    </row>
    <row r="87" spans="1:24">
      <c r="A87" s="138" t="s">
        <v>190</v>
      </c>
      <c r="B87" s="139">
        <v>187700</v>
      </c>
      <c r="C87" s="124" t="s">
        <v>106</v>
      </c>
      <c r="D87" s="124" t="s">
        <v>106</v>
      </c>
      <c r="E87" s="124">
        <v>362.9</v>
      </c>
      <c r="F87" s="140">
        <v>0.49333991119881593</v>
      </c>
      <c r="G87" s="140">
        <v>8.4317032040472171</v>
      </c>
      <c r="H87" s="119">
        <v>0.17062469999999999</v>
      </c>
      <c r="I87" s="141">
        <v>7.2700000000000001E-2</v>
      </c>
      <c r="J87" s="142">
        <v>1.6999999999999999E-3</v>
      </c>
      <c r="K87" s="143">
        <v>1.1859999999999999</v>
      </c>
      <c r="L87" s="141">
        <v>3.1E-2</v>
      </c>
      <c r="M87" s="141">
        <v>0.1186</v>
      </c>
      <c r="N87" s="141">
        <v>2.3999999999999998E-3</v>
      </c>
      <c r="O87" s="144">
        <v>0.77419354838709686</v>
      </c>
      <c r="P87" s="119">
        <v>1005.60207526253</v>
      </c>
      <c r="Q87" s="145">
        <v>47.448074181509867</v>
      </c>
      <c r="R87" s="119">
        <v>722.50058601354124</v>
      </c>
      <c r="S87" s="119">
        <v>13.816217145349128</v>
      </c>
      <c r="T87" s="119">
        <v>794.10406635969616</v>
      </c>
      <c r="U87" s="119">
        <v>14.298157973120169</v>
      </c>
      <c r="V87" s="135">
        <f t="shared" si="6"/>
        <v>722.50058601354124</v>
      </c>
      <c r="W87" s="119">
        <f t="shared" si="7"/>
        <v>13.816217145349128</v>
      </c>
      <c r="X87" s="124">
        <f t="shared" si="8"/>
        <v>90.983111234476226</v>
      </c>
    </row>
    <row r="88" spans="1:24">
      <c r="A88" s="138" t="s">
        <v>196</v>
      </c>
      <c r="B88" s="139">
        <v>174200</v>
      </c>
      <c r="C88" s="124" t="s">
        <v>106</v>
      </c>
      <c r="D88" s="124" t="s">
        <v>106</v>
      </c>
      <c r="E88" s="124">
        <v>241.5</v>
      </c>
      <c r="F88" s="140">
        <v>0.85251491901108267</v>
      </c>
      <c r="G88" s="140">
        <v>6.2601727807687491</v>
      </c>
      <c r="H88" s="119">
        <v>9.7974409999999998E-2</v>
      </c>
      <c r="I88" s="141">
        <v>7.0709999999999995E-2</v>
      </c>
      <c r="J88" s="142">
        <v>1E-3</v>
      </c>
      <c r="K88" s="143">
        <v>1.5589999999999999</v>
      </c>
      <c r="L88" s="141">
        <v>3.2000000000000001E-2</v>
      </c>
      <c r="M88" s="141">
        <v>0.15973999999999999</v>
      </c>
      <c r="N88" s="141">
        <v>2.5000000000000001E-3</v>
      </c>
      <c r="O88" s="144">
        <v>0.76246948165769379</v>
      </c>
      <c r="P88" s="119">
        <v>949.04168831287006</v>
      </c>
      <c r="Q88" s="145">
        <v>28.945984194151936</v>
      </c>
      <c r="R88" s="119">
        <v>955.33177801501176</v>
      </c>
      <c r="S88" s="119">
        <v>13.881292416459701</v>
      </c>
      <c r="T88" s="119">
        <v>954.07072871772539</v>
      </c>
      <c r="U88" s="119">
        <v>12.618514903103119</v>
      </c>
      <c r="V88" s="135">
        <f t="shared" si="6"/>
        <v>949.04168831287006</v>
      </c>
      <c r="W88" s="119">
        <f t="shared" si="7"/>
        <v>28.945984194151936</v>
      </c>
      <c r="X88" s="124">
        <f t="shared" si="8"/>
        <v>100.66278328756282</v>
      </c>
    </row>
    <row r="89" spans="1:24">
      <c r="A89" s="146" t="s">
        <v>191</v>
      </c>
      <c r="B89" s="147">
        <v>399000</v>
      </c>
      <c r="C89" s="133" t="s">
        <v>106</v>
      </c>
      <c r="D89" s="133" t="s">
        <v>106</v>
      </c>
      <c r="E89" s="133">
        <v>638</v>
      </c>
      <c r="F89" s="148">
        <v>0.12901561088891755</v>
      </c>
      <c r="G89" s="148">
        <v>7.2822604136323914</v>
      </c>
      <c r="H89" s="128">
        <v>0.1113658</v>
      </c>
      <c r="I89" s="149">
        <v>7.1379999999999999E-2</v>
      </c>
      <c r="J89" s="150">
        <v>6.6E-4</v>
      </c>
      <c r="K89" s="151">
        <v>1.3520000000000001</v>
      </c>
      <c r="L89" s="149">
        <v>2.4E-2</v>
      </c>
      <c r="M89" s="149">
        <v>0.13732</v>
      </c>
      <c r="N89" s="149">
        <v>2.0999999999999999E-3</v>
      </c>
      <c r="O89" s="152">
        <v>0.86149140693271198</v>
      </c>
      <c r="P89" s="128">
        <v>968.31554029410302</v>
      </c>
      <c r="Q89" s="153">
        <v>18.868944552091538</v>
      </c>
      <c r="R89" s="128">
        <v>829.48987953700941</v>
      </c>
      <c r="S89" s="128">
        <v>11.891980306510618</v>
      </c>
      <c r="T89" s="128">
        <v>868.42263292519726</v>
      </c>
      <c r="U89" s="128">
        <v>10.30854593493234</v>
      </c>
      <c r="V89" s="137">
        <f t="shared" si="6"/>
        <v>968.31554029410302</v>
      </c>
      <c r="W89" s="128">
        <f t="shared" si="7"/>
        <v>18.868944552091538</v>
      </c>
      <c r="X89" s="133">
        <f t="shared" si="8"/>
        <v>85.663179513268105</v>
      </c>
    </row>
    <row r="90" spans="1:24">
      <c r="A90" s="138" t="s">
        <v>195</v>
      </c>
      <c r="B90" s="139">
        <v>194400</v>
      </c>
      <c r="C90" s="124" t="s">
        <v>106</v>
      </c>
      <c r="D90" s="124" t="s">
        <v>106</v>
      </c>
      <c r="E90" s="124">
        <v>275</v>
      </c>
      <c r="F90" s="140">
        <v>0.18248175182481752</v>
      </c>
      <c r="G90" s="140">
        <v>6.3171193935565384</v>
      </c>
      <c r="H90" s="119">
        <v>0.1037556</v>
      </c>
      <c r="I90" s="141">
        <v>7.1599999999999997E-2</v>
      </c>
      <c r="J90" s="142">
        <v>1.2999999999999999E-3</v>
      </c>
      <c r="K90" s="143">
        <v>1.5580000000000001</v>
      </c>
      <c r="L90" s="141">
        <v>3.5999999999999997E-2</v>
      </c>
      <c r="M90" s="141">
        <v>0.1583</v>
      </c>
      <c r="N90" s="141">
        <v>2.5999999999999999E-3</v>
      </c>
      <c r="O90" s="144">
        <v>0.71081631220607855</v>
      </c>
      <c r="P90" s="119">
        <v>974.59248998628925</v>
      </c>
      <c r="Q90" s="145">
        <v>37.016222630691551</v>
      </c>
      <c r="R90" s="119">
        <v>947.3225653902557</v>
      </c>
      <c r="S90" s="119">
        <v>14.4538495129068</v>
      </c>
      <c r="T90" s="119">
        <v>953.67386216850366</v>
      </c>
      <c r="U90" s="119">
        <v>14.190366794538704</v>
      </c>
      <c r="V90" s="135">
        <f t="shared" si="6"/>
        <v>974.59248998628925</v>
      </c>
      <c r="W90" s="119">
        <f t="shared" si="7"/>
        <v>37.016222630691551</v>
      </c>
      <c r="X90" s="124">
        <f t="shared" si="8"/>
        <v>97.201915172112891</v>
      </c>
    </row>
    <row r="91" spans="1:24">
      <c r="A91" s="146" t="s">
        <v>192</v>
      </c>
      <c r="B91" s="147">
        <v>150400</v>
      </c>
      <c r="C91" s="133" t="s">
        <v>106</v>
      </c>
      <c r="D91" s="133" t="s">
        <v>106</v>
      </c>
      <c r="E91" s="133">
        <v>219.1</v>
      </c>
      <c r="F91" s="148">
        <v>0.48076923076923073</v>
      </c>
      <c r="G91" s="148">
        <v>6.7114093959731544</v>
      </c>
      <c r="H91" s="128">
        <v>0.1216161</v>
      </c>
      <c r="I91" s="149">
        <v>7.3099999999999998E-2</v>
      </c>
      <c r="J91" s="150">
        <v>1.8E-3</v>
      </c>
      <c r="K91" s="151">
        <v>1.5009999999999999</v>
      </c>
      <c r="L91" s="149">
        <v>4.3999999999999997E-2</v>
      </c>
      <c r="M91" s="149">
        <v>0.14899999999999999</v>
      </c>
      <c r="N91" s="149">
        <v>2.7000000000000001E-3</v>
      </c>
      <c r="O91" s="152">
        <v>0.61816656497864553</v>
      </c>
      <c r="P91" s="128">
        <v>1016.7263129573221</v>
      </c>
      <c r="Q91" s="153">
        <v>49.879823365347015</v>
      </c>
      <c r="R91" s="128">
        <v>895.3553512755434</v>
      </c>
      <c r="S91" s="128">
        <v>15.130461409224608</v>
      </c>
      <c r="T91" s="128">
        <v>930.79215301363854</v>
      </c>
      <c r="U91" s="128">
        <v>17.708278526683443</v>
      </c>
      <c r="V91" s="137">
        <f t="shared" si="6"/>
        <v>1016.7263129573221</v>
      </c>
      <c r="W91" s="128">
        <f t="shared" si="7"/>
        <v>49.879823365347015</v>
      </c>
      <c r="X91" s="133">
        <f t="shared" si="8"/>
        <v>88.062572972194403</v>
      </c>
    </row>
    <row r="92" spans="1:24">
      <c r="A92" s="138" t="s">
        <v>198</v>
      </c>
      <c r="B92" s="139">
        <v>258400</v>
      </c>
      <c r="C92" s="124" t="s">
        <v>106</v>
      </c>
      <c r="D92" s="124" t="s">
        <v>106</v>
      </c>
      <c r="E92" s="124">
        <v>335.5</v>
      </c>
      <c r="F92" s="140">
        <v>0.40916530278232405</v>
      </c>
      <c r="G92" s="140">
        <v>5.8479532163742682</v>
      </c>
      <c r="H92" s="119">
        <v>8.8916250000000002E-2</v>
      </c>
      <c r="I92" s="141">
        <v>7.4609999999999996E-2</v>
      </c>
      <c r="J92" s="142">
        <v>9.1E-4</v>
      </c>
      <c r="K92" s="143">
        <v>1.7589999999999999</v>
      </c>
      <c r="L92" s="141">
        <v>3.4000000000000002E-2</v>
      </c>
      <c r="M92" s="141">
        <v>0.17100000000000001</v>
      </c>
      <c r="N92" s="141">
        <v>2.5999999999999999E-3</v>
      </c>
      <c r="O92" s="144">
        <v>0.78661850705194347</v>
      </c>
      <c r="P92" s="119">
        <v>1058.0144348386536</v>
      </c>
      <c r="Q92" s="145">
        <v>24.553113292889627</v>
      </c>
      <c r="R92" s="119">
        <v>1017.618595426787</v>
      </c>
      <c r="S92" s="119">
        <v>14.297264986653204</v>
      </c>
      <c r="T92" s="119">
        <v>1030.4800682694311</v>
      </c>
      <c r="U92" s="119">
        <v>12.436403236929891</v>
      </c>
      <c r="V92" s="135">
        <f t="shared" si="6"/>
        <v>1058.0144348386536</v>
      </c>
      <c r="W92" s="119">
        <f t="shared" si="7"/>
        <v>24.553113292889627</v>
      </c>
      <c r="X92" s="124">
        <f t="shared" si="8"/>
        <v>96.181919822480779</v>
      </c>
    </row>
    <row r="93" spans="1:24">
      <c r="A93" s="146" t="s">
        <v>194</v>
      </c>
      <c r="B93" s="147">
        <v>322400</v>
      </c>
      <c r="C93" s="133" t="s">
        <v>106</v>
      </c>
      <c r="D93" s="133" t="s">
        <v>106</v>
      </c>
      <c r="E93" s="133">
        <v>469</v>
      </c>
      <c r="F93" s="148">
        <v>0.45662100456621008</v>
      </c>
      <c r="G93" s="148">
        <v>6.4724919093851137</v>
      </c>
      <c r="H93" s="128">
        <v>0.1005436</v>
      </c>
      <c r="I93" s="149">
        <v>7.5029999999999999E-2</v>
      </c>
      <c r="J93" s="150">
        <v>8.7000000000000001E-4</v>
      </c>
      <c r="K93" s="151">
        <v>1.5980000000000001</v>
      </c>
      <c r="L93" s="149">
        <v>3.2000000000000001E-2</v>
      </c>
      <c r="M93" s="149">
        <v>0.1545</v>
      </c>
      <c r="N93" s="149">
        <v>2.3999999999999998E-3</v>
      </c>
      <c r="O93" s="152">
        <v>0.77572815533980577</v>
      </c>
      <c r="P93" s="128">
        <v>1069.3052928789646</v>
      </c>
      <c r="Q93" s="153">
        <v>23.30295434574796</v>
      </c>
      <c r="R93" s="128">
        <v>926.13924133707053</v>
      </c>
      <c r="S93" s="128">
        <v>13.38703781010895</v>
      </c>
      <c r="T93" s="128">
        <v>969.42876402336162</v>
      </c>
      <c r="U93" s="128">
        <v>12.430246170752298</v>
      </c>
      <c r="V93" s="137">
        <f t="shared" si="6"/>
        <v>1069.3052928789646</v>
      </c>
      <c r="W93" s="128">
        <f t="shared" si="7"/>
        <v>23.30295434574796</v>
      </c>
      <c r="X93" s="133">
        <f t="shared" si="8"/>
        <v>86.611302450730591</v>
      </c>
    </row>
    <row r="94" spans="1:24">
      <c r="A94" s="138" t="s">
        <v>200</v>
      </c>
      <c r="B94" s="139">
        <v>203600</v>
      </c>
      <c r="C94" s="124" t="s">
        <v>106</v>
      </c>
      <c r="D94" s="124" t="s">
        <v>106</v>
      </c>
      <c r="E94" s="124">
        <v>249</v>
      </c>
      <c r="F94" s="140">
        <v>0.28074115665356542</v>
      </c>
      <c r="G94" s="140">
        <v>5.592841163310962</v>
      </c>
      <c r="H94" s="119">
        <v>8.7583640000000004E-2</v>
      </c>
      <c r="I94" s="141">
        <v>7.5509999999999994E-2</v>
      </c>
      <c r="J94" s="142">
        <v>9.3999999999999997E-4</v>
      </c>
      <c r="K94" s="143">
        <v>1.863</v>
      </c>
      <c r="L94" s="141">
        <v>3.5999999999999997E-2</v>
      </c>
      <c r="M94" s="141">
        <v>0.17879999999999999</v>
      </c>
      <c r="N94" s="141">
        <v>2.8E-3</v>
      </c>
      <c r="O94" s="144">
        <v>0.81040268456375852</v>
      </c>
      <c r="P94" s="119">
        <v>1082.1088725255031</v>
      </c>
      <c r="Q94" s="145">
        <v>24.969998467447226</v>
      </c>
      <c r="R94" s="119">
        <v>1060.4156124506217</v>
      </c>
      <c r="S94" s="119">
        <v>15.293990998422487</v>
      </c>
      <c r="T94" s="119">
        <v>1068.0509987469948</v>
      </c>
      <c r="U94" s="119">
        <v>12.688047746906477</v>
      </c>
      <c r="V94" s="135">
        <f t="shared" si="6"/>
        <v>1082.1088725255031</v>
      </c>
      <c r="W94" s="119">
        <f t="shared" si="7"/>
        <v>24.969998467447226</v>
      </c>
      <c r="X94" s="124">
        <f t="shared" si="8"/>
        <v>97.995279345205617</v>
      </c>
    </row>
    <row r="95" spans="1:24">
      <c r="A95" s="138" t="s">
        <v>199</v>
      </c>
      <c r="B95" s="139">
        <v>138400</v>
      </c>
      <c r="C95" s="124" t="s">
        <v>106</v>
      </c>
      <c r="D95" s="124" t="s">
        <v>106</v>
      </c>
      <c r="E95" s="124">
        <v>171.8</v>
      </c>
      <c r="F95" s="140">
        <v>0.61766522544780733</v>
      </c>
      <c r="G95" s="140">
        <v>5.6148231330713081</v>
      </c>
      <c r="H95" s="119">
        <v>9.1426090000000002E-2</v>
      </c>
      <c r="I95" s="141">
        <v>7.5600000000000001E-2</v>
      </c>
      <c r="J95" s="142">
        <v>1.5E-3</v>
      </c>
      <c r="K95" s="143">
        <v>1.8540000000000001</v>
      </c>
      <c r="L95" s="141">
        <v>4.2999999999999997E-2</v>
      </c>
      <c r="M95" s="141">
        <v>0.17810000000000001</v>
      </c>
      <c r="N95" s="141">
        <v>2.8999999999999998E-3</v>
      </c>
      <c r="O95" s="144">
        <v>0.70206181528537659</v>
      </c>
      <c r="P95" s="119">
        <v>1084.4977674475704</v>
      </c>
      <c r="Q95" s="145">
        <v>39.784118907601197</v>
      </c>
      <c r="R95" s="119">
        <v>1056.5864384846836</v>
      </c>
      <c r="S95" s="119">
        <v>15.848934377364913</v>
      </c>
      <c r="T95" s="119">
        <v>1064.8540580338577</v>
      </c>
      <c r="U95" s="119">
        <v>15.184240983468271</v>
      </c>
      <c r="V95" s="135">
        <f t="shared" si="6"/>
        <v>1084.4977674475704</v>
      </c>
      <c r="W95" s="119">
        <f t="shared" si="7"/>
        <v>39.784118907601197</v>
      </c>
      <c r="X95" s="124">
        <f t="shared" si="8"/>
        <v>97.426335968530609</v>
      </c>
    </row>
    <row r="96" spans="1:24">
      <c r="A96" s="138" t="s">
        <v>201</v>
      </c>
      <c r="B96" s="139">
        <v>246600</v>
      </c>
      <c r="C96" s="124" t="s">
        <v>106</v>
      </c>
      <c r="D96" s="124" t="s">
        <v>106</v>
      </c>
      <c r="E96" s="124">
        <v>306</v>
      </c>
      <c r="F96" s="140">
        <v>0.3968253968253968</v>
      </c>
      <c r="G96" s="140">
        <v>5.5679287305122491</v>
      </c>
      <c r="H96" s="119">
        <v>8.680512E-2</v>
      </c>
      <c r="I96" s="141">
        <v>7.6600000000000001E-2</v>
      </c>
      <c r="J96" s="142">
        <v>1.1000000000000001E-3</v>
      </c>
      <c r="K96" s="143">
        <v>1.897</v>
      </c>
      <c r="L96" s="141">
        <v>3.9E-2</v>
      </c>
      <c r="M96" s="141">
        <v>0.17960000000000001</v>
      </c>
      <c r="N96" s="141">
        <v>2.8E-3</v>
      </c>
      <c r="O96" s="144">
        <v>0.75832333961509912</v>
      </c>
      <c r="P96" s="119">
        <v>1110.7950839474768</v>
      </c>
      <c r="Q96" s="145">
        <v>28.681757715991264</v>
      </c>
      <c r="R96" s="119">
        <v>1064.7890279386568</v>
      </c>
      <c r="S96" s="119">
        <v>15.283630960941537</v>
      </c>
      <c r="T96" s="119">
        <v>1080.0382990173259</v>
      </c>
      <c r="U96" s="119">
        <v>13.578100182825438</v>
      </c>
      <c r="V96" s="135">
        <f t="shared" si="6"/>
        <v>1110.7950839474768</v>
      </c>
      <c r="W96" s="119">
        <f t="shared" si="7"/>
        <v>28.681757715991264</v>
      </c>
      <c r="X96" s="124">
        <f t="shared" si="8"/>
        <v>95.858276951917503</v>
      </c>
    </row>
    <row r="97" spans="1:24">
      <c r="A97" s="138" t="s">
        <v>204</v>
      </c>
      <c r="B97" s="139">
        <v>246100</v>
      </c>
      <c r="C97" s="124" t="s">
        <v>106</v>
      </c>
      <c r="D97" s="124" t="s">
        <v>106</v>
      </c>
      <c r="E97" s="124">
        <v>285.5</v>
      </c>
      <c r="F97" s="140">
        <v>0.2103049421661409</v>
      </c>
      <c r="G97" s="140">
        <v>5.3191489361702127</v>
      </c>
      <c r="H97" s="119">
        <v>7.9221369999999999E-2</v>
      </c>
      <c r="I97" s="141">
        <v>7.6910000000000006E-2</v>
      </c>
      <c r="J97" s="142">
        <v>8.8000000000000003E-4</v>
      </c>
      <c r="K97" s="143">
        <v>1.99</v>
      </c>
      <c r="L97" s="141">
        <v>3.6999999999999998E-2</v>
      </c>
      <c r="M97" s="141">
        <v>0.188</v>
      </c>
      <c r="N97" s="141">
        <v>2.8E-3</v>
      </c>
      <c r="O97" s="144">
        <v>0.80103507763082249</v>
      </c>
      <c r="P97" s="119">
        <v>1118.8569974704376</v>
      </c>
      <c r="Q97" s="145">
        <v>22.82565754089438</v>
      </c>
      <c r="R97" s="119">
        <v>1110.5316418401492</v>
      </c>
      <c r="S97" s="119">
        <v>15.175691984085006</v>
      </c>
      <c r="T97" s="119">
        <v>1112.12203625181</v>
      </c>
      <c r="U97" s="119">
        <v>12.487833311658278</v>
      </c>
      <c r="V97" s="135">
        <f t="shared" si="6"/>
        <v>1118.8569974704376</v>
      </c>
      <c r="W97" s="119">
        <f t="shared" si="7"/>
        <v>22.82565754089438</v>
      </c>
      <c r="X97" s="124">
        <f t="shared" si="8"/>
        <v>99.255905298969324</v>
      </c>
    </row>
    <row r="98" spans="1:24">
      <c r="A98" s="146" t="s">
        <v>193</v>
      </c>
      <c r="B98" s="147">
        <v>354300</v>
      </c>
      <c r="C98" s="133" t="s">
        <v>106</v>
      </c>
      <c r="D98" s="133" t="s">
        <v>106</v>
      </c>
      <c r="E98" s="133">
        <v>526.4</v>
      </c>
      <c r="F98" s="148">
        <v>0.32851511169513797</v>
      </c>
      <c r="G98" s="148">
        <v>6.6974750519054318</v>
      </c>
      <c r="H98" s="128">
        <v>0.1031692</v>
      </c>
      <c r="I98" s="149">
        <v>7.7270000000000005E-2</v>
      </c>
      <c r="J98" s="150">
        <v>8.8000000000000003E-4</v>
      </c>
      <c r="K98" s="151">
        <v>1.5920000000000001</v>
      </c>
      <c r="L98" s="149">
        <v>2.9000000000000001E-2</v>
      </c>
      <c r="M98" s="149">
        <v>0.14931</v>
      </c>
      <c r="N98" s="149">
        <v>2.3E-3</v>
      </c>
      <c r="O98" s="152">
        <v>0.84563705689851487</v>
      </c>
      <c r="P98" s="128">
        <v>1128.1665728172295</v>
      </c>
      <c r="Q98" s="153">
        <v>22.688087203253232</v>
      </c>
      <c r="R98" s="128">
        <v>897.0943581184614</v>
      </c>
      <c r="S98" s="128">
        <v>12.887677587363441</v>
      </c>
      <c r="T98" s="128">
        <v>967.08105649594177</v>
      </c>
      <c r="U98" s="128">
        <v>11.297299945414011</v>
      </c>
      <c r="V98" s="137">
        <f t="shared" si="6"/>
        <v>1128.1665728172295</v>
      </c>
      <c r="W98" s="128">
        <f t="shared" si="7"/>
        <v>22.688087203253232</v>
      </c>
      <c r="X98" s="133">
        <f t="shared" si="8"/>
        <v>79.517899194465556</v>
      </c>
    </row>
    <row r="99" spans="1:24">
      <c r="A99" s="138" t="s">
        <v>202</v>
      </c>
      <c r="B99" s="139">
        <v>227000</v>
      </c>
      <c r="C99" s="124" t="s">
        <v>106</v>
      </c>
      <c r="D99" s="124" t="s">
        <v>106</v>
      </c>
      <c r="E99" s="124">
        <v>274.89999999999998</v>
      </c>
      <c r="F99" s="140">
        <v>0.43975373790677219</v>
      </c>
      <c r="G99" s="140">
        <v>5.4347826086956523</v>
      </c>
      <c r="H99" s="119">
        <v>0.1004253</v>
      </c>
      <c r="I99" s="141">
        <v>7.7700000000000005E-2</v>
      </c>
      <c r="J99" s="142">
        <v>1.2999999999999999E-3</v>
      </c>
      <c r="K99" s="143">
        <v>1.972</v>
      </c>
      <c r="L99" s="141">
        <v>0.05</v>
      </c>
      <c r="M99" s="141">
        <v>0.184</v>
      </c>
      <c r="N99" s="141">
        <v>3.3999999999999998E-3</v>
      </c>
      <c r="O99" s="144">
        <v>0.72878260869565215</v>
      </c>
      <c r="P99" s="119">
        <v>1139.2130648786901</v>
      </c>
      <c r="Q99" s="145">
        <v>33.276799042053405</v>
      </c>
      <c r="R99" s="119">
        <v>1088.7899207852629</v>
      </c>
      <c r="S99" s="119">
        <v>18.485133876706641</v>
      </c>
      <c r="T99" s="119">
        <v>1105.9908888211532</v>
      </c>
      <c r="U99" s="119">
        <v>16.940383809752575</v>
      </c>
      <c r="V99" s="135">
        <f t="shared" ref="V99:V105" si="9">IF(R99&lt;=800,R99,P99)</f>
        <v>1139.2130648786901</v>
      </c>
      <c r="W99" s="119">
        <f t="shared" ref="W99:W105" si="10">IF(R99&lt;=800,S99,Q99)</f>
        <v>33.276799042053405</v>
      </c>
      <c r="X99" s="124">
        <f t="shared" ref="X99:X105" si="11">IF(R99&lt;=800,100-(1-(R99/T99))*100,100-(1-(R99/P99))*100)</f>
        <v>95.573861848328036</v>
      </c>
    </row>
    <row r="100" spans="1:24">
      <c r="A100" s="138" t="s">
        <v>203</v>
      </c>
      <c r="B100" s="139">
        <v>138800</v>
      </c>
      <c r="C100" s="124" t="s">
        <v>106</v>
      </c>
      <c r="D100" s="124" t="s">
        <v>106</v>
      </c>
      <c r="E100" s="124">
        <v>166</v>
      </c>
      <c r="F100" s="140">
        <v>0.75930144267274113</v>
      </c>
      <c r="G100" s="140">
        <v>5.417118093174432</v>
      </c>
      <c r="H100" s="119">
        <v>8.8035509999999997E-2</v>
      </c>
      <c r="I100" s="141">
        <v>7.7799999999999994E-2</v>
      </c>
      <c r="J100" s="142">
        <v>1.2999999999999999E-3</v>
      </c>
      <c r="K100" s="143">
        <v>1.9770000000000001</v>
      </c>
      <c r="L100" s="141">
        <v>4.1000000000000002E-2</v>
      </c>
      <c r="M100" s="141">
        <v>0.18459999999999999</v>
      </c>
      <c r="N100" s="141">
        <v>3.0000000000000001E-3</v>
      </c>
      <c r="O100" s="144">
        <v>0.78363237586872092</v>
      </c>
      <c r="P100" s="119">
        <v>1141.7706916375719</v>
      </c>
      <c r="Q100" s="145">
        <v>33.221526003815022</v>
      </c>
      <c r="R100" s="119">
        <v>1092.0558572810819</v>
      </c>
      <c r="S100" s="119">
        <v>16.304909245704039</v>
      </c>
      <c r="T100" s="119">
        <v>1107.6977022223075</v>
      </c>
      <c r="U100" s="119">
        <v>13.888691995753334</v>
      </c>
      <c r="V100" s="135">
        <f t="shared" si="9"/>
        <v>1141.7706916375719</v>
      </c>
      <c r="W100" s="119">
        <f t="shared" si="10"/>
        <v>33.221526003815022</v>
      </c>
      <c r="X100" s="124">
        <f t="shared" si="11"/>
        <v>95.645812708225407</v>
      </c>
    </row>
    <row r="101" spans="1:24">
      <c r="A101" s="146" t="s">
        <v>197</v>
      </c>
      <c r="B101" s="147">
        <v>425000</v>
      </c>
      <c r="C101" s="133" t="s">
        <v>106</v>
      </c>
      <c r="D101" s="133" t="s">
        <v>106</v>
      </c>
      <c r="E101" s="133">
        <v>570</v>
      </c>
      <c r="F101" s="148">
        <v>0.50916496945010181</v>
      </c>
      <c r="G101" s="148">
        <v>5.9136605558840927</v>
      </c>
      <c r="H101" s="128">
        <v>0.1049141</v>
      </c>
      <c r="I101" s="149">
        <v>7.9350000000000004E-2</v>
      </c>
      <c r="J101" s="150">
        <v>1E-3</v>
      </c>
      <c r="K101" s="151">
        <v>1.853</v>
      </c>
      <c r="L101" s="149">
        <v>3.9E-2</v>
      </c>
      <c r="M101" s="149">
        <v>0.1691</v>
      </c>
      <c r="N101" s="149">
        <v>3.0000000000000001E-3</v>
      </c>
      <c r="O101" s="152">
        <v>0.84292407769640165</v>
      </c>
      <c r="P101" s="128">
        <v>1180.8792695951602</v>
      </c>
      <c r="Q101" s="153">
        <v>24.912876180386721</v>
      </c>
      <c r="R101" s="128">
        <v>1007.1505046294036</v>
      </c>
      <c r="S101" s="128">
        <v>16.520803973319971</v>
      </c>
      <c r="T101" s="128">
        <v>1064.4982202684296</v>
      </c>
      <c r="U101" s="128">
        <v>13.786091349094249</v>
      </c>
      <c r="V101" s="137">
        <f t="shared" si="9"/>
        <v>1180.8792695951602</v>
      </c>
      <c r="W101" s="128">
        <f t="shared" si="10"/>
        <v>24.912876180386721</v>
      </c>
      <c r="X101" s="133">
        <f t="shared" si="11"/>
        <v>85.288185724073557</v>
      </c>
    </row>
    <row r="102" spans="1:24">
      <c r="A102" s="138" t="s">
        <v>205</v>
      </c>
      <c r="B102" s="139">
        <v>199900</v>
      </c>
      <c r="C102" s="124" t="s">
        <v>106</v>
      </c>
      <c r="D102" s="124" t="s">
        <v>106</v>
      </c>
      <c r="E102" s="124">
        <v>138.80000000000001</v>
      </c>
      <c r="F102" s="140">
        <v>0.92936802973977695</v>
      </c>
      <c r="G102" s="140">
        <v>3.1181789834736517</v>
      </c>
      <c r="H102" s="119">
        <v>4.95875E-2</v>
      </c>
      <c r="I102" s="141">
        <v>0.1139</v>
      </c>
      <c r="J102" s="142">
        <v>1.5E-3</v>
      </c>
      <c r="K102" s="143">
        <v>5.0350000000000001</v>
      </c>
      <c r="L102" s="141">
        <v>0.1</v>
      </c>
      <c r="M102" s="141">
        <v>0.32069999999999999</v>
      </c>
      <c r="N102" s="141">
        <v>5.1000000000000004E-3</v>
      </c>
      <c r="O102" s="144">
        <v>0.80070159027128163</v>
      </c>
      <c r="P102" s="119">
        <v>1862.549283332803</v>
      </c>
      <c r="Q102" s="145">
        <v>23.777606344663734</v>
      </c>
      <c r="R102" s="119">
        <v>1793.1468110725004</v>
      </c>
      <c r="S102" s="119">
        <v>24.845458549766818</v>
      </c>
      <c r="T102" s="119">
        <v>1825.2280596532414</v>
      </c>
      <c r="U102" s="119">
        <v>16.687032150459345</v>
      </c>
      <c r="V102" s="135">
        <f t="shared" si="9"/>
        <v>1862.549283332803</v>
      </c>
      <c r="W102" s="119">
        <f t="shared" si="10"/>
        <v>23.777606344663734</v>
      </c>
      <c r="X102" s="124">
        <f t="shared" si="11"/>
        <v>96.273791363194675</v>
      </c>
    </row>
    <row r="103" spans="1:24">
      <c r="A103" s="138" t="s">
        <v>206</v>
      </c>
      <c r="B103" s="139">
        <v>155000</v>
      </c>
      <c r="C103" s="124" t="s">
        <v>106</v>
      </c>
      <c r="D103" s="124" t="s">
        <v>106</v>
      </c>
      <c r="E103" s="124">
        <v>93.3</v>
      </c>
      <c r="F103" s="140">
        <v>0.63131313131313127</v>
      </c>
      <c r="G103" s="140">
        <v>2.7578599007170439</v>
      </c>
      <c r="H103" s="119">
        <v>4.2592430000000001E-2</v>
      </c>
      <c r="I103" s="141">
        <v>0.12520000000000001</v>
      </c>
      <c r="J103" s="142">
        <v>1.4E-3</v>
      </c>
      <c r="K103" s="143">
        <v>6.2649999999999997</v>
      </c>
      <c r="L103" s="141">
        <v>0.11</v>
      </c>
      <c r="M103" s="141">
        <v>0.36259999999999998</v>
      </c>
      <c r="N103" s="141">
        <v>5.5999999999999999E-3</v>
      </c>
      <c r="O103" s="144">
        <v>0.87960687960687955</v>
      </c>
      <c r="P103" s="119">
        <v>2031.6268723983883</v>
      </c>
      <c r="Q103" s="145">
        <v>19.79137181281045</v>
      </c>
      <c r="R103" s="119">
        <v>1994.4859910229222</v>
      </c>
      <c r="S103" s="119">
        <v>26.439116759578837</v>
      </c>
      <c r="T103" s="119">
        <v>2013.5739422472927</v>
      </c>
      <c r="U103" s="119">
        <v>15.25877565480755</v>
      </c>
      <c r="V103" s="135">
        <f t="shared" si="9"/>
        <v>2031.6268723983883</v>
      </c>
      <c r="W103" s="119">
        <f t="shared" si="10"/>
        <v>19.79137181281045</v>
      </c>
      <c r="X103" s="124">
        <f t="shared" si="11"/>
        <v>98.171865026985969</v>
      </c>
    </row>
    <row r="104" spans="1:24">
      <c r="A104" s="146" t="s">
        <v>207</v>
      </c>
      <c r="B104" s="147">
        <v>224000</v>
      </c>
      <c r="C104" s="133" t="s">
        <v>106</v>
      </c>
      <c r="D104" s="133" t="s">
        <v>106</v>
      </c>
      <c r="E104" s="133">
        <v>128.19999999999999</v>
      </c>
      <c r="F104" s="148">
        <v>0.48496605237633372</v>
      </c>
      <c r="G104" s="148">
        <v>2.6315789473684212</v>
      </c>
      <c r="H104" s="128">
        <v>4.709141E-2</v>
      </c>
      <c r="I104" s="149">
        <v>0.1605</v>
      </c>
      <c r="J104" s="150">
        <v>3.0000000000000001E-3</v>
      </c>
      <c r="K104" s="151">
        <v>8.41</v>
      </c>
      <c r="L104" s="149">
        <v>0.22</v>
      </c>
      <c r="M104" s="149">
        <v>0.38</v>
      </c>
      <c r="N104" s="149">
        <v>6.7999999999999996E-3</v>
      </c>
      <c r="O104" s="152">
        <v>0.68406698564593305</v>
      </c>
      <c r="P104" s="128">
        <v>2460.9345560826314</v>
      </c>
      <c r="Q104" s="153">
        <v>31.586853044043345</v>
      </c>
      <c r="R104" s="128">
        <v>2076.2836368677727</v>
      </c>
      <c r="S104" s="128">
        <v>31.686934147417105</v>
      </c>
      <c r="T104" s="128">
        <v>2276.2582663322214</v>
      </c>
      <c r="U104" s="128">
        <v>23.465778760974899</v>
      </c>
      <c r="V104" s="137">
        <f t="shared" si="9"/>
        <v>2460.9345560826314</v>
      </c>
      <c r="W104" s="128">
        <f t="shared" si="10"/>
        <v>31.586853044043345</v>
      </c>
      <c r="X104" s="133">
        <f t="shared" si="11"/>
        <v>84.369721727701915</v>
      </c>
    </row>
    <row r="105" spans="1:24">
      <c r="A105" s="138" t="s">
        <v>208</v>
      </c>
      <c r="B105" s="139">
        <v>799000</v>
      </c>
      <c r="C105" s="124" t="s">
        <v>106</v>
      </c>
      <c r="D105" s="124" t="s">
        <v>106</v>
      </c>
      <c r="E105" s="124">
        <v>284.7</v>
      </c>
      <c r="F105" s="140">
        <v>0.55340343110127288</v>
      </c>
      <c r="G105" s="140">
        <v>1.6334531198954592</v>
      </c>
      <c r="H105" s="119">
        <v>2.641487E-2</v>
      </c>
      <c r="I105" s="141">
        <v>0.25580000000000003</v>
      </c>
      <c r="J105" s="142">
        <v>1.6999999999999999E-3</v>
      </c>
      <c r="K105" s="143">
        <v>21.55</v>
      </c>
      <c r="L105" s="141">
        <v>0.36</v>
      </c>
      <c r="M105" s="141">
        <v>0.61219999999999997</v>
      </c>
      <c r="N105" s="141">
        <v>9.9000000000000008E-3</v>
      </c>
      <c r="O105" s="144">
        <v>0.96802515517804677</v>
      </c>
      <c r="P105" s="119">
        <v>3221.023403165153</v>
      </c>
      <c r="Q105" s="145">
        <v>10.49103940932322</v>
      </c>
      <c r="R105" s="119">
        <v>3078.8055172755107</v>
      </c>
      <c r="S105" s="119">
        <v>39.464304313091361</v>
      </c>
      <c r="T105" s="119">
        <v>3163.6645844023833</v>
      </c>
      <c r="U105" s="119">
        <v>16.082073936860525</v>
      </c>
      <c r="V105" s="135">
        <f t="shared" si="9"/>
        <v>3221.023403165153</v>
      </c>
      <c r="W105" s="119">
        <f t="shared" si="10"/>
        <v>10.49103940932322</v>
      </c>
      <c r="X105" s="124">
        <f t="shared" si="11"/>
        <v>95.584698771518035</v>
      </c>
    </row>
    <row r="106" spans="1:24">
      <c r="A106" s="36"/>
      <c r="B106" s="36"/>
      <c r="C106" s="36"/>
      <c r="D106" s="36"/>
      <c r="E106" s="36"/>
      <c r="F106" s="4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</row>
    <row r="107" spans="1:24">
      <c r="A107" s="85" t="s">
        <v>1070</v>
      </c>
    </row>
    <row r="108" spans="1:24">
      <c r="A108" s="86" t="s">
        <v>1069</v>
      </c>
    </row>
  </sheetData>
  <autoFilter ref="A2:X105" xr:uid="{00000000-0009-0000-0000-000009000000}">
    <sortState xmlns:xlrd2="http://schemas.microsoft.com/office/spreadsheetml/2017/richdata2" ref="A3:X105">
      <sortCondition ref="V2:V105"/>
    </sortState>
  </autoFilter>
  <mergeCells count="4">
    <mergeCell ref="G1:J1"/>
    <mergeCell ref="K1:O1"/>
    <mergeCell ref="B1:F1"/>
    <mergeCell ref="P1:W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X109"/>
  <sheetViews>
    <sheetView zoomScale="91" zoomScaleNormal="91" workbookViewId="0"/>
  </sheetViews>
  <sheetFormatPr defaultRowHeight="14.5"/>
  <cols>
    <col min="1" max="1" width="18.453125" customWidth="1"/>
    <col min="2" max="2" width="9.453125" bestFit="1" customWidth="1"/>
    <col min="5" max="21" width="9.453125" bestFit="1" customWidth="1"/>
    <col min="22" max="22" width="18.453125" bestFit="1" customWidth="1"/>
    <col min="23" max="24" width="9.453125" bestFit="1" customWidth="1"/>
  </cols>
  <sheetData>
    <row r="1" spans="1:24" ht="16.399999999999999" customHeight="1" thickBot="1">
      <c r="A1" s="203" t="s">
        <v>1235</v>
      </c>
      <c r="B1" s="349" t="s">
        <v>908</v>
      </c>
      <c r="C1" s="350"/>
      <c r="D1" s="350"/>
      <c r="E1" s="350"/>
      <c r="F1" s="351"/>
      <c r="G1" s="352" t="s">
        <v>909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  <c r="X1" s="84"/>
    </row>
    <row r="2" spans="1:24" ht="30.5">
      <c r="A2" s="2" t="s">
        <v>2</v>
      </c>
      <c r="B2" s="63" t="s">
        <v>3</v>
      </c>
      <c r="C2" s="3" t="s">
        <v>4</v>
      </c>
      <c r="D2" s="3" t="s">
        <v>5</v>
      </c>
      <c r="E2" s="4" t="s">
        <v>1072</v>
      </c>
      <c r="F2" s="68" t="s">
        <v>6</v>
      </c>
      <c r="G2" s="3" t="s">
        <v>7</v>
      </c>
      <c r="H2" s="5" t="s">
        <v>8</v>
      </c>
      <c r="I2" s="66" t="s">
        <v>9</v>
      </c>
      <c r="J2" s="5" t="s">
        <v>8</v>
      </c>
      <c r="K2" s="64" t="s">
        <v>10</v>
      </c>
      <c r="L2" s="5" t="s">
        <v>8</v>
      </c>
      <c r="M2" s="65" t="s">
        <v>11</v>
      </c>
      <c r="N2" s="5" t="s">
        <v>8</v>
      </c>
      <c r="O2" s="68" t="s">
        <v>12</v>
      </c>
      <c r="P2" s="67" t="s">
        <v>9</v>
      </c>
      <c r="Q2" s="4" t="s">
        <v>8</v>
      </c>
      <c r="R2" s="65" t="s">
        <v>11</v>
      </c>
      <c r="S2" s="4" t="s">
        <v>8</v>
      </c>
      <c r="T2" s="66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6" t="s">
        <v>507</v>
      </c>
      <c r="B3" s="7">
        <v>70600</v>
      </c>
      <c r="C3" s="8" t="s">
        <v>106</v>
      </c>
      <c r="D3" s="8" t="s">
        <v>106</v>
      </c>
      <c r="E3" s="8">
        <v>513</v>
      </c>
      <c r="F3" s="15">
        <v>0.99009900990099009</v>
      </c>
      <c r="G3" s="15">
        <v>32.754667540124466</v>
      </c>
      <c r="H3" s="9">
        <v>0.50424809999999998</v>
      </c>
      <c r="I3" s="10">
        <v>5.1400000000000001E-2</v>
      </c>
      <c r="J3" s="11">
        <v>1.1999999999999999E-3</v>
      </c>
      <c r="K3" s="52">
        <v>0.2162</v>
      </c>
      <c r="L3" s="10">
        <v>5.0000000000000001E-3</v>
      </c>
      <c r="M3" s="10">
        <v>3.0530000000000002E-2</v>
      </c>
      <c r="N3" s="10">
        <v>4.6999999999999999E-4</v>
      </c>
      <c r="O3" s="43">
        <v>0.66566655748444148</v>
      </c>
      <c r="P3" s="9">
        <v>258.80902606852715</v>
      </c>
      <c r="Q3" s="58">
        <v>53.640095700629566</v>
      </c>
      <c r="R3" s="9">
        <v>193.86451575272864</v>
      </c>
      <c r="S3" s="9">
        <v>2.9393845523336779</v>
      </c>
      <c r="T3" s="9">
        <v>198.74218784979669</v>
      </c>
      <c r="U3" s="9">
        <v>4.1658508145540054</v>
      </c>
      <c r="V3" s="79">
        <f t="shared" ref="V3:V34" si="0">IF(R3&lt;=800,R3,P3)</f>
        <v>193.86451575272864</v>
      </c>
      <c r="W3" s="9">
        <f t="shared" ref="W3:W34" si="1">IF(R3&lt;=800,S3,Q3)</f>
        <v>2.9393845523336779</v>
      </c>
      <c r="X3" s="8">
        <f t="shared" ref="X3:X34" si="2">IF(R3&lt;=800,100-(1-(R3/T3))*100,100-(1-(R3/P3))*100)</f>
        <v>97.545728891364291</v>
      </c>
    </row>
    <row r="4" spans="1:24">
      <c r="A4" s="6" t="s">
        <v>508</v>
      </c>
      <c r="B4" s="7">
        <v>37400</v>
      </c>
      <c r="C4" s="8" t="s">
        <v>106</v>
      </c>
      <c r="D4" s="8" t="s">
        <v>106</v>
      </c>
      <c r="E4" s="8">
        <v>272.60000000000002</v>
      </c>
      <c r="F4" s="15">
        <v>0.7142857142857143</v>
      </c>
      <c r="G4" s="15">
        <v>31.959092361776928</v>
      </c>
      <c r="H4" s="9">
        <v>0.55154709999999996</v>
      </c>
      <c r="I4" s="10">
        <v>5.1900000000000002E-2</v>
      </c>
      <c r="J4" s="11">
        <v>2E-3</v>
      </c>
      <c r="K4" s="52">
        <v>0.2243</v>
      </c>
      <c r="L4" s="10">
        <v>8.5000000000000006E-3</v>
      </c>
      <c r="M4" s="10">
        <v>3.1289999999999998E-2</v>
      </c>
      <c r="N4" s="10">
        <v>5.4000000000000001E-4</v>
      </c>
      <c r="O4" s="43">
        <v>0.45540578647566404</v>
      </c>
      <c r="P4" s="9">
        <v>281.00659913551658</v>
      </c>
      <c r="Q4" s="58">
        <v>88.185661305536527</v>
      </c>
      <c r="R4" s="9">
        <v>198.61689471917029</v>
      </c>
      <c r="S4" s="9">
        <v>3.3745625439460696</v>
      </c>
      <c r="T4" s="9">
        <v>205.48230908029913</v>
      </c>
      <c r="U4" s="9">
        <v>7.0251844707685791</v>
      </c>
      <c r="V4" s="79">
        <f t="shared" si="0"/>
        <v>198.61689471917029</v>
      </c>
      <c r="W4" s="9">
        <f t="shared" si="1"/>
        <v>3.3745625439460696</v>
      </c>
      <c r="X4" s="8">
        <f t="shared" si="2"/>
        <v>96.658878133179854</v>
      </c>
    </row>
    <row r="5" spans="1:24">
      <c r="A5" s="6" t="s">
        <v>509</v>
      </c>
      <c r="B5" s="7">
        <v>43450</v>
      </c>
      <c r="C5" s="8" t="s">
        <v>106</v>
      </c>
      <c r="D5" s="8" t="s">
        <v>106</v>
      </c>
      <c r="E5" s="8">
        <v>304.39999999999998</v>
      </c>
      <c r="F5" s="15">
        <v>1.1195700850873265</v>
      </c>
      <c r="G5" s="15">
        <v>31.575623618566471</v>
      </c>
      <c r="H5" s="9">
        <v>0.50848020000000005</v>
      </c>
      <c r="I5" s="10">
        <v>5.2400000000000002E-2</v>
      </c>
      <c r="J5" s="11">
        <v>1.6999999999999999E-3</v>
      </c>
      <c r="K5" s="52">
        <v>0.22950000000000001</v>
      </c>
      <c r="L5" s="10">
        <v>7.4999999999999997E-3</v>
      </c>
      <c r="M5" s="10">
        <v>3.1669999999999997E-2</v>
      </c>
      <c r="N5" s="10">
        <v>5.1000000000000004E-4</v>
      </c>
      <c r="O5" s="43">
        <v>0.49276918219134846</v>
      </c>
      <c r="P5" s="9">
        <v>302.90442620035117</v>
      </c>
      <c r="Q5" s="58">
        <v>73.951698938683847</v>
      </c>
      <c r="R5" s="9">
        <v>200.99177102981912</v>
      </c>
      <c r="S5" s="9">
        <v>3.1859595414357216</v>
      </c>
      <c r="T5" s="9">
        <v>209.78583812165326</v>
      </c>
      <c r="U5" s="9">
        <v>6.1750629397783428</v>
      </c>
      <c r="V5" s="79">
        <f t="shared" si="0"/>
        <v>200.99177102981912</v>
      </c>
      <c r="W5" s="9">
        <f t="shared" si="1"/>
        <v>3.1859595414357216</v>
      </c>
      <c r="X5" s="8">
        <f t="shared" si="2"/>
        <v>95.808074000336234</v>
      </c>
    </row>
    <row r="6" spans="1:24" s="36" customFormat="1">
      <c r="A6" s="104" t="s">
        <v>510</v>
      </c>
      <c r="B6" s="97">
        <v>159200</v>
      </c>
      <c r="C6" s="78" t="s">
        <v>106</v>
      </c>
      <c r="D6" s="78" t="s">
        <v>106</v>
      </c>
      <c r="E6" s="78">
        <v>1022.1</v>
      </c>
      <c r="F6" s="98">
        <v>0.84459459459459463</v>
      </c>
      <c r="G6" s="98">
        <v>29.940119760479043</v>
      </c>
      <c r="H6" s="73">
        <v>0.4392413</v>
      </c>
      <c r="I6" s="99">
        <v>0.1031</v>
      </c>
      <c r="J6" s="100">
        <v>2E-3</v>
      </c>
      <c r="K6" s="101">
        <v>0.47560000000000002</v>
      </c>
      <c r="L6" s="99">
        <v>0.01</v>
      </c>
      <c r="M6" s="99">
        <v>3.3399999999999999E-2</v>
      </c>
      <c r="N6" s="99">
        <v>4.8999999999999998E-4</v>
      </c>
      <c r="O6" s="102">
        <v>0.69773652694610777</v>
      </c>
      <c r="P6" s="73">
        <v>1680.6646003020469</v>
      </c>
      <c r="Q6" s="103">
        <v>35.822858284871018</v>
      </c>
      <c r="R6" s="73">
        <v>211.79266314873348</v>
      </c>
      <c r="S6" s="73">
        <v>3.0559263658098246</v>
      </c>
      <c r="T6" s="73">
        <v>395.04968953686705</v>
      </c>
      <c r="U6" s="73">
        <v>6.8579421393872053</v>
      </c>
      <c r="V6" s="83">
        <f t="shared" si="0"/>
        <v>211.79266314873348</v>
      </c>
      <c r="W6" s="73">
        <f t="shared" si="1"/>
        <v>3.0559263658098246</v>
      </c>
      <c r="X6" s="78">
        <f t="shared" si="2"/>
        <v>53.611651586671712</v>
      </c>
    </row>
    <row r="7" spans="1:24" s="36" customFormat="1">
      <c r="A7" s="6" t="s">
        <v>511</v>
      </c>
      <c r="B7" s="7">
        <v>66010</v>
      </c>
      <c r="C7" s="8" t="s">
        <v>106</v>
      </c>
      <c r="D7" s="8" t="s">
        <v>106</v>
      </c>
      <c r="E7" s="8">
        <v>418.2</v>
      </c>
      <c r="F7" s="15">
        <v>0.51046452271567122</v>
      </c>
      <c r="G7" s="15">
        <v>29.334115576415368</v>
      </c>
      <c r="H7" s="9">
        <v>0.44745499999999999</v>
      </c>
      <c r="I7" s="10">
        <v>5.0500000000000003E-2</v>
      </c>
      <c r="J7" s="11">
        <v>1.1999999999999999E-3</v>
      </c>
      <c r="K7" s="52">
        <v>0.23719999999999999</v>
      </c>
      <c r="L7" s="10">
        <v>5.4000000000000003E-3</v>
      </c>
      <c r="M7" s="10">
        <v>3.4090000000000002E-2</v>
      </c>
      <c r="N7" s="10">
        <v>5.1999999999999995E-4</v>
      </c>
      <c r="O7" s="43">
        <v>0.67003465771432891</v>
      </c>
      <c r="P7" s="9">
        <v>218.07276511615112</v>
      </c>
      <c r="Q7" s="58">
        <v>55.000670647980868</v>
      </c>
      <c r="R7" s="9">
        <v>216.09549020066385</v>
      </c>
      <c r="S7" s="9">
        <v>3.2408135015221831</v>
      </c>
      <c r="T7" s="9">
        <v>216.12505643374888</v>
      </c>
      <c r="U7" s="9">
        <v>4.4221930432845511</v>
      </c>
      <c r="V7" s="79">
        <f t="shared" si="0"/>
        <v>216.09549020066385</v>
      </c>
      <c r="W7" s="9">
        <f t="shared" si="1"/>
        <v>3.2408135015221831</v>
      </c>
      <c r="X7" s="8">
        <f t="shared" si="2"/>
        <v>99.986319849455256</v>
      </c>
    </row>
    <row r="8" spans="1:24" s="36" customFormat="1">
      <c r="A8" s="104" t="s">
        <v>512</v>
      </c>
      <c r="B8" s="97">
        <v>48730</v>
      </c>
      <c r="C8" s="78" t="s">
        <v>106</v>
      </c>
      <c r="D8" s="78" t="s">
        <v>106</v>
      </c>
      <c r="E8" s="78">
        <v>304.8</v>
      </c>
      <c r="F8" s="98">
        <v>0.67796610169491522</v>
      </c>
      <c r="G8" s="98">
        <v>27.517886626307103</v>
      </c>
      <c r="H8" s="73">
        <v>0.43919580000000003</v>
      </c>
      <c r="I8" s="99">
        <v>6.2100000000000002E-2</v>
      </c>
      <c r="J8" s="100">
        <v>1.9E-3</v>
      </c>
      <c r="K8" s="101">
        <v>0.3105</v>
      </c>
      <c r="L8" s="99">
        <v>8.8999999999999999E-3</v>
      </c>
      <c r="M8" s="99">
        <v>3.6339999999999997E-2</v>
      </c>
      <c r="N8" s="99">
        <v>5.8E-4</v>
      </c>
      <c r="O8" s="102">
        <v>0.55681979803726356</v>
      </c>
      <c r="P8" s="73">
        <v>677.55423388243116</v>
      </c>
      <c r="Q8" s="103">
        <v>65.394272254209596</v>
      </c>
      <c r="R8" s="73">
        <v>230.10652908590771</v>
      </c>
      <c r="S8" s="73">
        <v>3.6068031247046406</v>
      </c>
      <c r="T8" s="73">
        <v>274.56845588802759</v>
      </c>
      <c r="U8" s="73">
        <v>6.8724618219113722</v>
      </c>
      <c r="V8" s="83">
        <f t="shared" si="0"/>
        <v>230.10652908590771</v>
      </c>
      <c r="W8" s="73">
        <f t="shared" si="1"/>
        <v>3.6068031247046406</v>
      </c>
      <c r="X8" s="78">
        <f t="shared" si="2"/>
        <v>83.806615126884054</v>
      </c>
    </row>
    <row r="9" spans="1:24" s="36" customFormat="1">
      <c r="A9" s="6" t="s">
        <v>513</v>
      </c>
      <c r="B9" s="7">
        <v>66750</v>
      </c>
      <c r="C9" s="8" t="s">
        <v>106</v>
      </c>
      <c r="D9" s="8" t="s">
        <v>106</v>
      </c>
      <c r="E9" s="8">
        <v>410.3</v>
      </c>
      <c r="F9" s="15">
        <v>1.1325028312570782</v>
      </c>
      <c r="G9" s="15">
        <v>27.27768685215494</v>
      </c>
      <c r="H9" s="9">
        <v>0.42412119999999998</v>
      </c>
      <c r="I9" s="10">
        <v>5.0900000000000001E-2</v>
      </c>
      <c r="J9" s="11">
        <v>1.2999999999999999E-3</v>
      </c>
      <c r="K9" s="52">
        <v>0.25719999999999998</v>
      </c>
      <c r="L9" s="10">
        <v>6.8999999999999999E-3</v>
      </c>
      <c r="M9" s="10">
        <v>3.6659999999999998E-2</v>
      </c>
      <c r="N9" s="10">
        <v>5.6999999999999998E-4</v>
      </c>
      <c r="O9" s="43">
        <v>0.57956782656135108</v>
      </c>
      <c r="P9" s="9">
        <v>236.30385112996791</v>
      </c>
      <c r="Q9" s="58">
        <v>58.920341199441445</v>
      </c>
      <c r="R9" s="9">
        <v>232.09673897945314</v>
      </c>
      <c r="S9" s="9">
        <v>3.5435400877844927</v>
      </c>
      <c r="T9" s="9">
        <v>232.40800725113019</v>
      </c>
      <c r="U9" s="9">
        <v>5.5575778830271645</v>
      </c>
      <c r="V9" s="79">
        <f t="shared" si="0"/>
        <v>232.09673897945314</v>
      </c>
      <c r="W9" s="9">
        <f t="shared" si="1"/>
        <v>3.5435400877844927</v>
      </c>
      <c r="X9" s="8">
        <f t="shared" si="2"/>
        <v>99.866068180972476</v>
      </c>
    </row>
    <row r="10" spans="1:24" s="36" customFormat="1">
      <c r="A10" s="6" t="s">
        <v>514</v>
      </c>
      <c r="B10" s="7">
        <v>84200</v>
      </c>
      <c r="C10" s="8" t="s">
        <v>106</v>
      </c>
      <c r="D10" s="8" t="s">
        <v>106</v>
      </c>
      <c r="E10" s="8">
        <v>516.1</v>
      </c>
      <c r="F10" s="15">
        <v>0.59883825378765199</v>
      </c>
      <c r="G10" s="15">
        <v>27.092928745597401</v>
      </c>
      <c r="H10" s="9">
        <v>0.411055</v>
      </c>
      <c r="I10" s="10">
        <v>5.3699999999999998E-2</v>
      </c>
      <c r="J10" s="11">
        <v>1.1999999999999999E-3</v>
      </c>
      <c r="K10" s="52">
        <v>0.27289999999999998</v>
      </c>
      <c r="L10" s="10">
        <v>6.1000000000000004E-3</v>
      </c>
      <c r="M10" s="10">
        <v>3.6909999999999998E-2</v>
      </c>
      <c r="N10" s="10">
        <v>5.5999999999999995E-4</v>
      </c>
      <c r="O10" s="43">
        <v>0.67876225288806169</v>
      </c>
      <c r="P10" s="9">
        <v>358.48947778284702</v>
      </c>
      <c r="Q10" s="58">
        <v>50.436504237834434</v>
      </c>
      <c r="R10" s="9">
        <v>233.65116304359091</v>
      </c>
      <c r="S10" s="9">
        <v>3.4805503617259319</v>
      </c>
      <c r="T10" s="9">
        <v>245.00965821622759</v>
      </c>
      <c r="U10" s="9">
        <v>4.8543033989478772</v>
      </c>
      <c r="V10" s="79">
        <f t="shared" si="0"/>
        <v>233.65116304359091</v>
      </c>
      <c r="W10" s="9">
        <f t="shared" si="1"/>
        <v>3.4805503617259319</v>
      </c>
      <c r="X10" s="8">
        <f t="shared" si="2"/>
        <v>95.364062276021585</v>
      </c>
    </row>
    <row r="11" spans="1:24" s="36" customFormat="1">
      <c r="A11" s="6" t="s">
        <v>515</v>
      </c>
      <c r="B11" s="7">
        <v>33700</v>
      </c>
      <c r="C11" s="8" t="s">
        <v>106</v>
      </c>
      <c r="D11" s="8" t="s">
        <v>106</v>
      </c>
      <c r="E11" s="8">
        <v>200</v>
      </c>
      <c r="F11" s="15">
        <v>0.80840743734842357</v>
      </c>
      <c r="G11" s="15">
        <v>25.974025974025974</v>
      </c>
      <c r="H11" s="9">
        <v>0.44526900000000003</v>
      </c>
      <c r="I11" s="10">
        <v>5.5800000000000002E-2</v>
      </c>
      <c r="J11" s="11">
        <v>1.8E-3</v>
      </c>
      <c r="K11" s="52">
        <v>0.29780000000000001</v>
      </c>
      <c r="L11" s="10">
        <v>9.5999999999999992E-3</v>
      </c>
      <c r="M11" s="10">
        <v>3.85E-2</v>
      </c>
      <c r="N11" s="10">
        <v>6.6E-4</v>
      </c>
      <c r="O11" s="43">
        <v>0.53178571428571442</v>
      </c>
      <c r="P11" s="9">
        <v>444.41930466861368</v>
      </c>
      <c r="Q11" s="58">
        <v>71.719892419005873</v>
      </c>
      <c r="R11" s="9">
        <v>243.52853720567236</v>
      </c>
      <c r="S11" s="9">
        <v>4.0956013046478574</v>
      </c>
      <c r="T11" s="9">
        <v>264.68043174588115</v>
      </c>
      <c r="U11" s="9">
        <v>7.4832806940762566</v>
      </c>
      <c r="V11" s="79">
        <f t="shared" si="0"/>
        <v>243.52853720567236</v>
      </c>
      <c r="W11" s="9">
        <f t="shared" si="1"/>
        <v>4.0956013046478574</v>
      </c>
      <c r="X11" s="8">
        <f t="shared" si="2"/>
        <v>92.008515929686624</v>
      </c>
    </row>
    <row r="12" spans="1:24" s="36" customFormat="1">
      <c r="A12" s="104" t="s">
        <v>516</v>
      </c>
      <c r="B12" s="97">
        <v>42140</v>
      </c>
      <c r="C12" s="78" t="s">
        <v>106</v>
      </c>
      <c r="D12" s="78" t="s">
        <v>106</v>
      </c>
      <c r="E12" s="78">
        <v>226.5</v>
      </c>
      <c r="F12" s="98">
        <v>1.852881230313137</v>
      </c>
      <c r="G12" s="98">
        <v>25.329280648429584</v>
      </c>
      <c r="H12" s="73">
        <v>0.41702210000000001</v>
      </c>
      <c r="I12" s="99">
        <v>8.9300000000000004E-2</v>
      </c>
      <c r="J12" s="100">
        <v>3.8E-3</v>
      </c>
      <c r="K12" s="101">
        <v>0.48699999999999999</v>
      </c>
      <c r="L12" s="99">
        <v>2.1000000000000001E-2</v>
      </c>
      <c r="M12" s="99">
        <v>3.9480000000000001E-2</v>
      </c>
      <c r="N12" s="99">
        <v>6.4999999999999997E-4</v>
      </c>
      <c r="O12" s="102">
        <v>0.38180875186954216</v>
      </c>
      <c r="P12" s="73">
        <v>1410.602355790681</v>
      </c>
      <c r="Q12" s="103">
        <v>81.434532128794217</v>
      </c>
      <c r="R12" s="73">
        <v>249.60894834229791</v>
      </c>
      <c r="S12" s="73">
        <v>4.0297645758795397</v>
      </c>
      <c r="T12" s="73">
        <v>402.86405795605225</v>
      </c>
      <c r="U12" s="73">
        <v>14.239327925822522</v>
      </c>
      <c r="V12" s="83">
        <f t="shared" si="0"/>
        <v>249.60894834229791</v>
      </c>
      <c r="W12" s="73">
        <f t="shared" si="1"/>
        <v>4.0297645758795397</v>
      </c>
      <c r="X12" s="78">
        <f t="shared" si="2"/>
        <v>61.958604500163005</v>
      </c>
    </row>
    <row r="13" spans="1:24" s="36" customFormat="1">
      <c r="A13" s="104" t="s">
        <v>517</v>
      </c>
      <c r="B13" s="97">
        <v>113600</v>
      </c>
      <c r="C13" s="78" t="s">
        <v>106</v>
      </c>
      <c r="D13" s="78" t="s">
        <v>106</v>
      </c>
      <c r="E13" s="78">
        <v>584</v>
      </c>
      <c r="F13" s="98">
        <v>0.67114093959731547</v>
      </c>
      <c r="G13" s="98">
        <v>25.025025025025023</v>
      </c>
      <c r="H13" s="73">
        <v>0.3757511</v>
      </c>
      <c r="I13" s="99">
        <v>6.4899999999999999E-2</v>
      </c>
      <c r="J13" s="100">
        <v>1.5E-3</v>
      </c>
      <c r="K13" s="101">
        <v>0.35849999999999999</v>
      </c>
      <c r="L13" s="99">
        <v>7.1999999999999998E-3</v>
      </c>
      <c r="M13" s="99">
        <v>3.9960000000000002E-2</v>
      </c>
      <c r="N13" s="99">
        <v>5.9999999999999995E-4</v>
      </c>
      <c r="O13" s="102">
        <v>0.74762262262262258</v>
      </c>
      <c r="P13" s="73">
        <v>771.09630544018046</v>
      </c>
      <c r="Q13" s="103">
        <v>48.652591640353464</v>
      </c>
      <c r="R13" s="73">
        <v>252.58501772864349</v>
      </c>
      <c r="S13" s="73">
        <v>3.7181556692499385</v>
      </c>
      <c r="T13" s="73">
        <v>311.0942274298273</v>
      </c>
      <c r="U13" s="73">
        <v>5.367282142434135</v>
      </c>
      <c r="V13" s="83">
        <f t="shared" si="0"/>
        <v>252.58501772864349</v>
      </c>
      <c r="W13" s="73">
        <f t="shared" si="1"/>
        <v>3.7181556692499385</v>
      </c>
      <c r="X13" s="78">
        <f t="shared" si="2"/>
        <v>81.192447643734695</v>
      </c>
    </row>
    <row r="14" spans="1:24" s="36" customFormat="1">
      <c r="A14" s="104" t="s">
        <v>518</v>
      </c>
      <c r="B14" s="97">
        <v>72200</v>
      </c>
      <c r="C14" s="78" t="s">
        <v>106</v>
      </c>
      <c r="D14" s="78" t="s">
        <v>106</v>
      </c>
      <c r="E14" s="78">
        <v>385</v>
      </c>
      <c r="F14" s="98">
        <v>1.3623978201634879</v>
      </c>
      <c r="G14" s="98">
        <v>23.843586075345733</v>
      </c>
      <c r="H14" s="73">
        <v>0.40364679999999997</v>
      </c>
      <c r="I14" s="99">
        <v>6.1400000000000003E-2</v>
      </c>
      <c r="J14" s="100">
        <v>1.9E-3</v>
      </c>
      <c r="K14" s="101">
        <v>0.35499999999999998</v>
      </c>
      <c r="L14" s="99">
        <v>1.0999999999999999E-2</v>
      </c>
      <c r="M14" s="99">
        <v>4.1939999999999998E-2</v>
      </c>
      <c r="N14" s="99">
        <v>7.1000000000000002E-4</v>
      </c>
      <c r="O14" s="102">
        <v>0.54634326093553565</v>
      </c>
      <c r="P14" s="73">
        <v>653.27622727563607</v>
      </c>
      <c r="Q14" s="103">
        <v>66.405540858457883</v>
      </c>
      <c r="R14" s="73">
        <v>264.84680160771273</v>
      </c>
      <c r="S14" s="73">
        <v>4.3912272881300964</v>
      </c>
      <c r="T14" s="73">
        <v>308.47484828315402</v>
      </c>
      <c r="U14" s="73">
        <v>8.2096835222969844</v>
      </c>
      <c r="V14" s="83">
        <f t="shared" si="0"/>
        <v>264.84680160771273</v>
      </c>
      <c r="W14" s="73">
        <f t="shared" si="1"/>
        <v>4.3912272881300964</v>
      </c>
      <c r="X14" s="78">
        <f t="shared" si="2"/>
        <v>85.856854483191313</v>
      </c>
    </row>
    <row r="15" spans="1:24" s="36" customFormat="1">
      <c r="A15" s="6" t="s">
        <v>519</v>
      </c>
      <c r="B15" s="7">
        <v>64500</v>
      </c>
      <c r="C15" s="8" t="s">
        <v>106</v>
      </c>
      <c r="D15" s="8" t="s">
        <v>106</v>
      </c>
      <c r="E15" s="8">
        <v>334</v>
      </c>
      <c r="F15" s="15">
        <v>1.3173494928204452</v>
      </c>
      <c r="G15" s="15">
        <v>23.843586075345733</v>
      </c>
      <c r="H15" s="9">
        <v>0.37522100000000003</v>
      </c>
      <c r="I15" s="10">
        <v>5.4300000000000001E-2</v>
      </c>
      <c r="J15" s="11">
        <v>1.4E-3</v>
      </c>
      <c r="K15" s="52">
        <v>0.31380000000000002</v>
      </c>
      <c r="L15" s="10">
        <v>8.0000000000000002E-3</v>
      </c>
      <c r="M15" s="10">
        <v>4.1939999999999998E-2</v>
      </c>
      <c r="N15" s="10">
        <v>6.6E-4</v>
      </c>
      <c r="O15" s="43">
        <v>0.61727467811158798</v>
      </c>
      <c r="P15" s="9">
        <v>383.51255940249922</v>
      </c>
      <c r="Q15" s="58">
        <v>57.936234172440486</v>
      </c>
      <c r="R15" s="9">
        <v>264.84680160771273</v>
      </c>
      <c r="S15" s="9">
        <v>4.0820838193201325</v>
      </c>
      <c r="T15" s="9">
        <v>277.12210131109873</v>
      </c>
      <c r="U15" s="9">
        <v>6.1641291343655098</v>
      </c>
      <c r="V15" s="79">
        <f t="shared" si="0"/>
        <v>264.84680160771273</v>
      </c>
      <c r="W15" s="9">
        <f t="shared" si="1"/>
        <v>4.0820838193201325</v>
      </c>
      <c r="X15" s="8">
        <f t="shared" si="2"/>
        <v>95.570436408604706</v>
      </c>
    </row>
    <row r="16" spans="1:24" s="36" customFormat="1">
      <c r="A16" s="104" t="s">
        <v>520</v>
      </c>
      <c r="B16" s="97">
        <v>97400</v>
      </c>
      <c r="C16" s="78" t="s">
        <v>106</v>
      </c>
      <c r="D16" s="78" t="s">
        <v>106</v>
      </c>
      <c r="E16" s="78">
        <v>506</v>
      </c>
      <c r="F16" s="98">
        <v>0.60277275467148883</v>
      </c>
      <c r="G16" s="98">
        <v>23.764258555133079</v>
      </c>
      <c r="H16" s="73">
        <v>0.3557862</v>
      </c>
      <c r="I16" s="99">
        <v>5.8700000000000002E-2</v>
      </c>
      <c r="J16" s="100">
        <v>1.6000000000000001E-3</v>
      </c>
      <c r="K16" s="101">
        <v>0.3412</v>
      </c>
      <c r="L16" s="99">
        <v>9.2999999999999992E-3</v>
      </c>
      <c r="M16" s="99">
        <v>4.2079999999999999E-2</v>
      </c>
      <c r="N16" s="99">
        <v>6.3000000000000003E-4</v>
      </c>
      <c r="O16" s="102">
        <v>0.5492763399975471</v>
      </c>
      <c r="P16" s="73">
        <v>555.98736201889074</v>
      </c>
      <c r="Q16" s="103">
        <v>59.453420996928806</v>
      </c>
      <c r="R16" s="73">
        <v>265.71291420437876</v>
      </c>
      <c r="S16" s="73">
        <v>3.8960672857720624</v>
      </c>
      <c r="T16" s="73">
        <v>298.08065757215456</v>
      </c>
      <c r="U16" s="73">
        <v>7.0164579789783375</v>
      </c>
      <c r="V16" s="83">
        <f t="shared" si="0"/>
        <v>265.71291420437876</v>
      </c>
      <c r="W16" s="73">
        <f t="shared" si="1"/>
        <v>3.8960672857720624</v>
      </c>
      <c r="X16" s="78">
        <f t="shared" si="2"/>
        <v>89.141280205361625</v>
      </c>
    </row>
    <row r="17" spans="1:24" s="36" customFormat="1">
      <c r="A17" s="104" t="s">
        <v>521</v>
      </c>
      <c r="B17" s="97">
        <v>18580</v>
      </c>
      <c r="C17" s="78" t="s">
        <v>106</v>
      </c>
      <c r="D17" s="78" t="s">
        <v>106</v>
      </c>
      <c r="E17" s="78">
        <v>101.5</v>
      </c>
      <c r="F17" s="98">
        <v>2.035002035002035</v>
      </c>
      <c r="G17" s="98">
        <v>23.741690408357076</v>
      </c>
      <c r="H17" s="73">
        <v>0.47911769999999998</v>
      </c>
      <c r="I17" s="99">
        <v>8.1699999999999995E-2</v>
      </c>
      <c r="J17" s="100">
        <v>5.0000000000000001E-3</v>
      </c>
      <c r="K17" s="101">
        <v>0.47199999999999998</v>
      </c>
      <c r="L17" s="99">
        <v>0.03</v>
      </c>
      <c r="M17" s="99">
        <v>4.2119999999999998E-2</v>
      </c>
      <c r="N17" s="99">
        <v>8.4999999999999995E-4</v>
      </c>
      <c r="O17" s="102">
        <v>0.31750553972776197</v>
      </c>
      <c r="P17" s="73">
        <v>1238.3345947020741</v>
      </c>
      <c r="Q17" s="103">
        <v>119.98122288445336</v>
      </c>
      <c r="R17" s="73">
        <v>265.9603535742246</v>
      </c>
      <c r="S17" s="73">
        <v>5.2558425375656839</v>
      </c>
      <c r="T17" s="73">
        <v>392.56944743532972</v>
      </c>
      <c r="U17" s="73">
        <v>20.485894334425097</v>
      </c>
      <c r="V17" s="83">
        <f t="shared" si="0"/>
        <v>265.9603535742246</v>
      </c>
      <c r="W17" s="73">
        <f t="shared" si="1"/>
        <v>5.2558425375656839</v>
      </c>
      <c r="X17" s="78">
        <f t="shared" si="2"/>
        <v>67.748612458700777</v>
      </c>
    </row>
    <row r="18" spans="1:24">
      <c r="A18" s="104" t="s">
        <v>522</v>
      </c>
      <c r="B18" s="97">
        <v>25430</v>
      </c>
      <c r="C18" s="78" t="s">
        <v>106</v>
      </c>
      <c r="D18" s="78" t="s">
        <v>106</v>
      </c>
      <c r="E18" s="78">
        <v>133.1</v>
      </c>
      <c r="F18" s="98">
        <v>0.62932662051604782</v>
      </c>
      <c r="G18" s="98">
        <v>23.490721165139771</v>
      </c>
      <c r="H18" s="73">
        <v>0.44145119999999999</v>
      </c>
      <c r="I18" s="99">
        <v>6.2100000000000002E-2</v>
      </c>
      <c r="J18" s="100">
        <v>2.7000000000000001E-3</v>
      </c>
      <c r="K18" s="101">
        <v>0.36299999999999999</v>
      </c>
      <c r="L18" s="99">
        <v>1.4999999999999999E-2</v>
      </c>
      <c r="M18" s="99">
        <v>4.2569999999999997E-2</v>
      </c>
      <c r="N18" s="99">
        <v>8.0000000000000004E-4</v>
      </c>
      <c r="O18" s="102">
        <v>0.45478036175710596</v>
      </c>
      <c r="P18" s="73">
        <v>677.55423388243116</v>
      </c>
      <c r="Q18" s="103">
        <v>92.928702677034693</v>
      </c>
      <c r="R18" s="73">
        <v>268.74339222937846</v>
      </c>
      <c r="S18" s="73">
        <v>4.9446595765348889</v>
      </c>
      <c r="T18" s="73">
        <v>314.45210206061381</v>
      </c>
      <c r="U18" s="73">
        <v>11.113387700737576</v>
      </c>
      <c r="V18" s="83">
        <f t="shared" si="0"/>
        <v>268.74339222937846</v>
      </c>
      <c r="W18" s="73">
        <f t="shared" si="1"/>
        <v>4.9446595765348889</v>
      </c>
      <c r="X18" s="78">
        <f t="shared" si="2"/>
        <v>85.464015176968175</v>
      </c>
    </row>
    <row r="19" spans="1:24">
      <c r="A19" s="6" t="s">
        <v>523</v>
      </c>
      <c r="B19" s="7">
        <v>27760</v>
      </c>
      <c r="C19" s="8" t="s">
        <v>106</v>
      </c>
      <c r="D19" s="8" t="s">
        <v>106</v>
      </c>
      <c r="E19" s="8">
        <v>139.9</v>
      </c>
      <c r="F19" s="15">
        <v>0.94607379375591305</v>
      </c>
      <c r="G19" s="15">
        <v>23.218017181332716</v>
      </c>
      <c r="H19" s="9">
        <v>0.37735340000000001</v>
      </c>
      <c r="I19" s="10">
        <v>5.1400000000000001E-2</v>
      </c>
      <c r="J19" s="11">
        <v>1.9E-3</v>
      </c>
      <c r="K19" s="52">
        <v>0.30399999999999999</v>
      </c>
      <c r="L19" s="10">
        <v>1.0999999999999999E-2</v>
      </c>
      <c r="M19" s="10">
        <v>4.3069999999999997E-2</v>
      </c>
      <c r="N19" s="10">
        <v>6.9999999999999999E-4</v>
      </c>
      <c r="O19" s="43">
        <v>0.44916309601705467</v>
      </c>
      <c r="P19" s="9">
        <v>258.80902606852715</v>
      </c>
      <c r="Q19" s="58">
        <v>84.93015152599682</v>
      </c>
      <c r="R19" s="9">
        <v>271.83424889956507</v>
      </c>
      <c r="S19" s="9">
        <v>4.3247111390643909</v>
      </c>
      <c r="T19" s="9">
        <v>269.51968675885797</v>
      </c>
      <c r="U19" s="9">
        <v>8.5294228819278146</v>
      </c>
      <c r="V19" s="79">
        <f t="shared" si="0"/>
        <v>271.83424889956507</v>
      </c>
      <c r="W19" s="9">
        <f t="shared" si="1"/>
        <v>4.3247111390643909</v>
      </c>
      <c r="X19" s="8">
        <f t="shared" si="2"/>
        <v>100.85877294105717</v>
      </c>
    </row>
    <row r="20" spans="1:24">
      <c r="A20" s="6" t="s">
        <v>524</v>
      </c>
      <c r="B20" s="7">
        <v>88900</v>
      </c>
      <c r="C20" s="8" t="s">
        <v>106</v>
      </c>
      <c r="D20" s="8" t="s">
        <v>106</v>
      </c>
      <c r="E20" s="8">
        <v>468</v>
      </c>
      <c r="F20" s="15">
        <v>0.51519835136527559</v>
      </c>
      <c r="G20" s="15">
        <v>23.174971031286212</v>
      </c>
      <c r="H20" s="9">
        <v>0.37058469999999999</v>
      </c>
      <c r="I20" s="10">
        <v>5.3400000000000003E-2</v>
      </c>
      <c r="J20" s="11">
        <v>1.6000000000000001E-3</v>
      </c>
      <c r="K20" s="52">
        <v>0.31740000000000002</v>
      </c>
      <c r="L20" s="10">
        <v>9.2999999999999992E-3</v>
      </c>
      <c r="M20" s="10">
        <v>4.3150000000000001E-2</v>
      </c>
      <c r="N20" s="10">
        <v>6.8999999999999997E-4</v>
      </c>
      <c r="O20" s="43">
        <v>0.54574814039546982</v>
      </c>
      <c r="P20" s="9">
        <v>345.83083366044332</v>
      </c>
      <c r="Q20" s="58">
        <v>67.778175659930739</v>
      </c>
      <c r="R20" s="9">
        <v>272.32864846895103</v>
      </c>
      <c r="S20" s="9">
        <v>4.2626231536592059</v>
      </c>
      <c r="T20" s="9">
        <v>279.90059118084542</v>
      </c>
      <c r="U20" s="9">
        <v>7.142771707649274</v>
      </c>
      <c r="V20" s="79">
        <f t="shared" si="0"/>
        <v>272.32864846895103</v>
      </c>
      <c r="W20" s="9">
        <f t="shared" si="1"/>
        <v>4.2626231536592059</v>
      </c>
      <c r="X20" s="8">
        <f t="shared" si="2"/>
        <v>97.294774305423985</v>
      </c>
    </row>
    <row r="21" spans="1:24">
      <c r="A21" s="6" t="s">
        <v>525</v>
      </c>
      <c r="B21" s="7">
        <v>99770</v>
      </c>
      <c r="C21" s="8" t="s">
        <v>106</v>
      </c>
      <c r="D21" s="8" t="s">
        <v>106</v>
      </c>
      <c r="E21" s="8">
        <v>518.20000000000005</v>
      </c>
      <c r="F21" s="15">
        <v>0.63938618925831203</v>
      </c>
      <c r="G21" s="15">
        <v>22.862368541380885</v>
      </c>
      <c r="H21" s="9">
        <v>0.57495669999999999</v>
      </c>
      <c r="I21" s="10">
        <v>5.8099999999999999E-2</v>
      </c>
      <c r="J21" s="11">
        <v>2.0999999999999999E-3</v>
      </c>
      <c r="K21" s="52">
        <v>0.3503</v>
      </c>
      <c r="L21" s="10">
        <v>8.6999999999999994E-3</v>
      </c>
      <c r="M21" s="10">
        <v>4.3740000000000001E-2</v>
      </c>
      <c r="N21" s="10">
        <v>1.1000000000000001E-3</v>
      </c>
      <c r="O21" s="43">
        <v>0.9</v>
      </c>
      <c r="P21" s="9">
        <v>533.53490813033352</v>
      </c>
      <c r="Q21" s="58">
        <v>79.13949660629342</v>
      </c>
      <c r="R21" s="9">
        <v>275.97367477007845</v>
      </c>
      <c r="S21" s="9">
        <v>6.7903132807675206</v>
      </c>
      <c r="T21" s="9">
        <v>304.9467329896529</v>
      </c>
      <c r="U21" s="9">
        <v>6.5211404621485372</v>
      </c>
      <c r="V21" s="79">
        <f t="shared" si="0"/>
        <v>275.97367477007845</v>
      </c>
      <c r="W21" s="9">
        <f t="shared" si="1"/>
        <v>6.7903132807675206</v>
      </c>
      <c r="X21" s="8">
        <f t="shared" si="2"/>
        <v>90.498977334327591</v>
      </c>
    </row>
    <row r="22" spans="1:24">
      <c r="A22" s="6" t="s">
        <v>526</v>
      </c>
      <c r="B22" s="7">
        <v>53000</v>
      </c>
      <c r="C22" s="8" t="s">
        <v>106</v>
      </c>
      <c r="D22" s="8" t="s">
        <v>106</v>
      </c>
      <c r="E22" s="8">
        <v>264.8</v>
      </c>
      <c r="F22" s="15">
        <v>0.55432372505543237</v>
      </c>
      <c r="G22" s="15">
        <v>22.753128555176335</v>
      </c>
      <c r="H22" s="9">
        <v>0.3520393</v>
      </c>
      <c r="I22" s="10">
        <v>5.2699999999999997E-2</v>
      </c>
      <c r="J22" s="11">
        <v>1.4E-3</v>
      </c>
      <c r="K22" s="52">
        <v>0.31929999999999997</v>
      </c>
      <c r="L22" s="10">
        <v>8.5000000000000006E-3</v>
      </c>
      <c r="M22" s="10">
        <v>4.3950000000000003E-2</v>
      </c>
      <c r="N22" s="10">
        <v>6.8000000000000005E-4</v>
      </c>
      <c r="O22" s="43">
        <v>0.58120591581342429</v>
      </c>
      <c r="P22" s="9">
        <v>315.90240371061554</v>
      </c>
      <c r="Q22" s="58">
        <v>60.414291391024385</v>
      </c>
      <c r="R22" s="9">
        <v>277.270559827542</v>
      </c>
      <c r="S22" s="9">
        <v>4.1976479701280596</v>
      </c>
      <c r="T22" s="9">
        <v>281.3639568539308</v>
      </c>
      <c r="U22" s="9">
        <v>6.5209365845845468</v>
      </c>
      <c r="V22" s="79">
        <f t="shared" si="0"/>
        <v>277.270559827542</v>
      </c>
      <c r="W22" s="9">
        <f t="shared" si="1"/>
        <v>4.1976479701280596</v>
      </c>
      <c r="X22" s="8">
        <f t="shared" si="2"/>
        <v>98.545159418370758</v>
      </c>
    </row>
    <row r="23" spans="1:24">
      <c r="A23" s="104" t="s">
        <v>527</v>
      </c>
      <c r="B23" s="97">
        <v>179100</v>
      </c>
      <c r="C23" s="78" t="s">
        <v>106</v>
      </c>
      <c r="D23" s="78" t="s">
        <v>106</v>
      </c>
      <c r="E23" s="78">
        <v>705</v>
      </c>
      <c r="F23" s="98">
        <v>0.56593095642331637</v>
      </c>
      <c r="G23" s="98">
        <v>18.72308556450103</v>
      </c>
      <c r="H23" s="73">
        <v>0.28745419999999999</v>
      </c>
      <c r="I23" s="99">
        <v>8.1799999999999998E-2</v>
      </c>
      <c r="J23" s="100">
        <v>1.6999999999999999E-3</v>
      </c>
      <c r="K23" s="101">
        <v>0.60299999999999998</v>
      </c>
      <c r="L23" s="99">
        <v>1.4E-2</v>
      </c>
      <c r="M23" s="99">
        <v>5.3409999999999999E-2</v>
      </c>
      <c r="N23" s="99">
        <v>8.1999999999999998E-4</v>
      </c>
      <c r="O23" s="102">
        <v>0.66127263487308419</v>
      </c>
      <c r="P23" s="73">
        <v>1240.7323395808758</v>
      </c>
      <c r="Q23" s="103">
        <v>40.729742070034412</v>
      </c>
      <c r="R23" s="73">
        <v>335.42318189944774</v>
      </c>
      <c r="S23" s="73">
        <v>5.0160937314203125</v>
      </c>
      <c r="T23" s="73">
        <v>479.13578070509811</v>
      </c>
      <c r="U23" s="73">
        <v>8.8294734909416661</v>
      </c>
      <c r="V23" s="83">
        <f t="shared" si="0"/>
        <v>335.42318189944774</v>
      </c>
      <c r="W23" s="73">
        <f t="shared" si="1"/>
        <v>5.0160937314203125</v>
      </c>
      <c r="X23" s="78">
        <f t="shared" si="2"/>
        <v>70.005872115381919</v>
      </c>
    </row>
    <row r="24" spans="1:24">
      <c r="A24" s="104" t="s">
        <v>528</v>
      </c>
      <c r="B24" s="97">
        <v>86500</v>
      </c>
      <c r="C24" s="78" t="s">
        <v>106</v>
      </c>
      <c r="D24" s="78" t="s">
        <v>106</v>
      </c>
      <c r="E24" s="78">
        <v>351</v>
      </c>
      <c r="F24" s="98">
        <v>1.5313935681470137</v>
      </c>
      <c r="G24" s="98">
        <v>17.752529735487308</v>
      </c>
      <c r="H24" s="73">
        <v>0.29939470000000001</v>
      </c>
      <c r="I24" s="99">
        <v>6.88E-2</v>
      </c>
      <c r="J24" s="100">
        <v>1.9E-3</v>
      </c>
      <c r="K24" s="101">
        <v>0.53500000000000003</v>
      </c>
      <c r="L24" s="99">
        <v>1.4E-2</v>
      </c>
      <c r="M24" s="99">
        <v>5.6329999999999998E-2</v>
      </c>
      <c r="N24" s="99">
        <v>9.5E-4</v>
      </c>
      <c r="O24" s="102">
        <v>0.64448023129010179</v>
      </c>
      <c r="P24" s="73">
        <v>892.74946328757471</v>
      </c>
      <c r="Q24" s="103">
        <v>57.020892862115623</v>
      </c>
      <c r="R24" s="73">
        <v>353.26760010388307</v>
      </c>
      <c r="S24" s="73">
        <v>5.7949138066201726</v>
      </c>
      <c r="T24" s="73">
        <v>435.12248671286039</v>
      </c>
      <c r="U24" s="73">
        <v>9.2188459111245038</v>
      </c>
      <c r="V24" s="83">
        <f t="shared" si="0"/>
        <v>353.26760010388307</v>
      </c>
      <c r="W24" s="73">
        <f t="shared" si="1"/>
        <v>5.7949138066201726</v>
      </c>
      <c r="X24" s="78">
        <f t="shared" si="2"/>
        <v>81.18808172214878</v>
      </c>
    </row>
    <row r="25" spans="1:24">
      <c r="A25" s="104" t="s">
        <v>529</v>
      </c>
      <c r="B25" s="97">
        <v>157700</v>
      </c>
      <c r="C25" s="78" t="s">
        <v>106</v>
      </c>
      <c r="D25" s="78" t="s">
        <v>106</v>
      </c>
      <c r="E25" s="78">
        <v>620</v>
      </c>
      <c r="F25" s="98">
        <v>0.38595137012736391</v>
      </c>
      <c r="G25" s="98">
        <v>17.470300489168412</v>
      </c>
      <c r="H25" s="73">
        <v>0.29300290000000001</v>
      </c>
      <c r="I25" s="99">
        <v>6.8000000000000005E-2</v>
      </c>
      <c r="J25" s="100">
        <v>1.6000000000000001E-3</v>
      </c>
      <c r="K25" s="101">
        <v>0.53700000000000003</v>
      </c>
      <c r="L25" s="99">
        <v>1.2E-2</v>
      </c>
      <c r="M25" s="99">
        <v>5.7239999999999999E-2</v>
      </c>
      <c r="N25" s="99">
        <v>9.6000000000000002E-4</v>
      </c>
      <c r="O25" s="102">
        <v>0.75052410901467514</v>
      </c>
      <c r="P25" s="73">
        <v>868.55414978088208</v>
      </c>
      <c r="Q25" s="103">
        <v>48.767353778913915</v>
      </c>
      <c r="R25" s="73">
        <v>358.81862256181375</v>
      </c>
      <c r="S25" s="73">
        <v>5.8508471425815856</v>
      </c>
      <c r="T25" s="73">
        <v>436.44460025025001</v>
      </c>
      <c r="U25" s="73">
        <v>7.896732373734892</v>
      </c>
      <c r="V25" s="83">
        <f t="shared" si="0"/>
        <v>358.81862256181375</v>
      </c>
      <c r="W25" s="73">
        <f t="shared" si="1"/>
        <v>5.8508471425815856</v>
      </c>
      <c r="X25" s="78">
        <f t="shared" si="2"/>
        <v>82.214013498178957</v>
      </c>
    </row>
    <row r="26" spans="1:24">
      <c r="A26" s="6" t="s">
        <v>530</v>
      </c>
      <c r="B26" s="7">
        <v>135300</v>
      </c>
      <c r="C26" s="8" t="s">
        <v>106</v>
      </c>
      <c r="D26" s="8" t="s">
        <v>106</v>
      </c>
      <c r="E26" s="8">
        <v>513.4</v>
      </c>
      <c r="F26" s="15">
        <v>0.99304865938430997</v>
      </c>
      <c r="G26" s="15">
        <v>17.409470752089138</v>
      </c>
      <c r="H26" s="9">
        <v>0.25762620000000003</v>
      </c>
      <c r="I26" s="10">
        <v>5.5599999999999997E-2</v>
      </c>
      <c r="J26" s="11">
        <v>1E-3</v>
      </c>
      <c r="K26" s="52">
        <v>0.44030000000000002</v>
      </c>
      <c r="L26" s="10">
        <v>8.2000000000000007E-3</v>
      </c>
      <c r="M26" s="10">
        <v>5.7439999999999998E-2</v>
      </c>
      <c r="N26" s="10">
        <v>8.4999999999999995E-4</v>
      </c>
      <c r="O26" s="43">
        <v>0.79458310686867317</v>
      </c>
      <c r="P26" s="9">
        <v>436.43057410532879</v>
      </c>
      <c r="Q26" s="58">
        <v>40.043233790263969</v>
      </c>
      <c r="R26" s="9">
        <v>360.03798704274345</v>
      </c>
      <c r="S26" s="9">
        <v>5.1797274223067689</v>
      </c>
      <c r="T26" s="9">
        <v>370.46395412790514</v>
      </c>
      <c r="U26" s="9">
        <v>5.7644443360925379</v>
      </c>
      <c r="V26" s="79">
        <f t="shared" si="0"/>
        <v>360.03798704274345</v>
      </c>
      <c r="W26" s="9">
        <f t="shared" si="1"/>
        <v>5.1797274223067689</v>
      </c>
      <c r="X26" s="8">
        <f t="shared" si="2"/>
        <v>97.185699993483837</v>
      </c>
    </row>
    <row r="27" spans="1:24">
      <c r="A27" s="6" t="s">
        <v>531</v>
      </c>
      <c r="B27" s="7">
        <v>98600</v>
      </c>
      <c r="C27" s="8" t="s">
        <v>106</v>
      </c>
      <c r="D27" s="8" t="s">
        <v>106</v>
      </c>
      <c r="E27" s="8">
        <v>382</v>
      </c>
      <c r="F27" s="15">
        <v>0.77519379844961234</v>
      </c>
      <c r="G27" s="15">
        <v>16.772895001677291</v>
      </c>
      <c r="H27" s="9">
        <v>0.26163690000000001</v>
      </c>
      <c r="I27" s="10">
        <v>5.8599999999999999E-2</v>
      </c>
      <c r="J27" s="11">
        <v>1.6000000000000001E-3</v>
      </c>
      <c r="K27" s="52">
        <v>0.48199999999999998</v>
      </c>
      <c r="L27" s="10">
        <v>1.2999999999999999E-2</v>
      </c>
      <c r="M27" s="10">
        <v>5.9619999999999999E-2</v>
      </c>
      <c r="N27" s="10">
        <v>9.3000000000000005E-4</v>
      </c>
      <c r="O27" s="43">
        <v>0.57835522411168172</v>
      </c>
      <c r="P27" s="9">
        <v>552.26718277098848</v>
      </c>
      <c r="Q27" s="58">
        <v>59.592417680873147</v>
      </c>
      <c r="R27" s="9">
        <v>373.31412270642227</v>
      </c>
      <c r="S27" s="9">
        <v>5.6553630830275665</v>
      </c>
      <c r="T27" s="9">
        <v>399.44410506563958</v>
      </c>
      <c r="U27" s="9">
        <v>8.8680306328422489</v>
      </c>
      <c r="V27" s="79">
        <f t="shared" si="0"/>
        <v>373.31412270642227</v>
      </c>
      <c r="W27" s="9">
        <f t="shared" si="1"/>
        <v>5.6553630830275665</v>
      </c>
      <c r="X27" s="8">
        <f t="shared" si="2"/>
        <v>93.458413322954542</v>
      </c>
    </row>
    <row r="28" spans="1:24">
      <c r="A28" s="6" t="s">
        <v>532</v>
      </c>
      <c r="B28" s="7">
        <v>57780</v>
      </c>
      <c r="C28" s="8" t="s">
        <v>106</v>
      </c>
      <c r="D28" s="8" t="s">
        <v>106</v>
      </c>
      <c r="E28" s="8">
        <v>223.8</v>
      </c>
      <c r="F28" s="15">
        <v>0.63131313131313127</v>
      </c>
      <c r="G28" s="15">
        <v>16.463615409944023</v>
      </c>
      <c r="H28" s="9">
        <v>0.29815570000000002</v>
      </c>
      <c r="I28" s="10">
        <v>6.0100000000000001E-2</v>
      </c>
      <c r="J28" s="11">
        <v>1.9E-3</v>
      </c>
      <c r="K28" s="52">
        <v>0.503</v>
      </c>
      <c r="L28" s="10">
        <v>1.4999999999999999E-2</v>
      </c>
      <c r="M28" s="10">
        <v>6.0740000000000002E-2</v>
      </c>
      <c r="N28" s="10">
        <v>1.1000000000000001E-3</v>
      </c>
      <c r="O28" s="43">
        <v>0.60728789375480186</v>
      </c>
      <c r="P28" s="9">
        <v>607.17681153060619</v>
      </c>
      <c r="Q28" s="58">
        <v>68.364647499618854</v>
      </c>
      <c r="R28" s="9">
        <v>380.1242724502797</v>
      </c>
      <c r="S28" s="9">
        <v>6.6815443800809931</v>
      </c>
      <c r="T28" s="9">
        <v>413.73113750402348</v>
      </c>
      <c r="U28" s="9">
        <v>10.083330662131971</v>
      </c>
      <c r="V28" s="79">
        <f t="shared" si="0"/>
        <v>380.1242724502797</v>
      </c>
      <c r="W28" s="9">
        <f t="shared" si="1"/>
        <v>6.6815443800809931</v>
      </c>
      <c r="X28" s="8">
        <f t="shared" si="2"/>
        <v>91.877124536362231</v>
      </c>
    </row>
    <row r="29" spans="1:24">
      <c r="A29" s="6" t="s">
        <v>533</v>
      </c>
      <c r="B29" s="7">
        <v>137700</v>
      </c>
      <c r="C29" s="8" t="s">
        <v>106</v>
      </c>
      <c r="D29" s="8" t="s">
        <v>106</v>
      </c>
      <c r="E29" s="8">
        <v>466</v>
      </c>
      <c r="F29" s="15">
        <v>0.60753341433778862</v>
      </c>
      <c r="G29" s="15">
        <v>15.647003598810828</v>
      </c>
      <c r="H29" s="9">
        <v>0.2276907</v>
      </c>
      <c r="I29" s="10">
        <v>5.4640000000000001E-2</v>
      </c>
      <c r="J29" s="11">
        <v>9.3999999999999997E-4</v>
      </c>
      <c r="K29" s="52">
        <v>0.48259999999999997</v>
      </c>
      <c r="L29" s="10">
        <v>8.5000000000000006E-3</v>
      </c>
      <c r="M29" s="10">
        <v>6.3909999999999995E-2</v>
      </c>
      <c r="N29" s="10">
        <v>9.3000000000000005E-4</v>
      </c>
      <c r="O29" s="43">
        <v>0.8261949248483621</v>
      </c>
      <c r="P29" s="9">
        <v>397.52166924017666</v>
      </c>
      <c r="Q29" s="58">
        <v>38.563019890745565</v>
      </c>
      <c r="R29" s="9">
        <v>399.36052135793892</v>
      </c>
      <c r="S29" s="9">
        <v>5.632568944946911</v>
      </c>
      <c r="T29" s="9">
        <v>399.85510812863106</v>
      </c>
      <c r="U29" s="9">
        <v>5.8047412034749186</v>
      </c>
      <c r="V29" s="79">
        <f t="shared" si="0"/>
        <v>399.36052135793892</v>
      </c>
      <c r="W29" s="9">
        <f t="shared" si="1"/>
        <v>5.632568944946911</v>
      </c>
      <c r="X29" s="8">
        <f t="shared" si="2"/>
        <v>99.876308502595634</v>
      </c>
    </row>
    <row r="30" spans="1:24">
      <c r="A30" s="104" t="s">
        <v>534</v>
      </c>
      <c r="B30" s="97">
        <v>145500</v>
      </c>
      <c r="C30" s="78" t="s">
        <v>106</v>
      </c>
      <c r="D30" s="78" t="s">
        <v>106</v>
      </c>
      <c r="E30" s="78">
        <v>483</v>
      </c>
      <c r="F30" s="98">
        <v>1.3966480446927374</v>
      </c>
      <c r="G30" s="98">
        <v>15.313935681470138</v>
      </c>
      <c r="H30" s="73">
        <v>0.23451659999999999</v>
      </c>
      <c r="I30" s="99">
        <v>6.7900000000000002E-2</v>
      </c>
      <c r="J30" s="100">
        <v>1.4E-3</v>
      </c>
      <c r="K30" s="101">
        <v>0.60899999999999999</v>
      </c>
      <c r="L30" s="99">
        <v>1.2E-2</v>
      </c>
      <c r="M30" s="99">
        <v>6.5299999999999997E-2</v>
      </c>
      <c r="N30" s="99">
        <v>1E-3</v>
      </c>
      <c r="O30" s="102">
        <v>0.77718223583460955</v>
      </c>
      <c r="P30" s="73">
        <v>865.50321412909477</v>
      </c>
      <c r="Q30" s="103">
        <v>42.754815440782387</v>
      </c>
      <c r="R30" s="73">
        <v>407.7772740371621</v>
      </c>
      <c r="S30" s="73">
        <v>6.048428086910917</v>
      </c>
      <c r="T30" s="73">
        <v>482.92924608848671</v>
      </c>
      <c r="U30" s="73">
        <v>7.5446765936872566</v>
      </c>
      <c r="V30" s="83">
        <f t="shared" si="0"/>
        <v>407.7772740371621</v>
      </c>
      <c r="W30" s="73">
        <f t="shared" si="1"/>
        <v>6.048428086910917</v>
      </c>
      <c r="X30" s="78">
        <f t="shared" si="2"/>
        <v>84.438305888487321</v>
      </c>
    </row>
    <row r="31" spans="1:24">
      <c r="A31" s="6" t="s">
        <v>535</v>
      </c>
      <c r="B31" s="7">
        <v>48000</v>
      </c>
      <c r="C31" s="8" t="s">
        <v>106</v>
      </c>
      <c r="D31" s="8" t="s">
        <v>106</v>
      </c>
      <c r="E31" s="8">
        <v>148</v>
      </c>
      <c r="F31" s="15">
        <v>0.65359477124183007</v>
      </c>
      <c r="G31" s="15">
        <v>13.808340237503453</v>
      </c>
      <c r="H31" s="9">
        <v>0.22880429999999999</v>
      </c>
      <c r="I31" s="10">
        <v>5.6599999999999998E-2</v>
      </c>
      <c r="J31" s="11">
        <v>1.9E-3</v>
      </c>
      <c r="K31" s="52">
        <v>0.56399999999999995</v>
      </c>
      <c r="L31" s="10">
        <v>1.7999999999999999E-2</v>
      </c>
      <c r="M31" s="10">
        <v>7.2419999999999998E-2</v>
      </c>
      <c r="N31" s="10">
        <v>1.1999999999999999E-3</v>
      </c>
      <c r="O31" s="43">
        <v>0.51919359293012979</v>
      </c>
      <c r="P31" s="9">
        <v>475.98207486438275</v>
      </c>
      <c r="Q31" s="58">
        <v>74.228018130669938</v>
      </c>
      <c r="R31" s="9">
        <v>450.71894899800611</v>
      </c>
      <c r="S31" s="9">
        <v>7.2092764578251263</v>
      </c>
      <c r="T31" s="9">
        <v>454.12666103784267</v>
      </c>
      <c r="U31" s="9">
        <v>11.619258996134079</v>
      </c>
      <c r="V31" s="79">
        <f t="shared" si="0"/>
        <v>450.71894899800611</v>
      </c>
      <c r="W31" s="9">
        <f t="shared" si="1"/>
        <v>7.2092764578251263</v>
      </c>
      <c r="X31" s="8">
        <f t="shared" si="2"/>
        <v>99.249611984451931</v>
      </c>
    </row>
    <row r="32" spans="1:24">
      <c r="A32" s="6" t="s">
        <v>536</v>
      </c>
      <c r="B32" s="7">
        <v>38460</v>
      </c>
      <c r="C32" s="8" t="s">
        <v>106</v>
      </c>
      <c r="D32" s="8" t="s">
        <v>106</v>
      </c>
      <c r="E32" s="8">
        <v>112.18</v>
      </c>
      <c r="F32" s="15">
        <v>0.51867219917012453</v>
      </c>
      <c r="G32" s="15">
        <v>13.313806417254694</v>
      </c>
      <c r="H32" s="9">
        <v>0.21270890000000001</v>
      </c>
      <c r="I32" s="10">
        <v>5.7000000000000002E-2</v>
      </c>
      <c r="J32" s="11">
        <v>1.6999999999999999E-3</v>
      </c>
      <c r="K32" s="52">
        <v>0.58899999999999997</v>
      </c>
      <c r="L32" s="10">
        <v>1.7999999999999999E-2</v>
      </c>
      <c r="M32" s="10">
        <v>7.5109999999999996E-2</v>
      </c>
      <c r="N32" s="10">
        <v>1.1999999999999999E-3</v>
      </c>
      <c r="O32" s="43">
        <v>0.52278879865086758</v>
      </c>
      <c r="P32" s="9">
        <v>491.53323097375943</v>
      </c>
      <c r="Q32" s="58">
        <v>65.772258138902444</v>
      </c>
      <c r="R32" s="9">
        <v>466.86853779929919</v>
      </c>
      <c r="S32" s="9">
        <v>7.1912484040756226</v>
      </c>
      <c r="T32" s="9">
        <v>470.22885470333443</v>
      </c>
      <c r="U32" s="9">
        <v>11.437476976998141</v>
      </c>
      <c r="V32" s="79">
        <f t="shared" si="0"/>
        <v>466.86853779929919</v>
      </c>
      <c r="W32" s="9">
        <f t="shared" si="1"/>
        <v>7.1912484040756226</v>
      </c>
      <c r="X32" s="8">
        <f t="shared" si="2"/>
        <v>99.285386919491529</v>
      </c>
    </row>
    <row r="33" spans="1:24">
      <c r="A33" s="104" t="s">
        <v>537</v>
      </c>
      <c r="B33" s="97">
        <v>69600</v>
      </c>
      <c r="C33" s="78" t="s">
        <v>106</v>
      </c>
      <c r="D33" s="78" t="s">
        <v>106</v>
      </c>
      <c r="E33" s="78">
        <v>207.1</v>
      </c>
      <c r="F33" s="98">
        <v>0.84674005080440307</v>
      </c>
      <c r="G33" s="98">
        <v>13.130252100840336</v>
      </c>
      <c r="H33" s="73">
        <v>0.20688419999999999</v>
      </c>
      <c r="I33" s="99">
        <v>6.4699999999999994E-2</v>
      </c>
      <c r="J33" s="100">
        <v>1.6000000000000001E-3</v>
      </c>
      <c r="K33" s="101">
        <v>0.67900000000000005</v>
      </c>
      <c r="L33" s="99">
        <v>1.4999999999999999E-2</v>
      </c>
      <c r="M33" s="99">
        <v>7.6160000000000005E-2</v>
      </c>
      <c r="N33" s="99">
        <v>1.1999999999999999E-3</v>
      </c>
      <c r="O33" s="102">
        <v>0.71323529411764697</v>
      </c>
      <c r="P33" s="73">
        <v>764.59587235653282</v>
      </c>
      <c r="Q33" s="103">
        <v>52.111113845266452</v>
      </c>
      <c r="R33" s="73">
        <v>473.16131874145196</v>
      </c>
      <c r="S33" s="73">
        <v>7.1842358735321454</v>
      </c>
      <c r="T33" s="73">
        <v>526.16985134325409</v>
      </c>
      <c r="U33" s="73">
        <v>9.0310383656991462</v>
      </c>
      <c r="V33" s="83">
        <f t="shared" si="0"/>
        <v>473.16131874145196</v>
      </c>
      <c r="W33" s="73">
        <f t="shared" si="1"/>
        <v>7.1842358735321454</v>
      </c>
      <c r="X33" s="78">
        <f t="shared" si="2"/>
        <v>89.925585347302373</v>
      </c>
    </row>
    <row r="34" spans="1:24">
      <c r="A34" s="104" t="s">
        <v>538</v>
      </c>
      <c r="B34" s="97">
        <v>295000</v>
      </c>
      <c r="C34" s="78" t="s">
        <v>106</v>
      </c>
      <c r="D34" s="78" t="s">
        <v>106</v>
      </c>
      <c r="E34" s="78">
        <v>840</v>
      </c>
      <c r="F34" s="98">
        <v>0.25516713447307987</v>
      </c>
      <c r="G34" s="98">
        <v>13.012361743656474</v>
      </c>
      <c r="H34" s="73">
        <v>0.23705019999999999</v>
      </c>
      <c r="I34" s="99">
        <v>7.5300000000000006E-2</v>
      </c>
      <c r="J34" s="100">
        <v>1.1000000000000001E-3</v>
      </c>
      <c r="K34" s="101">
        <v>0.79800000000000004</v>
      </c>
      <c r="L34" s="99">
        <v>1.4E-2</v>
      </c>
      <c r="M34" s="99">
        <v>7.6850000000000002E-2</v>
      </c>
      <c r="N34" s="99">
        <v>1.4E-3</v>
      </c>
      <c r="O34" s="102">
        <v>0.9</v>
      </c>
      <c r="P34" s="73">
        <v>1076.5203652721648</v>
      </c>
      <c r="Q34" s="103">
        <v>29.326177778148747</v>
      </c>
      <c r="R34" s="73">
        <v>477.29323260895887</v>
      </c>
      <c r="S34" s="73">
        <v>8.3754638991179036</v>
      </c>
      <c r="T34" s="73">
        <v>595.69978783513079</v>
      </c>
      <c r="U34" s="73">
        <v>7.8755867100157957</v>
      </c>
      <c r="V34" s="83">
        <f t="shared" si="0"/>
        <v>477.29323260895887</v>
      </c>
      <c r="W34" s="73">
        <f t="shared" si="1"/>
        <v>8.3754638991179036</v>
      </c>
      <c r="X34" s="78">
        <f t="shared" si="2"/>
        <v>80.123116099053789</v>
      </c>
    </row>
    <row r="35" spans="1:24">
      <c r="A35" s="6" t="s">
        <v>539</v>
      </c>
      <c r="B35" s="7">
        <v>131500</v>
      </c>
      <c r="C35" s="8" t="s">
        <v>106</v>
      </c>
      <c r="D35" s="8" t="s">
        <v>106</v>
      </c>
      <c r="E35" s="8">
        <v>394</v>
      </c>
      <c r="F35" s="15">
        <v>1.053740779768177</v>
      </c>
      <c r="G35" s="15">
        <v>12.997140629061608</v>
      </c>
      <c r="H35" s="9">
        <v>0.2027108</v>
      </c>
      <c r="I35" s="10">
        <v>5.8299999999999998E-2</v>
      </c>
      <c r="J35" s="11">
        <v>1.5E-3</v>
      </c>
      <c r="K35" s="52">
        <v>0.61799999999999999</v>
      </c>
      <c r="L35" s="10">
        <v>1.4E-2</v>
      </c>
      <c r="M35" s="10">
        <v>7.6939999999999995E-2</v>
      </c>
      <c r="N35" s="10">
        <v>1.1999999999999999E-3</v>
      </c>
      <c r="O35" s="43">
        <v>0.68847710646514904</v>
      </c>
      <c r="P35" s="9">
        <v>541.05425005813254</v>
      </c>
      <c r="Q35" s="58">
        <v>56.26231380661131</v>
      </c>
      <c r="R35" s="9">
        <v>477.83198269761857</v>
      </c>
      <c r="S35" s="9">
        <v>7.1790354121663995</v>
      </c>
      <c r="T35" s="9">
        <v>488.59300262608502</v>
      </c>
      <c r="U35" s="9">
        <v>8.7479696457485829</v>
      </c>
      <c r="V35" s="79">
        <f t="shared" ref="V35:V66" si="3">IF(R35&lt;=800,R35,P35)</f>
        <v>477.83198269761857</v>
      </c>
      <c r="W35" s="9">
        <f t="shared" ref="W35:W66" si="4">IF(R35&lt;=800,S35,Q35)</f>
        <v>7.1790354121663995</v>
      </c>
      <c r="X35" s="8">
        <f t="shared" ref="X35:X66" si="5">IF(R35&lt;=800,100-(1-(R35/T35))*100,100-(1-(R35/P35))*100)</f>
        <v>97.797549315968865</v>
      </c>
    </row>
    <row r="36" spans="1:24">
      <c r="A36" s="6" t="s">
        <v>540</v>
      </c>
      <c r="B36" s="7">
        <v>164700</v>
      </c>
      <c r="C36" s="8" t="s">
        <v>106</v>
      </c>
      <c r="D36" s="8" t="s">
        <v>106</v>
      </c>
      <c r="E36" s="8">
        <v>459.2</v>
      </c>
      <c r="F36" s="15">
        <v>0.2824858757062147</v>
      </c>
      <c r="G36" s="15">
        <v>12.884937508053087</v>
      </c>
      <c r="H36" s="9">
        <v>0.19922590000000001</v>
      </c>
      <c r="I36" s="10">
        <v>5.9900000000000002E-2</v>
      </c>
      <c r="J36" s="11">
        <v>1.1999999999999999E-3</v>
      </c>
      <c r="K36" s="52">
        <v>0.63900000000000001</v>
      </c>
      <c r="L36" s="10">
        <v>1.2999999999999999E-2</v>
      </c>
      <c r="M36" s="10">
        <v>7.7609999999999998E-2</v>
      </c>
      <c r="N36" s="10">
        <v>1.1999999999999999E-3</v>
      </c>
      <c r="O36" s="43">
        <v>0.76001308316731575</v>
      </c>
      <c r="P36" s="9">
        <v>599.96417822687522</v>
      </c>
      <c r="Q36" s="58">
        <v>43.374210281430493</v>
      </c>
      <c r="R36" s="9">
        <v>481.84126318889167</v>
      </c>
      <c r="S36" s="9">
        <v>7.1745743566026476</v>
      </c>
      <c r="T36" s="9">
        <v>501.68685562440237</v>
      </c>
      <c r="U36" s="9">
        <v>8.0219072316532447</v>
      </c>
      <c r="V36" s="79">
        <f t="shared" si="3"/>
        <v>481.84126318889167</v>
      </c>
      <c r="W36" s="9">
        <f t="shared" si="4"/>
        <v>7.1745743566026476</v>
      </c>
      <c r="X36" s="8">
        <f t="shared" si="5"/>
        <v>96.044227148265477</v>
      </c>
    </row>
    <row r="37" spans="1:24">
      <c r="A37" s="6" t="s">
        <v>541</v>
      </c>
      <c r="B37" s="7">
        <v>185700</v>
      </c>
      <c r="C37" s="8" t="s">
        <v>106</v>
      </c>
      <c r="D37" s="8" t="s">
        <v>106</v>
      </c>
      <c r="E37" s="8">
        <v>525.79999999999995</v>
      </c>
      <c r="F37" s="15">
        <v>0.64474532559638942</v>
      </c>
      <c r="G37" s="15">
        <v>12.737230925996689</v>
      </c>
      <c r="H37" s="9">
        <v>0.19468450000000001</v>
      </c>
      <c r="I37" s="10">
        <v>5.7419999999999999E-2</v>
      </c>
      <c r="J37" s="11">
        <v>1E-3</v>
      </c>
      <c r="K37" s="52">
        <v>0.62139999999999995</v>
      </c>
      <c r="L37" s="10">
        <v>1.0999999999999999E-2</v>
      </c>
      <c r="M37" s="10">
        <v>7.8509999999999996E-2</v>
      </c>
      <c r="N37" s="10">
        <v>1.1999999999999999E-3</v>
      </c>
      <c r="O37" s="43">
        <v>0.86344530517247353</v>
      </c>
      <c r="P37" s="9">
        <v>507.70083092913717</v>
      </c>
      <c r="Q37" s="58">
        <v>38.300252936017898</v>
      </c>
      <c r="R37" s="9">
        <v>487.22294240977101</v>
      </c>
      <c r="S37" s="9">
        <v>7.1685906123561836</v>
      </c>
      <c r="T37" s="9">
        <v>490.72444897341694</v>
      </c>
      <c r="U37" s="9">
        <v>6.865361200227369</v>
      </c>
      <c r="V37" s="79">
        <f t="shared" si="3"/>
        <v>487.22294240977101</v>
      </c>
      <c r="W37" s="9">
        <f t="shared" si="4"/>
        <v>7.1685906123561836</v>
      </c>
      <c r="X37" s="8">
        <f t="shared" si="5"/>
        <v>99.286461766685761</v>
      </c>
    </row>
    <row r="38" spans="1:24">
      <c r="A38" s="6" t="s">
        <v>542</v>
      </c>
      <c r="B38" s="7">
        <v>317700</v>
      </c>
      <c r="C38" s="8" t="s">
        <v>106</v>
      </c>
      <c r="D38" s="8" t="s">
        <v>106</v>
      </c>
      <c r="E38" s="8">
        <v>864</v>
      </c>
      <c r="F38" s="15">
        <v>0.28943560057887119</v>
      </c>
      <c r="G38" s="15">
        <v>12.610340479192939</v>
      </c>
      <c r="H38" s="9">
        <v>0.19082479999999999</v>
      </c>
      <c r="I38" s="10">
        <v>5.7520000000000002E-2</v>
      </c>
      <c r="J38" s="11">
        <v>9.6000000000000002E-4</v>
      </c>
      <c r="K38" s="52">
        <v>0.62719999999999998</v>
      </c>
      <c r="L38" s="10">
        <v>0.01</v>
      </c>
      <c r="M38" s="10">
        <v>7.9299999999999995E-2</v>
      </c>
      <c r="N38" s="10">
        <v>1.1999999999999999E-3</v>
      </c>
      <c r="O38" s="43">
        <v>0.9491046658259773</v>
      </c>
      <c r="P38" s="9">
        <v>511.52627279079343</v>
      </c>
      <c r="Q38" s="58">
        <v>36.680307533694304</v>
      </c>
      <c r="R38" s="9">
        <v>491.94316099380188</v>
      </c>
      <c r="S38" s="9">
        <v>7.1633464344246249</v>
      </c>
      <c r="T38" s="9">
        <v>494.35015110134378</v>
      </c>
      <c r="U38" s="9">
        <v>6.2209669736025717</v>
      </c>
      <c r="V38" s="79">
        <f t="shared" si="3"/>
        <v>491.94316099380188</v>
      </c>
      <c r="W38" s="9">
        <f t="shared" si="4"/>
        <v>7.1633464344246249</v>
      </c>
      <c r="X38" s="8">
        <f t="shared" si="5"/>
        <v>99.513100157412822</v>
      </c>
    </row>
    <row r="39" spans="1:24">
      <c r="A39" s="6" t="s">
        <v>543</v>
      </c>
      <c r="B39" s="7">
        <v>43400</v>
      </c>
      <c r="C39" s="8" t="s">
        <v>106</v>
      </c>
      <c r="D39" s="8" t="s">
        <v>106</v>
      </c>
      <c r="E39" s="8">
        <v>119.2</v>
      </c>
      <c r="F39" s="15">
        <v>1.6949152542372883</v>
      </c>
      <c r="G39" s="15">
        <v>12.550200803212851</v>
      </c>
      <c r="H39" s="9">
        <v>0.20475979999999999</v>
      </c>
      <c r="I39" s="10">
        <v>6.1899999999999997E-2</v>
      </c>
      <c r="J39" s="11">
        <v>2E-3</v>
      </c>
      <c r="K39" s="52">
        <v>0.68300000000000005</v>
      </c>
      <c r="L39" s="10">
        <v>2.1999999999999999E-2</v>
      </c>
      <c r="M39" s="10">
        <v>7.9680000000000001E-2</v>
      </c>
      <c r="N39" s="10">
        <v>1.2999999999999999E-3</v>
      </c>
      <c r="O39" s="43">
        <v>0.50651469514421321</v>
      </c>
      <c r="P39" s="9">
        <v>670.65559810766626</v>
      </c>
      <c r="Q39" s="58">
        <v>69.137055812457675</v>
      </c>
      <c r="R39" s="9">
        <v>494.21241537735193</v>
      </c>
      <c r="S39" s="9">
        <v>7.7572033063833032</v>
      </c>
      <c r="T39" s="9">
        <v>528.58599300265928</v>
      </c>
      <c r="U39" s="9">
        <v>13.186978247257116</v>
      </c>
      <c r="V39" s="79">
        <f t="shared" si="3"/>
        <v>494.21241537735193</v>
      </c>
      <c r="W39" s="9">
        <f t="shared" si="4"/>
        <v>7.7572033063833032</v>
      </c>
      <c r="X39" s="8">
        <f t="shared" si="5"/>
        <v>93.497069903414115</v>
      </c>
    </row>
    <row r="40" spans="1:24">
      <c r="A40" s="104" t="s">
        <v>544</v>
      </c>
      <c r="B40" s="97">
        <v>36830</v>
      </c>
      <c r="C40" s="78" t="s">
        <v>106</v>
      </c>
      <c r="D40" s="78" t="s">
        <v>106</v>
      </c>
      <c r="E40" s="78">
        <v>105.9</v>
      </c>
      <c r="F40" s="98">
        <v>1.1806375442739079</v>
      </c>
      <c r="G40" s="98">
        <v>12.503125781445362</v>
      </c>
      <c r="H40" s="73">
        <v>0.21885940000000001</v>
      </c>
      <c r="I40" s="99">
        <v>7.0099999999999996E-2</v>
      </c>
      <c r="J40" s="100">
        <v>2.3E-3</v>
      </c>
      <c r="K40" s="101">
        <v>0.77200000000000002</v>
      </c>
      <c r="L40" s="99">
        <v>2.5000000000000001E-2</v>
      </c>
      <c r="M40" s="99">
        <v>7.9979999999999996E-2</v>
      </c>
      <c r="N40" s="99">
        <v>1.4E-3</v>
      </c>
      <c r="O40" s="102">
        <v>0.54053513378344575</v>
      </c>
      <c r="P40" s="73">
        <v>931.28368485592773</v>
      </c>
      <c r="Q40" s="103">
        <v>67.339823853099276</v>
      </c>
      <c r="R40" s="73">
        <v>496.0033679042055</v>
      </c>
      <c r="S40" s="73">
        <v>8.3512058307292705</v>
      </c>
      <c r="T40" s="73">
        <v>580.90963312472888</v>
      </c>
      <c r="U40" s="73">
        <v>14.225268435328076</v>
      </c>
      <c r="V40" s="83">
        <f t="shared" si="3"/>
        <v>496.0033679042055</v>
      </c>
      <c r="W40" s="73">
        <f t="shared" si="4"/>
        <v>8.3512058307292705</v>
      </c>
      <c r="X40" s="78">
        <f t="shared" si="5"/>
        <v>85.383911648390082</v>
      </c>
    </row>
    <row r="41" spans="1:24">
      <c r="A41" s="104" t="s">
        <v>545</v>
      </c>
      <c r="B41" s="97">
        <v>335300</v>
      </c>
      <c r="C41" s="78" t="s">
        <v>106</v>
      </c>
      <c r="D41" s="78" t="s">
        <v>106</v>
      </c>
      <c r="E41" s="78">
        <v>969</v>
      </c>
      <c r="F41" s="98">
        <v>0.43215211754537597</v>
      </c>
      <c r="G41" s="98">
        <v>12.481278082875686</v>
      </c>
      <c r="H41" s="73">
        <v>0.21809519999999999</v>
      </c>
      <c r="I41" s="99">
        <v>8.4400000000000003E-2</v>
      </c>
      <c r="J41" s="100">
        <v>1.4E-3</v>
      </c>
      <c r="K41" s="101">
        <v>0.93600000000000005</v>
      </c>
      <c r="L41" s="99">
        <v>1.7000000000000001E-2</v>
      </c>
      <c r="M41" s="99">
        <v>8.0119999999999997E-2</v>
      </c>
      <c r="N41" s="99">
        <v>1.4E-3</v>
      </c>
      <c r="O41" s="102">
        <v>0.96208628234119409</v>
      </c>
      <c r="P41" s="73">
        <v>1301.7888969524099</v>
      </c>
      <c r="Q41" s="103">
        <v>32.227861253828117</v>
      </c>
      <c r="R41" s="73">
        <v>496.83897550270507</v>
      </c>
      <c r="S41" s="73">
        <v>8.3501240880308956</v>
      </c>
      <c r="T41" s="73">
        <v>670.78640285767904</v>
      </c>
      <c r="U41" s="73">
        <v>8.8771518913100635</v>
      </c>
      <c r="V41" s="83">
        <f t="shared" si="3"/>
        <v>496.83897550270507</v>
      </c>
      <c r="W41" s="73">
        <f t="shared" si="4"/>
        <v>8.3501240880308956</v>
      </c>
      <c r="X41" s="78">
        <f t="shared" si="5"/>
        <v>74.068134563562339</v>
      </c>
    </row>
    <row r="42" spans="1:24">
      <c r="A42" s="138" t="s">
        <v>546</v>
      </c>
      <c r="B42" s="139">
        <v>79700</v>
      </c>
      <c r="C42" s="124" t="s">
        <v>106</v>
      </c>
      <c r="D42" s="124" t="s">
        <v>106</v>
      </c>
      <c r="E42" s="124">
        <v>223</v>
      </c>
      <c r="F42" s="140">
        <v>0.70472163495419304</v>
      </c>
      <c r="G42" s="140">
        <v>12.336540833950162</v>
      </c>
      <c r="H42" s="119">
        <v>0.18262829999999999</v>
      </c>
      <c r="I42" s="141">
        <v>5.6399999999999999E-2</v>
      </c>
      <c r="J42" s="142">
        <v>1.2999999999999999E-3</v>
      </c>
      <c r="K42" s="143">
        <v>0.63100000000000001</v>
      </c>
      <c r="L42" s="141">
        <v>1.4E-2</v>
      </c>
      <c r="M42" s="141">
        <v>8.1059999999999993E-2</v>
      </c>
      <c r="N42" s="141">
        <v>1.1999999999999999E-3</v>
      </c>
      <c r="O42" s="144">
        <v>0.66723062281907586</v>
      </c>
      <c r="P42" s="119">
        <v>468.1494745771912</v>
      </c>
      <c r="Q42" s="145">
        <v>51.036597431694169</v>
      </c>
      <c r="R42" s="119">
        <v>502.44668028740892</v>
      </c>
      <c r="S42" s="119">
        <v>7.1516907456565377</v>
      </c>
      <c r="T42" s="119">
        <v>496.71861058930477</v>
      </c>
      <c r="U42" s="119">
        <v>8.6785404665263286</v>
      </c>
      <c r="V42" s="135">
        <f t="shared" si="3"/>
        <v>502.44668028740892</v>
      </c>
      <c r="W42" s="119">
        <f t="shared" si="4"/>
        <v>7.1516907456565377</v>
      </c>
      <c r="X42" s="124">
        <f t="shared" si="5"/>
        <v>101.15318201814674</v>
      </c>
    </row>
    <row r="43" spans="1:24">
      <c r="A43" s="138" t="s">
        <v>547</v>
      </c>
      <c r="B43" s="139">
        <v>56100</v>
      </c>
      <c r="C43" s="124" t="s">
        <v>106</v>
      </c>
      <c r="D43" s="124" t="s">
        <v>106</v>
      </c>
      <c r="E43" s="124">
        <v>152.30000000000001</v>
      </c>
      <c r="F43" s="140">
        <v>0.71515411571193588</v>
      </c>
      <c r="G43" s="140">
        <v>12.254901960784313</v>
      </c>
      <c r="H43" s="119">
        <v>0.19523740000000001</v>
      </c>
      <c r="I43" s="141">
        <v>5.8799999999999998E-2</v>
      </c>
      <c r="J43" s="142">
        <v>1.6000000000000001E-3</v>
      </c>
      <c r="K43" s="143">
        <v>0.66100000000000003</v>
      </c>
      <c r="L43" s="141">
        <v>1.7000000000000001E-2</v>
      </c>
      <c r="M43" s="141">
        <v>8.1600000000000006E-2</v>
      </c>
      <c r="N43" s="141">
        <v>1.2999999999999999E-3</v>
      </c>
      <c r="O43" s="144">
        <v>0.61944925028835052</v>
      </c>
      <c r="P43" s="119">
        <v>559.6988731971968</v>
      </c>
      <c r="Q43" s="145">
        <v>59.315038790571712</v>
      </c>
      <c r="R43" s="119">
        <v>505.66592300765512</v>
      </c>
      <c r="S43" s="119">
        <v>7.7434413900671188</v>
      </c>
      <c r="T43" s="119">
        <v>515.2254969093342</v>
      </c>
      <c r="U43" s="119">
        <v>10.339419621116463</v>
      </c>
      <c r="V43" s="135">
        <f t="shared" si="3"/>
        <v>505.66592300765512</v>
      </c>
      <c r="W43" s="119">
        <f t="shared" si="4"/>
        <v>7.7434413900671188</v>
      </c>
      <c r="X43" s="124">
        <f t="shared" si="5"/>
        <v>98.144584466602723</v>
      </c>
    </row>
    <row r="44" spans="1:24">
      <c r="A44" s="146" t="s">
        <v>548</v>
      </c>
      <c r="B44" s="147">
        <v>109200</v>
      </c>
      <c r="C44" s="133" t="s">
        <v>106</v>
      </c>
      <c r="D44" s="133" t="s">
        <v>106</v>
      </c>
      <c r="E44" s="133">
        <v>302</v>
      </c>
      <c r="F44" s="148">
        <v>0.37878787878787878</v>
      </c>
      <c r="G44" s="148">
        <v>12.19958521410272</v>
      </c>
      <c r="H44" s="128">
        <v>0.19347880000000001</v>
      </c>
      <c r="I44" s="149">
        <v>7.8100000000000003E-2</v>
      </c>
      <c r="J44" s="150">
        <v>1.8E-3</v>
      </c>
      <c r="K44" s="151">
        <v>0.878</v>
      </c>
      <c r="L44" s="149">
        <v>0.02</v>
      </c>
      <c r="M44" s="149">
        <v>8.1970000000000001E-2</v>
      </c>
      <c r="N44" s="149">
        <v>1.2999999999999999E-3</v>
      </c>
      <c r="O44" s="152">
        <v>0.69623032816884223</v>
      </c>
      <c r="P44" s="128">
        <v>1149.41815561361</v>
      </c>
      <c r="Q44" s="153">
        <v>45.770893627688636</v>
      </c>
      <c r="R44" s="128">
        <v>507.87077265026846</v>
      </c>
      <c r="S44" s="128">
        <v>7.7407949638009086</v>
      </c>
      <c r="T44" s="128">
        <v>639.90189448755768</v>
      </c>
      <c r="U44" s="128">
        <v>10.756276998187559</v>
      </c>
      <c r="V44" s="137">
        <f t="shared" si="3"/>
        <v>507.87077265026846</v>
      </c>
      <c r="W44" s="128">
        <f t="shared" si="4"/>
        <v>7.7407949638009086</v>
      </c>
      <c r="X44" s="133">
        <f t="shared" si="5"/>
        <v>79.36697437924893</v>
      </c>
    </row>
    <row r="45" spans="1:24">
      <c r="A45" s="138" t="s">
        <v>549</v>
      </c>
      <c r="B45" s="139">
        <v>91900</v>
      </c>
      <c r="C45" s="124" t="s">
        <v>106</v>
      </c>
      <c r="D45" s="124" t="s">
        <v>106</v>
      </c>
      <c r="E45" s="124">
        <v>245.4</v>
      </c>
      <c r="F45" s="140">
        <v>1.1061946902654867</v>
      </c>
      <c r="G45" s="140">
        <v>12.099213551119178</v>
      </c>
      <c r="H45" s="119">
        <v>0.19030830000000001</v>
      </c>
      <c r="I45" s="141">
        <v>5.8099999999999999E-2</v>
      </c>
      <c r="J45" s="142">
        <v>1.5E-3</v>
      </c>
      <c r="K45" s="143">
        <v>0.66100000000000003</v>
      </c>
      <c r="L45" s="141">
        <v>1.7000000000000001E-2</v>
      </c>
      <c r="M45" s="141">
        <v>8.2650000000000001E-2</v>
      </c>
      <c r="N45" s="141">
        <v>1.2999999999999999E-3</v>
      </c>
      <c r="O45" s="144">
        <v>0.61157965908686518</v>
      </c>
      <c r="P45" s="119">
        <v>533.53490813033352</v>
      </c>
      <c r="Q45" s="145">
        <v>56.528211861638162</v>
      </c>
      <c r="R45" s="119">
        <v>511.9209632500357</v>
      </c>
      <c r="S45" s="119">
        <v>7.7359359756728736</v>
      </c>
      <c r="T45" s="119">
        <v>515.2254969093342</v>
      </c>
      <c r="U45" s="119">
        <v>10.339419621116463</v>
      </c>
      <c r="V45" s="135">
        <f t="shared" si="3"/>
        <v>511.9209632500357</v>
      </c>
      <c r="W45" s="119">
        <f t="shared" si="4"/>
        <v>7.7359359756728736</v>
      </c>
      <c r="X45" s="124">
        <f t="shared" si="5"/>
        <v>99.35862381052155</v>
      </c>
    </row>
    <row r="46" spans="1:24">
      <c r="A46" s="138" t="s">
        <v>550</v>
      </c>
      <c r="B46" s="139">
        <v>81500</v>
      </c>
      <c r="C46" s="124" t="s">
        <v>106</v>
      </c>
      <c r="D46" s="124" t="s">
        <v>106</v>
      </c>
      <c r="E46" s="124">
        <v>218</v>
      </c>
      <c r="F46" s="140">
        <v>1.6183848519177861</v>
      </c>
      <c r="G46" s="140">
        <v>12.027904738994467</v>
      </c>
      <c r="H46" s="119">
        <v>0.18807160000000001</v>
      </c>
      <c r="I46" s="141">
        <v>6.4899999999999999E-2</v>
      </c>
      <c r="J46" s="142">
        <v>2.3999999999999998E-3</v>
      </c>
      <c r="K46" s="143">
        <v>0.74099999999999999</v>
      </c>
      <c r="L46" s="141">
        <v>2.4E-2</v>
      </c>
      <c r="M46" s="141">
        <v>8.3140000000000006E-2</v>
      </c>
      <c r="N46" s="141">
        <v>1.2999999999999999E-3</v>
      </c>
      <c r="O46" s="144">
        <v>0.48277002646139033</v>
      </c>
      <c r="P46" s="119">
        <v>771.09630544018046</v>
      </c>
      <c r="Q46" s="145">
        <v>77.844146624565539</v>
      </c>
      <c r="R46" s="119">
        <v>514.83790626217376</v>
      </c>
      <c r="S46" s="119">
        <v>7.7324384258375858</v>
      </c>
      <c r="T46" s="119">
        <v>562.98894327669393</v>
      </c>
      <c r="U46" s="119">
        <v>13.90163943667369</v>
      </c>
      <c r="V46" s="135">
        <f t="shared" si="3"/>
        <v>514.83790626217376</v>
      </c>
      <c r="W46" s="119">
        <f t="shared" si="4"/>
        <v>7.7324384258375858</v>
      </c>
      <c r="X46" s="124">
        <f t="shared" si="5"/>
        <v>91.447249970084187</v>
      </c>
    </row>
    <row r="47" spans="1:24">
      <c r="A47" s="138" t="s">
        <v>551</v>
      </c>
      <c r="B47" s="139">
        <v>72500</v>
      </c>
      <c r="C47" s="124" t="s">
        <v>106</v>
      </c>
      <c r="D47" s="124" t="s">
        <v>106</v>
      </c>
      <c r="E47" s="124">
        <v>190.1</v>
      </c>
      <c r="F47" s="140">
        <v>1.392757660167131</v>
      </c>
      <c r="G47" s="140">
        <v>11.997600479904021</v>
      </c>
      <c r="H47" s="119">
        <v>0.18712509999999999</v>
      </c>
      <c r="I47" s="141">
        <v>5.8999999999999997E-2</v>
      </c>
      <c r="J47" s="142">
        <v>1.2999999999999999E-3</v>
      </c>
      <c r="K47" s="143">
        <v>0.67700000000000005</v>
      </c>
      <c r="L47" s="141">
        <v>1.4999999999999999E-2</v>
      </c>
      <c r="M47" s="141">
        <v>8.3349999999999994E-2</v>
      </c>
      <c r="N47" s="141">
        <v>1.2999999999999999E-3</v>
      </c>
      <c r="O47" s="144">
        <v>0.70393921215756861</v>
      </c>
      <c r="P47" s="119">
        <v>567.09604422188295</v>
      </c>
      <c r="Q47" s="145">
        <v>47.970082871820537</v>
      </c>
      <c r="R47" s="119">
        <v>516.08762076118671</v>
      </c>
      <c r="S47" s="119">
        <v>7.7309404438634601</v>
      </c>
      <c r="T47" s="119">
        <v>524.95962110074822</v>
      </c>
      <c r="U47" s="119">
        <v>9.0417610224499185</v>
      </c>
      <c r="V47" s="135">
        <f t="shared" si="3"/>
        <v>516.08762076118671</v>
      </c>
      <c r="W47" s="119">
        <f t="shared" si="4"/>
        <v>7.7309404438634601</v>
      </c>
      <c r="X47" s="124">
        <f t="shared" si="5"/>
        <v>98.309965189139987</v>
      </c>
    </row>
    <row r="48" spans="1:24">
      <c r="A48" s="138" t="s">
        <v>552</v>
      </c>
      <c r="B48" s="139">
        <v>40600</v>
      </c>
      <c r="C48" s="124" t="s">
        <v>106</v>
      </c>
      <c r="D48" s="124" t="s">
        <v>106</v>
      </c>
      <c r="E48" s="124">
        <v>102.2</v>
      </c>
      <c r="F48" s="140">
        <v>0.71123755334281658</v>
      </c>
      <c r="G48" s="140">
        <v>11.910433539780847</v>
      </c>
      <c r="H48" s="119">
        <v>0.184416</v>
      </c>
      <c r="I48" s="141">
        <v>5.8000000000000003E-2</v>
      </c>
      <c r="J48" s="142">
        <v>1.8E-3</v>
      </c>
      <c r="K48" s="143">
        <v>0.67200000000000004</v>
      </c>
      <c r="L48" s="141">
        <v>2.1000000000000001E-2</v>
      </c>
      <c r="M48" s="141">
        <v>8.3960000000000007E-2</v>
      </c>
      <c r="N48" s="141">
        <v>1.2999999999999999E-3</v>
      </c>
      <c r="O48" s="144">
        <v>0.4954740352548832</v>
      </c>
      <c r="P48" s="119">
        <v>529.76190249090018</v>
      </c>
      <c r="Q48" s="145">
        <v>67.994468985915219</v>
      </c>
      <c r="R48" s="119">
        <v>519.71637046005128</v>
      </c>
      <c r="S48" s="119">
        <v>7.7265924526036542</v>
      </c>
      <c r="T48" s="119">
        <v>521.92771961467224</v>
      </c>
      <c r="U48" s="119">
        <v>12.673593428936783</v>
      </c>
      <c r="V48" s="135">
        <f t="shared" si="3"/>
        <v>519.71637046005128</v>
      </c>
      <c r="W48" s="119">
        <f t="shared" si="4"/>
        <v>7.7265924526036542</v>
      </c>
      <c r="X48" s="124">
        <f t="shared" si="5"/>
        <v>99.576311226341161</v>
      </c>
    </row>
    <row r="49" spans="1:24">
      <c r="A49" s="138" t="s">
        <v>553</v>
      </c>
      <c r="B49" s="139">
        <v>257300</v>
      </c>
      <c r="C49" s="124" t="s">
        <v>106</v>
      </c>
      <c r="D49" s="124" t="s">
        <v>106</v>
      </c>
      <c r="E49" s="124">
        <v>665</v>
      </c>
      <c r="F49" s="140">
        <v>0.25380710659898476</v>
      </c>
      <c r="G49" s="140">
        <v>11.907597046915933</v>
      </c>
      <c r="H49" s="119">
        <v>0.18432809999999999</v>
      </c>
      <c r="I49" s="141">
        <v>6.54E-2</v>
      </c>
      <c r="J49" s="142">
        <v>1.2999999999999999E-3</v>
      </c>
      <c r="K49" s="143">
        <v>0.75600000000000001</v>
      </c>
      <c r="L49" s="141">
        <v>1.6E-2</v>
      </c>
      <c r="M49" s="141">
        <v>8.3979999999999999E-2</v>
      </c>
      <c r="N49" s="141">
        <v>1.2999999999999999E-3</v>
      </c>
      <c r="O49" s="144">
        <v>0.73142414860681126</v>
      </c>
      <c r="P49" s="119">
        <v>787.23071966057</v>
      </c>
      <c r="Q49" s="145">
        <v>41.734779349793861</v>
      </c>
      <c r="R49" s="119">
        <v>519.83531128280947</v>
      </c>
      <c r="S49" s="119">
        <v>7.7264499783178735</v>
      </c>
      <c r="T49" s="119">
        <v>571.69974637043708</v>
      </c>
      <c r="U49" s="119">
        <v>9.2098867542918015</v>
      </c>
      <c r="V49" s="135">
        <f t="shared" si="3"/>
        <v>519.83531128280947</v>
      </c>
      <c r="W49" s="119">
        <f t="shared" si="4"/>
        <v>7.7264499783178735</v>
      </c>
      <c r="X49" s="124">
        <f t="shared" si="5"/>
        <v>90.928029019270951</v>
      </c>
    </row>
    <row r="50" spans="1:24">
      <c r="A50" s="138" t="s">
        <v>554</v>
      </c>
      <c r="B50" s="139">
        <v>177400</v>
      </c>
      <c r="C50" s="124" t="s">
        <v>106</v>
      </c>
      <c r="D50" s="124" t="s">
        <v>106</v>
      </c>
      <c r="E50" s="124">
        <v>443.1</v>
      </c>
      <c r="F50" s="140">
        <v>0.53361792956243326</v>
      </c>
      <c r="G50" s="140">
        <v>11.825922421948913</v>
      </c>
      <c r="H50" s="119">
        <v>0.1678229</v>
      </c>
      <c r="I50" s="141">
        <v>5.9180000000000003E-2</v>
      </c>
      <c r="J50" s="142">
        <v>9.7000000000000005E-4</v>
      </c>
      <c r="K50" s="143">
        <v>0.68979999999999997</v>
      </c>
      <c r="L50" s="141">
        <v>1.0999999999999999E-2</v>
      </c>
      <c r="M50" s="141">
        <v>8.4559999999999996E-2</v>
      </c>
      <c r="N50" s="141">
        <v>1.1999999999999999E-3</v>
      </c>
      <c r="O50" s="144">
        <v>0.88991141309022104</v>
      </c>
      <c r="P50" s="119">
        <v>573.72423481403098</v>
      </c>
      <c r="Q50" s="145">
        <v>35.644299603380219</v>
      </c>
      <c r="R50" s="119">
        <v>523.28364086379918</v>
      </c>
      <c r="S50" s="119">
        <v>7.1286241723222474</v>
      </c>
      <c r="T50" s="119">
        <v>532.68028505519351</v>
      </c>
      <c r="U50" s="119">
        <v>6.5883635771327818</v>
      </c>
      <c r="V50" s="135">
        <f t="shared" si="3"/>
        <v>523.28364086379918</v>
      </c>
      <c r="W50" s="119">
        <f t="shared" si="4"/>
        <v>7.1286241723222474</v>
      </c>
      <c r="X50" s="124">
        <f t="shared" si="5"/>
        <v>98.235969219243643</v>
      </c>
    </row>
    <row r="51" spans="1:24">
      <c r="A51" s="146" t="s">
        <v>555</v>
      </c>
      <c r="B51" s="147">
        <v>138100</v>
      </c>
      <c r="C51" s="133" t="s">
        <v>106</v>
      </c>
      <c r="D51" s="133" t="s">
        <v>106</v>
      </c>
      <c r="E51" s="133">
        <v>368.9</v>
      </c>
      <c r="F51" s="148">
        <v>0.55710306406685239</v>
      </c>
      <c r="G51" s="148">
        <v>11.80637544273908</v>
      </c>
      <c r="H51" s="128">
        <v>0.19514670000000001</v>
      </c>
      <c r="I51" s="149">
        <v>8.3099999999999993E-2</v>
      </c>
      <c r="J51" s="150">
        <v>2.7000000000000001E-3</v>
      </c>
      <c r="K51" s="151">
        <v>0.96599999999999997</v>
      </c>
      <c r="L51" s="149">
        <v>3.4000000000000002E-2</v>
      </c>
      <c r="M51" s="149">
        <v>8.4699999999999998E-2</v>
      </c>
      <c r="N51" s="149">
        <v>1.4E-3</v>
      </c>
      <c r="O51" s="152">
        <v>0.46961594555177438</v>
      </c>
      <c r="P51" s="128">
        <v>1271.5656639840424</v>
      </c>
      <c r="Q51" s="153">
        <v>63.396794864771778</v>
      </c>
      <c r="R51" s="128">
        <v>524.11571999377793</v>
      </c>
      <c r="S51" s="128">
        <v>8.3148895395233922</v>
      </c>
      <c r="T51" s="128">
        <v>686.39998144384913</v>
      </c>
      <c r="U51" s="128">
        <v>17.409919109479119</v>
      </c>
      <c r="V51" s="137">
        <f t="shared" si="3"/>
        <v>524.11571999377793</v>
      </c>
      <c r="W51" s="128">
        <f t="shared" si="4"/>
        <v>8.3148895395233922</v>
      </c>
      <c r="X51" s="133">
        <f t="shared" si="5"/>
        <v>76.357187378020512</v>
      </c>
    </row>
    <row r="52" spans="1:24">
      <c r="A52" s="138" t="s">
        <v>556</v>
      </c>
      <c r="B52" s="139">
        <v>60470</v>
      </c>
      <c r="C52" s="124" t="s">
        <v>106</v>
      </c>
      <c r="D52" s="124" t="s">
        <v>106</v>
      </c>
      <c r="E52" s="124">
        <v>153.19999999999999</v>
      </c>
      <c r="F52" s="140">
        <v>0.44052863436123346</v>
      </c>
      <c r="G52" s="140">
        <v>11.79245283018868</v>
      </c>
      <c r="H52" s="119">
        <v>0.19468669999999999</v>
      </c>
      <c r="I52" s="141">
        <v>5.7799999999999997E-2</v>
      </c>
      <c r="J52" s="142">
        <v>1.6000000000000001E-3</v>
      </c>
      <c r="K52" s="143">
        <v>0.67400000000000004</v>
      </c>
      <c r="L52" s="141">
        <v>1.7000000000000001E-2</v>
      </c>
      <c r="M52" s="141">
        <v>8.48E-2</v>
      </c>
      <c r="N52" s="141">
        <v>1.4E-3</v>
      </c>
      <c r="O52" s="144">
        <v>0.65455049944506105</v>
      </c>
      <c r="P52" s="119">
        <v>522.1890215237994</v>
      </c>
      <c r="Q52" s="145">
        <v>60.726999100055281</v>
      </c>
      <c r="R52" s="119">
        <v>524.70999648021962</v>
      </c>
      <c r="S52" s="119">
        <v>8.3141235430384768</v>
      </c>
      <c r="T52" s="119">
        <v>523.14156680436975</v>
      </c>
      <c r="U52" s="119">
        <v>10.259529724485674</v>
      </c>
      <c r="V52" s="135">
        <f t="shared" si="3"/>
        <v>524.70999648021962</v>
      </c>
      <c r="W52" s="119">
        <f t="shared" si="4"/>
        <v>8.3141235430384768</v>
      </c>
      <c r="X52" s="124">
        <f t="shared" si="5"/>
        <v>100.29980979822166</v>
      </c>
    </row>
    <row r="53" spans="1:24">
      <c r="A53" s="138" t="s">
        <v>557</v>
      </c>
      <c r="B53" s="139">
        <v>197700</v>
      </c>
      <c r="C53" s="124" t="s">
        <v>106</v>
      </c>
      <c r="D53" s="124" t="s">
        <v>106</v>
      </c>
      <c r="E53" s="124">
        <v>523.5</v>
      </c>
      <c r="F53" s="140">
        <v>0.60938452163315049</v>
      </c>
      <c r="G53" s="140">
        <v>11.592858798979828</v>
      </c>
      <c r="H53" s="119">
        <v>0.1747127</v>
      </c>
      <c r="I53" s="141">
        <v>0.06</v>
      </c>
      <c r="J53" s="142">
        <v>1.1000000000000001E-3</v>
      </c>
      <c r="K53" s="143">
        <v>0.71299999999999997</v>
      </c>
      <c r="L53" s="141">
        <v>1.2E-2</v>
      </c>
      <c r="M53" s="141">
        <v>8.6260000000000003E-2</v>
      </c>
      <c r="N53" s="141">
        <v>1.2999999999999999E-3</v>
      </c>
      <c r="O53" s="144">
        <v>0.89545173506453346</v>
      </c>
      <c r="P53" s="119">
        <v>603.57458941479069</v>
      </c>
      <c r="Q53" s="145">
        <v>39.669418375707927</v>
      </c>
      <c r="R53" s="119">
        <v>533.38020009011746</v>
      </c>
      <c r="S53" s="119">
        <v>7.7102422792855805</v>
      </c>
      <c r="T53" s="119">
        <v>546.52608959941404</v>
      </c>
      <c r="U53" s="119">
        <v>7.0882176385644016</v>
      </c>
      <c r="V53" s="135">
        <f t="shared" si="3"/>
        <v>533.38020009011746</v>
      </c>
      <c r="W53" s="119">
        <f t="shared" si="4"/>
        <v>7.7102422792855805</v>
      </c>
      <c r="X53" s="124">
        <f t="shared" si="5"/>
        <v>97.594645569631993</v>
      </c>
    </row>
    <row r="54" spans="1:24">
      <c r="A54" s="138" t="s">
        <v>558</v>
      </c>
      <c r="B54" s="139">
        <v>36600</v>
      </c>
      <c r="C54" s="124" t="s">
        <v>106</v>
      </c>
      <c r="D54" s="124" t="s">
        <v>106</v>
      </c>
      <c r="E54" s="124">
        <v>91</v>
      </c>
      <c r="F54" s="140">
        <v>0.99502487562189068</v>
      </c>
      <c r="G54" s="140">
        <v>11.448196908986835</v>
      </c>
      <c r="H54" s="119">
        <v>0.1834857</v>
      </c>
      <c r="I54" s="141">
        <v>5.9299999999999999E-2</v>
      </c>
      <c r="J54" s="142">
        <v>2.0999999999999999E-3</v>
      </c>
      <c r="K54" s="143">
        <v>0.71199999999999997</v>
      </c>
      <c r="L54" s="141">
        <v>2.4E-2</v>
      </c>
      <c r="M54" s="141">
        <v>8.7349999999999997E-2</v>
      </c>
      <c r="N54" s="141">
        <v>1.4E-3</v>
      </c>
      <c r="O54" s="144">
        <v>0.47548177828658661</v>
      </c>
      <c r="P54" s="119">
        <v>578.12773928818126</v>
      </c>
      <c r="Q54" s="145">
        <v>76.954772233154884</v>
      </c>
      <c r="R54" s="119">
        <v>539.84556604583042</v>
      </c>
      <c r="S54" s="119">
        <v>8.2946382060670203</v>
      </c>
      <c r="T54" s="119">
        <v>545.93316517190465</v>
      </c>
      <c r="U54" s="119">
        <v>14.135491210446389</v>
      </c>
      <c r="V54" s="135">
        <f t="shared" si="3"/>
        <v>539.84556604583042</v>
      </c>
      <c r="W54" s="119">
        <f t="shared" si="4"/>
        <v>8.2946382060670203</v>
      </c>
      <c r="X54" s="124">
        <f t="shared" si="5"/>
        <v>98.884918610109111</v>
      </c>
    </row>
    <row r="55" spans="1:24">
      <c r="A55" s="138" t="s">
        <v>559</v>
      </c>
      <c r="B55" s="139">
        <v>246100</v>
      </c>
      <c r="C55" s="124" t="s">
        <v>106</v>
      </c>
      <c r="D55" s="124" t="s">
        <v>106</v>
      </c>
      <c r="E55" s="124">
        <v>582.4</v>
      </c>
      <c r="F55" s="140">
        <v>0.47664442326024786</v>
      </c>
      <c r="G55" s="140">
        <v>11.312217194570135</v>
      </c>
      <c r="H55" s="119">
        <v>0.1791528</v>
      </c>
      <c r="I55" s="141">
        <v>6.3009999999999997E-2</v>
      </c>
      <c r="J55" s="142">
        <v>1.1000000000000001E-3</v>
      </c>
      <c r="K55" s="143">
        <v>0.76910000000000001</v>
      </c>
      <c r="L55" s="141">
        <v>1.2999999999999999E-2</v>
      </c>
      <c r="M55" s="141">
        <v>8.8400000000000006E-2</v>
      </c>
      <c r="N55" s="141">
        <v>1.4E-3</v>
      </c>
      <c r="O55" s="144">
        <v>0.9369474416985728</v>
      </c>
      <c r="P55" s="119">
        <v>708.56823259206749</v>
      </c>
      <c r="Q55" s="145">
        <v>37.123641298286465</v>
      </c>
      <c r="R55" s="119">
        <v>546.06754505691674</v>
      </c>
      <c r="S55" s="119">
        <v>8.2866413531462513</v>
      </c>
      <c r="T55" s="119">
        <v>579.2465275853491</v>
      </c>
      <c r="U55" s="119">
        <v>7.4341285520490601</v>
      </c>
      <c r="V55" s="135">
        <f t="shared" si="3"/>
        <v>546.06754505691674</v>
      </c>
      <c r="W55" s="119">
        <f t="shared" si="4"/>
        <v>8.2866413531462513</v>
      </c>
      <c r="X55" s="124">
        <f t="shared" si="5"/>
        <v>94.272044639310565</v>
      </c>
    </row>
    <row r="56" spans="1:24">
      <c r="A56" s="138" t="s">
        <v>560</v>
      </c>
      <c r="B56" s="139">
        <v>149500</v>
      </c>
      <c r="C56" s="124" t="s">
        <v>106</v>
      </c>
      <c r="D56" s="124" t="s">
        <v>106</v>
      </c>
      <c r="E56" s="124">
        <v>376</v>
      </c>
      <c r="F56" s="140">
        <v>0.69735006973500702</v>
      </c>
      <c r="G56" s="140">
        <v>11.29305477131564</v>
      </c>
      <c r="H56" s="119">
        <v>0.165793</v>
      </c>
      <c r="I56" s="141">
        <v>5.9700000000000003E-2</v>
      </c>
      <c r="J56" s="142">
        <v>1.1000000000000001E-3</v>
      </c>
      <c r="K56" s="143">
        <v>0.73070000000000002</v>
      </c>
      <c r="L56" s="141">
        <v>1.2999999999999999E-2</v>
      </c>
      <c r="M56" s="141">
        <v>8.8550000000000004E-2</v>
      </c>
      <c r="N56" s="141">
        <v>1.2999999999999999E-3</v>
      </c>
      <c r="O56" s="144">
        <v>0.82518351214003394</v>
      </c>
      <c r="P56" s="119">
        <v>592.71864659192636</v>
      </c>
      <c r="Q56" s="145">
        <v>39.941417704355629</v>
      </c>
      <c r="R56" s="119">
        <v>546.95590917078812</v>
      </c>
      <c r="S56" s="119">
        <v>7.6940317954295097</v>
      </c>
      <c r="T56" s="119">
        <v>556.96395486502149</v>
      </c>
      <c r="U56" s="119">
        <v>7.5984580316744541</v>
      </c>
      <c r="V56" s="135">
        <f t="shared" si="3"/>
        <v>546.95590917078812</v>
      </c>
      <c r="W56" s="119">
        <f t="shared" si="4"/>
        <v>7.6940317954295097</v>
      </c>
      <c r="X56" s="124">
        <f t="shared" si="5"/>
        <v>98.203107111902995</v>
      </c>
    </row>
    <row r="57" spans="1:24">
      <c r="A57" s="138" t="s">
        <v>561</v>
      </c>
      <c r="B57" s="139">
        <v>118380</v>
      </c>
      <c r="C57" s="124" t="s">
        <v>106</v>
      </c>
      <c r="D57" s="124" t="s">
        <v>106</v>
      </c>
      <c r="E57" s="124">
        <v>297.60000000000002</v>
      </c>
      <c r="F57" s="140">
        <v>0.23126734505087881</v>
      </c>
      <c r="G57" s="140">
        <v>11.20197154699227</v>
      </c>
      <c r="H57" s="119">
        <v>0.16312940000000001</v>
      </c>
      <c r="I57" s="141">
        <v>6.0100000000000001E-2</v>
      </c>
      <c r="J57" s="142">
        <v>1.2999999999999999E-3</v>
      </c>
      <c r="K57" s="143">
        <v>0.73899999999999999</v>
      </c>
      <c r="L57" s="141">
        <v>1.6E-2</v>
      </c>
      <c r="M57" s="141">
        <v>8.9270000000000002E-2</v>
      </c>
      <c r="N57" s="141">
        <v>1.2999999999999999E-3</v>
      </c>
      <c r="O57" s="144">
        <v>0.67260837907471716</v>
      </c>
      <c r="P57" s="119">
        <v>607.17681153060619</v>
      </c>
      <c r="Q57" s="145">
        <v>46.775811447107642</v>
      </c>
      <c r="R57" s="119">
        <v>551.21835361543742</v>
      </c>
      <c r="S57" s="119">
        <v>7.6889491249522735</v>
      </c>
      <c r="T57" s="119">
        <v>561.82183619043099</v>
      </c>
      <c r="U57" s="119">
        <v>9.299509108679672</v>
      </c>
      <c r="V57" s="135">
        <f t="shared" si="3"/>
        <v>551.21835361543742</v>
      </c>
      <c r="W57" s="119">
        <f t="shared" si="4"/>
        <v>7.6889491249522735</v>
      </c>
      <c r="X57" s="124">
        <f t="shared" si="5"/>
        <v>98.112661008889745</v>
      </c>
    </row>
    <row r="58" spans="1:24">
      <c r="A58" s="138" t="s">
        <v>562</v>
      </c>
      <c r="B58" s="139">
        <v>223800</v>
      </c>
      <c r="C58" s="124" t="s">
        <v>106</v>
      </c>
      <c r="D58" s="124" t="s">
        <v>106</v>
      </c>
      <c r="E58" s="124">
        <v>544</v>
      </c>
      <c r="F58" s="140">
        <v>5.9737156511350054E-3</v>
      </c>
      <c r="G58" s="140">
        <v>11.134617525887986</v>
      </c>
      <c r="H58" s="119">
        <v>0.1611736</v>
      </c>
      <c r="I58" s="141">
        <v>5.9729999999999998E-2</v>
      </c>
      <c r="J58" s="142">
        <v>8.9999999999999998E-4</v>
      </c>
      <c r="K58" s="143">
        <v>0.73960000000000004</v>
      </c>
      <c r="L58" s="141">
        <v>1.0999999999999999E-2</v>
      </c>
      <c r="M58" s="141">
        <v>8.9810000000000001E-2</v>
      </c>
      <c r="N58" s="141">
        <v>1.2999999999999999E-3</v>
      </c>
      <c r="O58" s="144">
        <v>0.973246550799162</v>
      </c>
      <c r="P58" s="119">
        <v>593.80758482169017</v>
      </c>
      <c r="Q58" s="145">
        <v>32.656956885899724</v>
      </c>
      <c r="R58" s="119">
        <v>554.41333840681523</v>
      </c>
      <c r="S58" s="119">
        <v>7.6851415267723269</v>
      </c>
      <c r="T58" s="119">
        <v>562.1721091956606</v>
      </c>
      <c r="U58" s="119">
        <v>6.4003498754675547</v>
      </c>
      <c r="V58" s="135">
        <f t="shared" si="3"/>
        <v>554.41333840681523</v>
      </c>
      <c r="W58" s="119">
        <f t="shared" si="4"/>
        <v>7.6851415267723269</v>
      </c>
      <c r="X58" s="124">
        <f t="shared" si="5"/>
        <v>98.619858462927596</v>
      </c>
    </row>
    <row r="59" spans="1:24">
      <c r="A59" s="138" t="s">
        <v>563</v>
      </c>
      <c r="B59" s="139">
        <v>129600</v>
      </c>
      <c r="C59" s="124" t="s">
        <v>106</v>
      </c>
      <c r="D59" s="124" t="s">
        <v>106</v>
      </c>
      <c r="E59" s="124">
        <v>320</v>
      </c>
      <c r="F59" s="140">
        <v>0.53734551316496504</v>
      </c>
      <c r="G59" s="140">
        <v>11.016855789357717</v>
      </c>
      <c r="H59" s="119">
        <v>0.15778239999999999</v>
      </c>
      <c r="I59" s="141">
        <v>5.8970000000000002E-2</v>
      </c>
      <c r="J59" s="142">
        <v>1.1000000000000001E-3</v>
      </c>
      <c r="K59" s="143">
        <v>0.73699999999999999</v>
      </c>
      <c r="L59" s="141">
        <v>1.2999999999999999E-2</v>
      </c>
      <c r="M59" s="141">
        <v>9.0770000000000003E-2</v>
      </c>
      <c r="N59" s="141">
        <v>1.2999999999999999E-3</v>
      </c>
      <c r="O59" s="144">
        <v>0.81194227167566368</v>
      </c>
      <c r="P59" s="119">
        <v>565.98865721236484</v>
      </c>
      <c r="Q59" s="145">
        <v>40.618316796737922</v>
      </c>
      <c r="R59" s="119">
        <v>560.08940442104006</v>
      </c>
      <c r="S59" s="119">
        <v>7.6783817664498883</v>
      </c>
      <c r="T59" s="119">
        <v>560.65338605774275</v>
      </c>
      <c r="U59" s="119">
        <v>7.5710013468595889</v>
      </c>
      <c r="V59" s="135">
        <f t="shared" si="3"/>
        <v>560.08940442104006</v>
      </c>
      <c r="W59" s="119">
        <f t="shared" si="4"/>
        <v>7.6783817664498883</v>
      </c>
      <c r="X59" s="124">
        <f t="shared" si="5"/>
        <v>99.899406362161059</v>
      </c>
    </row>
    <row r="60" spans="1:24">
      <c r="A60" s="138" t="s">
        <v>564</v>
      </c>
      <c r="B60" s="139">
        <v>252900</v>
      </c>
      <c r="C60" s="124" t="s">
        <v>106</v>
      </c>
      <c r="D60" s="124" t="s">
        <v>106</v>
      </c>
      <c r="E60" s="124">
        <v>585</v>
      </c>
      <c r="F60" s="140">
        <v>0.44033465433729635</v>
      </c>
      <c r="G60" s="140">
        <v>10.550749103186327</v>
      </c>
      <c r="H60" s="119">
        <v>0.1558456</v>
      </c>
      <c r="I60" s="141">
        <v>6.7710000000000006E-2</v>
      </c>
      <c r="J60" s="142">
        <v>1.1000000000000001E-3</v>
      </c>
      <c r="K60" s="143">
        <v>0.88400000000000001</v>
      </c>
      <c r="L60" s="141">
        <v>1.4999999999999999E-2</v>
      </c>
      <c r="M60" s="141">
        <v>9.4780000000000003E-2</v>
      </c>
      <c r="N60" s="141">
        <v>1.4E-3</v>
      </c>
      <c r="O60" s="144">
        <v>0.87050713934022639</v>
      </c>
      <c r="P60" s="119">
        <v>859.68997919127526</v>
      </c>
      <c r="Q60" s="145">
        <v>33.718220055168551</v>
      </c>
      <c r="R60" s="119">
        <v>583.74491436380936</v>
      </c>
      <c r="S60" s="119">
        <v>8.2383805119917497</v>
      </c>
      <c r="T60" s="119">
        <v>643.1407586476837</v>
      </c>
      <c r="U60" s="119">
        <v>8.0522472213814353</v>
      </c>
      <c r="V60" s="135">
        <f t="shared" si="3"/>
        <v>583.74491436380936</v>
      </c>
      <c r="W60" s="119">
        <f t="shared" si="4"/>
        <v>8.2383805119917497</v>
      </c>
      <c r="X60" s="124">
        <f t="shared" si="5"/>
        <v>90.764720866274345</v>
      </c>
    </row>
    <row r="61" spans="1:24">
      <c r="A61" s="138" t="s">
        <v>565</v>
      </c>
      <c r="B61" s="139">
        <v>123700</v>
      </c>
      <c r="C61" s="124" t="s">
        <v>106</v>
      </c>
      <c r="D61" s="124" t="s">
        <v>106</v>
      </c>
      <c r="E61" s="124">
        <v>280.3</v>
      </c>
      <c r="F61" s="140">
        <v>0.72568940493468803</v>
      </c>
      <c r="G61" s="140">
        <v>10.414496979795876</v>
      </c>
      <c r="H61" s="119">
        <v>0.15184639999999999</v>
      </c>
      <c r="I61" s="141">
        <v>5.9459999999999999E-2</v>
      </c>
      <c r="J61" s="142">
        <v>1.1000000000000001E-3</v>
      </c>
      <c r="K61" s="143">
        <v>0.78700000000000003</v>
      </c>
      <c r="L61" s="141">
        <v>1.4E-2</v>
      </c>
      <c r="M61" s="141">
        <v>9.6019999999999994E-2</v>
      </c>
      <c r="N61" s="141">
        <v>1.4E-3</v>
      </c>
      <c r="O61" s="144">
        <v>0.8196209123099355</v>
      </c>
      <c r="P61" s="119">
        <v>583.98017940145951</v>
      </c>
      <c r="Q61" s="145">
        <v>40.161581493176598</v>
      </c>
      <c r="R61" s="119">
        <v>591.04229836912396</v>
      </c>
      <c r="S61" s="119">
        <v>8.2290658331224904</v>
      </c>
      <c r="T61" s="119">
        <v>589.46868678203884</v>
      </c>
      <c r="U61" s="119">
        <v>7.9238767492797706</v>
      </c>
      <c r="V61" s="135">
        <f t="shared" si="3"/>
        <v>591.04229836912396</v>
      </c>
      <c r="W61" s="119">
        <f t="shared" si="4"/>
        <v>8.2290658331224904</v>
      </c>
      <c r="X61" s="124">
        <f t="shared" si="5"/>
        <v>100.26695422884558</v>
      </c>
    </row>
    <row r="62" spans="1:24">
      <c r="A62" s="138" t="s">
        <v>566</v>
      </c>
      <c r="B62" s="139">
        <v>57000</v>
      </c>
      <c r="C62" s="124" t="s">
        <v>106</v>
      </c>
      <c r="D62" s="124" t="s">
        <v>106</v>
      </c>
      <c r="E62" s="124">
        <v>126.1</v>
      </c>
      <c r="F62" s="140">
        <v>1.1185682326621924</v>
      </c>
      <c r="G62" s="140">
        <v>10.230179028132993</v>
      </c>
      <c r="H62" s="119">
        <v>0.1674505</v>
      </c>
      <c r="I62" s="141">
        <v>6.7299999999999999E-2</v>
      </c>
      <c r="J62" s="142">
        <v>1.8E-3</v>
      </c>
      <c r="K62" s="143">
        <v>0.89400000000000002</v>
      </c>
      <c r="L62" s="141">
        <v>2.5000000000000001E-2</v>
      </c>
      <c r="M62" s="141">
        <v>9.7750000000000004E-2</v>
      </c>
      <c r="N62" s="141">
        <v>1.6000000000000001E-3</v>
      </c>
      <c r="O62" s="144">
        <v>0.58532992327365718</v>
      </c>
      <c r="P62" s="119">
        <v>847.07151084512418</v>
      </c>
      <c r="Q62" s="145">
        <v>55.622184258713887</v>
      </c>
      <c r="R62" s="119">
        <v>601.2095436563402</v>
      </c>
      <c r="S62" s="119">
        <v>9.3889804876201879</v>
      </c>
      <c r="T62" s="119">
        <v>648.51601235100429</v>
      </c>
      <c r="U62" s="119">
        <v>13.314943658096468</v>
      </c>
      <c r="V62" s="135">
        <f t="shared" si="3"/>
        <v>601.2095436563402</v>
      </c>
      <c r="W62" s="119">
        <f t="shared" si="4"/>
        <v>9.3889804876201879</v>
      </c>
      <c r="X62" s="124">
        <f t="shared" si="5"/>
        <v>92.705427808456349</v>
      </c>
    </row>
    <row r="63" spans="1:24">
      <c r="A63" s="138" t="s">
        <v>567</v>
      </c>
      <c r="B63" s="139">
        <v>42100</v>
      </c>
      <c r="C63" s="124" t="s">
        <v>106</v>
      </c>
      <c r="D63" s="124" t="s">
        <v>106</v>
      </c>
      <c r="E63" s="124">
        <v>91.6</v>
      </c>
      <c r="F63" s="140">
        <v>0.26838432635534087</v>
      </c>
      <c r="G63" s="140">
        <v>10.124531740407006</v>
      </c>
      <c r="H63" s="119">
        <v>0.16400980000000001</v>
      </c>
      <c r="I63" s="141">
        <v>6.2100000000000002E-2</v>
      </c>
      <c r="J63" s="142">
        <v>1.6999999999999999E-3</v>
      </c>
      <c r="K63" s="143">
        <v>0.84499999999999997</v>
      </c>
      <c r="L63" s="141">
        <v>2.1999999999999999E-2</v>
      </c>
      <c r="M63" s="141">
        <v>9.8769999999999997E-2</v>
      </c>
      <c r="N63" s="141">
        <v>1.6000000000000001E-3</v>
      </c>
      <c r="O63" s="144">
        <v>0.62219849604683064</v>
      </c>
      <c r="P63" s="119">
        <v>677.55423388243116</v>
      </c>
      <c r="Q63" s="145">
        <v>58.510664648503322</v>
      </c>
      <c r="R63" s="119">
        <v>607.19659857811644</v>
      </c>
      <c r="S63" s="119">
        <v>9.3802709343599417</v>
      </c>
      <c r="T63" s="119">
        <v>621.90107883686915</v>
      </c>
      <c r="U63" s="119">
        <v>12.035931428232743</v>
      </c>
      <c r="V63" s="135">
        <f t="shared" si="3"/>
        <v>607.19659857811644</v>
      </c>
      <c r="W63" s="119">
        <f t="shared" si="4"/>
        <v>9.3802709343599417</v>
      </c>
      <c r="X63" s="124">
        <f t="shared" si="5"/>
        <v>97.635559615645903</v>
      </c>
    </row>
    <row r="64" spans="1:24">
      <c r="A64" s="138" t="s">
        <v>568</v>
      </c>
      <c r="B64" s="139">
        <v>150300</v>
      </c>
      <c r="C64" s="124" t="s">
        <v>106</v>
      </c>
      <c r="D64" s="124" t="s">
        <v>106</v>
      </c>
      <c r="E64" s="124">
        <v>320</v>
      </c>
      <c r="F64" s="140">
        <v>0.73871611139838966</v>
      </c>
      <c r="G64" s="140">
        <v>10.033109260559849</v>
      </c>
      <c r="H64" s="119">
        <v>0.15099489999999999</v>
      </c>
      <c r="I64" s="141">
        <v>5.9760000000000001E-2</v>
      </c>
      <c r="J64" s="142">
        <v>1.1000000000000001E-3</v>
      </c>
      <c r="K64" s="143">
        <v>0.82099999999999995</v>
      </c>
      <c r="L64" s="141">
        <v>1.4999999999999999E-2</v>
      </c>
      <c r="M64" s="141">
        <v>9.9669999999999995E-2</v>
      </c>
      <c r="N64" s="141">
        <v>1.5E-3</v>
      </c>
      <c r="O64" s="144">
        <v>0.82371827029196365</v>
      </c>
      <c r="P64" s="119">
        <v>594.89577737454795</v>
      </c>
      <c r="Q64" s="145">
        <v>39.886734719761826</v>
      </c>
      <c r="R64" s="119">
        <v>612.47468038886552</v>
      </c>
      <c r="S64" s="119">
        <v>8.7872110379817059</v>
      </c>
      <c r="T64" s="119">
        <v>608.60618443973283</v>
      </c>
      <c r="U64" s="119">
        <v>8.3296861987386137</v>
      </c>
      <c r="V64" s="135">
        <f t="shared" si="3"/>
        <v>612.47468038886552</v>
      </c>
      <c r="W64" s="119">
        <f t="shared" si="4"/>
        <v>8.7872110379817059</v>
      </c>
      <c r="X64" s="124">
        <f t="shared" si="5"/>
        <v>100.63563204713306</v>
      </c>
    </row>
    <row r="65" spans="1:24">
      <c r="A65" s="138" t="s">
        <v>569</v>
      </c>
      <c r="B65" s="139">
        <v>309000</v>
      </c>
      <c r="C65" s="124" t="s">
        <v>106</v>
      </c>
      <c r="D65" s="124" t="s">
        <v>106</v>
      </c>
      <c r="E65" s="124">
        <v>637</v>
      </c>
      <c r="F65" s="140">
        <v>0.21231422505307856</v>
      </c>
      <c r="G65" s="140">
        <v>9.4064528266390735</v>
      </c>
      <c r="H65" s="119">
        <v>0.14157020000000001</v>
      </c>
      <c r="I65" s="141">
        <v>6.7750000000000005E-2</v>
      </c>
      <c r="J65" s="142">
        <v>1E-3</v>
      </c>
      <c r="K65" s="143">
        <v>0.99299999999999999</v>
      </c>
      <c r="L65" s="141">
        <v>1.4E-2</v>
      </c>
      <c r="M65" s="141">
        <v>0.10631</v>
      </c>
      <c r="N65" s="141">
        <v>1.6000000000000001E-3</v>
      </c>
      <c r="O65" s="144">
        <v>0.9</v>
      </c>
      <c r="P65" s="119">
        <v>860.91561577585878</v>
      </c>
      <c r="Q65" s="145">
        <v>30.628907891825037</v>
      </c>
      <c r="R65" s="119">
        <v>651.28221213440258</v>
      </c>
      <c r="S65" s="119">
        <v>9.3163863451592306</v>
      </c>
      <c r="T65" s="119">
        <v>700.24982609601216</v>
      </c>
      <c r="U65" s="119">
        <v>7.1077103960434442</v>
      </c>
      <c r="V65" s="135">
        <f t="shared" si="3"/>
        <v>651.28221213440258</v>
      </c>
      <c r="W65" s="119">
        <f t="shared" si="4"/>
        <v>9.3163863451592306</v>
      </c>
      <c r="X65" s="124">
        <f t="shared" si="5"/>
        <v>93.007122295965331</v>
      </c>
    </row>
    <row r="66" spans="1:24">
      <c r="A66" s="138" t="s">
        <v>570</v>
      </c>
      <c r="B66" s="139">
        <v>151550</v>
      </c>
      <c r="C66" s="124" t="s">
        <v>106</v>
      </c>
      <c r="D66" s="124" t="s">
        <v>106</v>
      </c>
      <c r="E66" s="124">
        <v>289.5</v>
      </c>
      <c r="F66" s="140">
        <v>0.59665871121718383</v>
      </c>
      <c r="G66" s="140">
        <v>8.6512674106756648</v>
      </c>
      <c r="H66" s="119">
        <v>0.14220440000000001</v>
      </c>
      <c r="I66" s="141">
        <v>6.7900000000000002E-2</v>
      </c>
      <c r="J66" s="142">
        <v>1.4E-3</v>
      </c>
      <c r="K66" s="143">
        <v>1.077</v>
      </c>
      <c r="L66" s="141">
        <v>2.3E-2</v>
      </c>
      <c r="M66" s="141">
        <v>0.11559</v>
      </c>
      <c r="N66" s="141">
        <v>1.9E-3</v>
      </c>
      <c r="O66" s="144">
        <v>0.76969950010720045</v>
      </c>
      <c r="P66" s="119">
        <v>865.50321412909477</v>
      </c>
      <c r="Q66" s="145">
        <v>42.754815440782387</v>
      </c>
      <c r="R66" s="119">
        <v>705.13078449455998</v>
      </c>
      <c r="S66" s="119">
        <v>10.969772602536978</v>
      </c>
      <c r="T66" s="119">
        <v>742.16839609481156</v>
      </c>
      <c r="U66" s="119">
        <v>11.182210321776893</v>
      </c>
      <c r="V66" s="135">
        <f t="shared" si="3"/>
        <v>705.13078449455998</v>
      </c>
      <c r="W66" s="119">
        <f t="shared" si="4"/>
        <v>10.969772602536978</v>
      </c>
      <c r="X66" s="124">
        <f t="shared" si="5"/>
        <v>95.009540719446093</v>
      </c>
    </row>
    <row r="67" spans="1:24">
      <c r="A67" s="146" t="s">
        <v>571</v>
      </c>
      <c r="B67" s="147">
        <v>180900</v>
      </c>
      <c r="C67" s="133" t="s">
        <v>106</v>
      </c>
      <c r="D67" s="133" t="s">
        <v>106</v>
      </c>
      <c r="E67" s="133">
        <v>359</v>
      </c>
      <c r="F67" s="148">
        <v>0.70521861777150918</v>
      </c>
      <c r="G67" s="148">
        <v>8.4745762711864412</v>
      </c>
      <c r="H67" s="128">
        <v>0.13645499999999999</v>
      </c>
      <c r="I67" s="149">
        <v>8.5000000000000006E-2</v>
      </c>
      <c r="J67" s="150">
        <v>1.4E-3</v>
      </c>
      <c r="K67" s="151">
        <v>1.385</v>
      </c>
      <c r="L67" s="149">
        <v>2.5000000000000001E-2</v>
      </c>
      <c r="M67" s="149">
        <v>0.11799999999999999</v>
      </c>
      <c r="N67" s="149">
        <v>1.9E-3</v>
      </c>
      <c r="O67" s="152">
        <v>0.89203389830508473</v>
      </c>
      <c r="P67" s="128">
        <v>1315.5386497572338</v>
      </c>
      <c r="Q67" s="153">
        <v>31.938486241643588</v>
      </c>
      <c r="R67" s="128">
        <v>719.04189997039373</v>
      </c>
      <c r="S67" s="128">
        <v>10.946145841117755</v>
      </c>
      <c r="T67" s="128">
        <v>882.57006076083098</v>
      </c>
      <c r="U67" s="128">
        <v>10.588031844706506</v>
      </c>
      <c r="V67" s="137">
        <f t="shared" ref="V67:V98" si="6">IF(R67&lt;=800,R67,P67)</f>
        <v>719.04189997039373</v>
      </c>
      <c r="W67" s="128">
        <f t="shared" ref="W67:W98" si="7">IF(R67&lt;=800,S67,Q67)</f>
        <v>10.946145841117755</v>
      </c>
      <c r="X67" s="133">
        <f t="shared" ref="X67:X98" si="8">IF(R67&lt;=800,100-(1-(R67/T67))*100,100-(1-(R67/P67))*100)</f>
        <v>81.471367763204469</v>
      </c>
    </row>
    <row r="68" spans="1:24">
      <c r="A68" s="138" t="s">
        <v>572</v>
      </c>
      <c r="B68" s="139">
        <v>442500</v>
      </c>
      <c r="C68" s="124" t="s">
        <v>106</v>
      </c>
      <c r="D68" s="124" t="s">
        <v>106</v>
      </c>
      <c r="E68" s="124">
        <v>831</v>
      </c>
      <c r="F68" s="140">
        <v>0.21141649048625791</v>
      </c>
      <c r="G68" s="140">
        <v>8.4523708900346541</v>
      </c>
      <c r="H68" s="119">
        <v>0.1214524</v>
      </c>
      <c r="I68" s="141">
        <v>6.7669999999999994E-2</v>
      </c>
      <c r="J68" s="142">
        <v>1E-3</v>
      </c>
      <c r="K68" s="143">
        <v>1.101</v>
      </c>
      <c r="L68" s="141">
        <v>1.6E-2</v>
      </c>
      <c r="M68" s="141">
        <v>0.11831</v>
      </c>
      <c r="N68" s="141">
        <v>1.6999999999999999E-3</v>
      </c>
      <c r="O68" s="144">
        <v>0.9887689121798664</v>
      </c>
      <c r="P68" s="119">
        <v>858.46338111066439</v>
      </c>
      <c r="Q68" s="145">
        <v>30.676982706315989</v>
      </c>
      <c r="R68" s="119">
        <v>720.82911946076388</v>
      </c>
      <c r="S68" s="119">
        <v>9.7920817548509831</v>
      </c>
      <c r="T68" s="119">
        <v>753.8340070699735</v>
      </c>
      <c r="U68" s="119">
        <v>7.7032749046703657</v>
      </c>
      <c r="V68" s="135">
        <f t="shared" si="6"/>
        <v>720.82911946076388</v>
      </c>
      <c r="W68" s="119">
        <f t="shared" si="7"/>
        <v>9.7920817548509831</v>
      </c>
      <c r="X68" s="124">
        <f t="shared" si="8"/>
        <v>95.621730075896409</v>
      </c>
    </row>
    <row r="69" spans="1:24">
      <c r="A69" s="138" t="s">
        <v>573</v>
      </c>
      <c r="B69" s="139">
        <v>187800</v>
      </c>
      <c r="C69" s="124" t="s">
        <v>106</v>
      </c>
      <c r="D69" s="124" t="s">
        <v>106</v>
      </c>
      <c r="E69" s="124">
        <v>348.1</v>
      </c>
      <c r="F69" s="140">
        <v>0.3910833007430583</v>
      </c>
      <c r="G69" s="140">
        <v>8.4132592966515229</v>
      </c>
      <c r="H69" s="119">
        <v>0.1274093</v>
      </c>
      <c r="I69" s="141">
        <v>6.3170000000000004E-2</v>
      </c>
      <c r="J69" s="142">
        <v>9.6000000000000002E-4</v>
      </c>
      <c r="K69" s="143">
        <v>1.034</v>
      </c>
      <c r="L69" s="141">
        <v>1.6E-2</v>
      </c>
      <c r="M69" s="141">
        <v>0.11885999999999999</v>
      </c>
      <c r="N69" s="141">
        <v>1.8E-3</v>
      </c>
      <c r="O69" s="144">
        <v>0.97867238768298837</v>
      </c>
      <c r="P69" s="119">
        <v>713.95881532680608</v>
      </c>
      <c r="Q69" s="145">
        <v>32.288298393565839</v>
      </c>
      <c r="R69" s="119">
        <v>723.99877386484809</v>
      </c>
      <c r="S69" s="119">
        <v>10.362531280315807</v>
      </c>
      <c r="T69" s="119">
        <v>720.9263315493406</v>
      </c>
      <c r="U69" s="119">
        <v>7.9560293688873571</v>
      </c>
      <c r="V69" s="135">
        <f t="shared" si="6"/>
        <v>723.99877386484809</v>
      </c>
      <c r="W69" s="119">
        <f t="shared" si="7"/>
        <v>10.362531280315807</v>
      </c>
      <c r="X69" s="124">
        <f t="shared" si="8"/>
        <v>100.42617978856516</v>
      </c>
    </row>
    <row r="70" spans="1:24">
      <c r="A70" s="138" t="s">
        <v>574</v>
      </c>
      <c r="B70" s="139">
        <v>416000</v>
      </c>
      <c r="C70" s="124" t="s">
        <v>106</v>
      </c>
      <c r="D70" s="124" t="s">
        <v>106</v>
      </c>
      <c r="E70" s="124">
        <v>736</v>
      </c>
      <c r="F70" s="140">
        <v>0.60606060606060608</v>
      </c>
      <c r="G70" s="140">
        <v>8.0269706212875267</v>
      </c>
      <c r="H70" s="119">
        <v>0.1224213</v>
      </c>
      <c r="I70" s="141">
        <v>7.2779999999999997E-2</v>
      </c>
      <c r="J70" s="142">
        <v>1.1000000000000001E-3</v>
      </c>
      <c r="K70" s="143">
        <v>1.2470000000000001</v>
      </c>
      <c r="L70" s="141">
        <v>1.9E-2</v>
      </c>
      <c r="M70" s="141">
        <v>0.12458</v>
      </c>
      <c r="N70" s="141">
        <v>1.9E-3</v>
      </c>
      <c r="O70" s="144">
        <v>0.9</v>
      </c>
      <c r="P70" s="119">
        <v>1007.8333193449175</v>
      </c>
      <c r="Q70" s="145">
        <v>30.657537449822904</v>
      </c>
      <c r="R70" s="119">
        <v>756.87112081747955</v>
      </c>
      <c r="S70" s="119">
        <v>10.882153167494494</v>
      </c>
      <c r="T70" s="119">
        <v>822.05005148316195</v>
      </c>
      <c r="U70" s="119">
        <v>8.5496973169746298</v>
      </c>
      <c r="V70" s="135">
        <f t="shared" si="6"/>
        <v>756.87112081747955</v>
      </c>
      <c r="W70" s="119">
        <f t="shared" si="7"/>
        <v>10.882153167494494</v>
      </c>
      <c r="X70" s="124">
        <f t="shared" si="8"/>
        <v>92.071172485411921</v>
      </c>
    </row>
    <row r="71" spans="1:24">
      <c r="A71" s="138" t="s">
        <v>575</v>
      </c>
      <c r="B71" s="139">
        <v>110100</v>
      </c>
      <c r="C71" s="124" t="s">
        <v>106</v>
      </c>
      <c r="D71" s="124" t="s">
        <v>106</v>
      </c>
      <c r="E71" s="124">
        <v>190.6</v>
      </c>
      <c r="F71" s="140">
        <v>0.4464285714285714</v>
      </c>
      <c r="G71" s="140">
        <v>7.9993600511959038</v>
      </c>
      <c r="H71" s="119">
        <v>0.1279795</v>
      </c>
      <c r="I71" s="141">
        <v>6.8199999999999997E-2</v>
      </c>
      <c r="J71" s="142">
        <v>1.9E-3</v>
      </c>
      <c r="K71" s="143">
        <v>1.179</v>
      </c>
      <c r="L71" s="141">
        <v>2.9000000000000001E-2</v>
      </c>
      <c r="M71" s="141">
        <v>0.12501000000000001</v>
      </c>
      <c r="N71" s="141">
        <v>2E-3</v>
      </c>
      <c r="O71" s="144">
        <v>0.6504307241627566</v>
      </c>
      <c r="P71" s="119">
        <v>874.63820901483166</v>
      </c>
      <c r="Q71" s="145">
        <v>57.686171461123699</v>
      </c>
      <c r="R71" s="119">
        <v>759.33553267214484</v>
      </c>
      <c r="S71" s="119">
        <v>11.450015322934291</v>
      </c>
      <c r="T71" s="119">
        <v>790.84739398129966</v>
      </c>
      <c r="U71" s="119">
        <v>13.424452914013273</v>
      </c>
      <c r="V71" s="135">
        <f t="shared" si="6"/>
        <v>759.33553267214484</v>
      </c>
      <c r="W71" s="119">
        <f t="shared" si="7"/>
        <v>11.450015322934291</v>
      </c>
      <c r="X71" s="124">
        <f t="shared" si="8"/>
        <v>96.015430846839209</v>
      </c>
    </row>
    <row r="72" spans="1:24">
      <c r="A72" s="138" t="s">
        <v>580</v>
      </c>
      <c r="B72" s="139">
        <v>269100</v>
      </c>
      <c r="C72" s="124" t="s">
        <v>106</v>
      </c>
      <c r="D72" s="124" t="s">
        <v>106</v>
      </c>
      <c r="E72" s="124">
        <v>375.7</v>
      </c>
      <c r="F72" s="140">
        <v>0.38284839203675342</v>
      </c>
      <c r="G72" s="140">
        <v>6.7549310997027829</v>
      </c>
      <c r="H72" s="119">
        <v>0.100384</v>
      </c>
      <c r="I72" s="141">
        <v>7.0900000000000005E-2</v>
      </c>
      <c r="J72" s="142">
        <v>1.1999999999999999E-3</v>
      </c>
      <c r="K72" s="143">
        <v>1.446</v>
      </c>
      <c r="L72" s="141">
        <v>2.5000000000000001E-2</v>
      </c>
      <c r="M72" s="141">
        <v>0.14804</v>
      </c>
      <c r="N72" s="141">
        <v>2.2000000000000001E-3</v>
      </c>
      <c r="O72" s="144">
        <v>0.85955147257497966</v>
      </c>
      <c r="P72" s="119">
        <v>954.53172380345211</v>
      </c>
      <c r="Q72" s="145">
        <v>34.612773225932052</v>
      </c>
      <c r="R72" s="119">
        <v>889.96706202055861</v>
      </c>
      <c r="S72" s="119">
        <v>12.341503674360411</v>
      </c>
      <c r="T72" s="119">
        <v>908.21347135602423</v>
      </c>
      <c r="U72" s="119">
        <v>10.325318313948969</v>
      </c>
      <c r="V72" s="135">
        <f t="shared" si="6"/>
        <v>954.53172380345211</v>
      </c>
      <c r="W72" s="119">
        <f t="shared" si="7"/>
        <v>34.612773225932052</v>
      </c>
      <c r="X72" s="124">
        <f t="shared" si="8"/>
        <v>93.235985753765476</v>
      </c>
    </row>
    <row r="73" spans="1:24">
      <c r="A73" s="138" t="s">
        <v>584</v>
      </c>
      <c r="B73" s="139">
        <v>217500</v>
      </c>
      <c r="C73" s="124" t="s">
        <v>106</v>
      </c>
      <c r="D73" s="124" t="s">
        <v>106</v>
      </c>
      <c r="E73" s="124">
        <v>322.5</v>
      </c>
      <c r="F73" s="140">
        <v>0.27196083763937995</v>
      </c>
      <c r="G73" s="140">
        <v>6.6058924560708157</v>
      </c>
      <c r="H73" s="119">
        <v>0.100367</v>
      </c>
      <c r="I73" s="141">
        <v>7.1599999999999997E-2</v>
      </c>
      <c r="J73" s="142">
        <v>1.1999999999999999E-3</v>
      </c>
      <c r="K73" s="143">
        <v>1.496</v>
      </c>
      <c r="L73" s="141">
        <v>2.7E-2</v>
      </c>
      <c r="M73" s="141">
        <v>0.15137999999999999</v>
      </c>
      <c r="N73" s="141">
        <v>2.3E-3</v>
      </c>
      <c r="O73" s="144">
        <v>0.84183536158698014</v>
      </c>
      <c r="P73" s="119">
        <v>974.59248998628925</v>
      </c>
      <c r="Q73" s="145">
        <v>34.168820889869124</v>
      </c>
      <c r="R73" s="119">
        <v>908.6944267567502</v>
      </c>
      <c r="S73" s="119">
        <v>12.864530675500873</v>
      </c>
      <c r="T73" s="119">
        <v>928.76016703780397</v>
      </c>
      <c r="U73" s="119">
        <v>10.924728792952578</v>
      </c>
      <c r="V73" s="135">
        <f t="shared" si="6"/>
        <v>974.59248998628925</v>
      </c>
      <c r="W73" s="119">
        <f t="shared" si="7"/>
        <v>34.168820889869124</v>
      </c>
      <c r="X73" s="124">
        <f t="shared" si="8"/>
        <v>93.238398211906386</v>
      </c>
    </row>
    <row r="74" spans="1:24">
      <c r="A74" s="146" t="s">
        <v>577</v>
      </c>
      <c r="B74" s="147">
        <v>339700</v>
      </c>
      <c r="C74" s="133" t="s">
        <v>106</v>
      </c>
      <c r="D74" s="133" t="s">
        <v>106</v>
      </c>
      <c r="E74" s="133">
        <v>500</v>
      </c>
      <c r="F74" s="148">
        <v>0.70901871809415762</v>
      </c>
      <c r="G74" s="148">
        <v>6.983240223463687</v>
      </c>
      <c r="H74" s="128">
        <v>0.112161</v>
      </c>
      <c r="I74" s="149">
        <v>7.1900000000000006E-2</v>
      </c>
      <c r="J74" s="150">
        <v>1.1999999999999999E-3</v>
      </c>
      <c r="K74" s="151">
        <v>1.4159999999999999</v>
      </c>
      <c r="L74" s="149">
        <v>2.4E-2</v>
      </c>
      <c r="M74" s="149">
        <v>0.14319999999999999</v>
      </c>
      <c r="N74" s="149">
        <v>2.3E-3</v>
      </c>
      <c r="O74" s="152">
        <v>0.94762569832402244</v>
      </c>
      <c r="P74" s="128">
        <v>983.11128544451151</v>
      </c>
      <c r="Q74" s="153">
        <v>33.981869342663387</v>
      </c>
      <c r="R74" s="128">
        <v>862.73229739578142</v>
      </c>
      <c r="S74" s="128">
        <v>12.956488495681128</v>
      </c>
      <c r="T74" s="128">
        <v>895.68287563849162</v>
      </c>
      <c r="U74" s="128">
        <v>10.036817010247205</v>
      </c>
      <c r="V74" s="137">
        <f t="shared" si="6"/>
        <v>983.11128544451151</v>
      </c>
      <c r="W74" s="128">
        <f t="shared" si="7"/>
        <v>33.981869342663387</v>
      </c>
      <c r="X74" s="133">
        <f t="shared" si="8"/>
        <v>87.75530401990035</v>
      </c>
    </row>
    <row r="75" spans="1:24">
      <c r="A75" s="138" t="s">
        <v>588</v>
      </c>
      <c r="B75" s="139">
        <v>184800</v>
      </c>
      <c r="C75" s="124" t="s">
        <v>106</v>
      </c>
      <c r="D75" s="124" t="s">
        <v>106</v>
      </c>
      <c r="E75" s="124">
        <v>257.10000000000002</v>
      </c>
      <c r="F75" s="140">
        <v>0.21199915200339201</v>
      </c>
      <c r="G75" s="140">
        <v>6.3235108132034901</v>
      </c>
      <c r="H75" s="119">
        <v>9.5968289999999998E-2</v>
      </c>
      <c r="I75" s="141">
        <v>7.2800000000000004E-2</v>
      </c>
      <c r="J75" s="142">
        <v>1.1999999999999999E-3</v>
      </c>
      <c r="K75" s="143">
        <v>1.587</v>
      </c>
      <c r="L75" s="141">
        <v>2.5000000000000001E-2</v>
      </c>
      <c r="M75" s="141">
        <v>0.15814</v>
      </c>
      <c r="N75" s="141">
        <v>2.3999999999999998E-3</v>
      </c>
      <c r="O75" s="144">
        <v>0.96339951941317803</v>
      </c>
      <c r="P75" s="119">
        <v>1008.390628919408</v>
      </c>
      <c r="Q75" s="145">
        <v>33.432564006694726</v>
      </c>
      <c r="R75" s="119">
        <v>946.43203831355265</v>
      </c>
      <c r="S75" s="119">
        <v>13.345006264154335</v>
      </c>
      <c r="T75" s="119">
        <v>965.12047845244649</v>
      </c>
      <c r="U75" s="119">
        <v>9.7652517746790863</v>
      </c>
      <c r="V75" s="135">
        <f t="shared" si="6"/>
        <v>1008.390628919408</v>
      </c>
      <c r="W75" s="119">
        <f t="shared" si="7"/>
        <v>33.432564006694726</v>
      </c>
      <c r="X75" s="124">
        <f t="shared" si="8"/>
        <v>93.855695518288357</v>
      </c>
    </row>
    <row r="76" spans="1:24">
      <c r="A76" s="146" t="s">
        <v>579</v>
      </c>
      <c r="B76" s="147">
        <v>465100</v>
      </c>
      <c r="C76" s="133" t="s">
        <v>106</v>
      </c>
      <c r="D76" s="133" t="s">
        <v>106</v>
      </c>
      <c r="E76" s="133">
        <v>672</v>
      </c>
      <c r="F76" s="148">
        <v>0.79936051159072752</v>
      </c>
      <c r="G76" s="148">
        <v>6.921373200442968</v>
      </c>
      <c r="H76" s="128">
        <v>0.10060139999999999</v>
      </c>
      <c r="I76" s="149">
        <v>7.3010000000000005E-2</v>
      </c>
      <c r="J76" s="150">
        <v>9.3999999999999997E-4</v>
      </c>
      <c r="K76" s="151">
        <v>1.4530000000000001</v>
      </c>
      <c r="L76" s="149">
        <v>1.9E-2</v>
      </c>
      <c r="M76" s="149">
        <v>0.14448</v>
      </c>
      <c r="N76" s="149">
        <v>2.0999999999999999E-3</v>
      </c>
      <c r="O76" s="152">
        <v>0.9</v>
      </c>
      <c r="P76" s="128">
        <v>1014.2303124030299</v>
      </c>
      <c r="Q76" s="153">
        <v>26.090347592518718</v>
      </c>
      <c r="R76" s="128">
        <v>869.94607818170255</v>
      </c>
      <c r="S76" s="128">
        <v>11.817650846054562</v>
      </c>
      <c r="T76" s="128">
        <v>911.11515994958859</v>
      </c>
      <c r="U76" s="128">
        <v>7.8344664863603839</v>
      </c>
      <c r="V76" s="137">
        <f t="shared" si="6"/>
        <v>1014.2303124030299</v>
      </c>
      <c r="W76" s="128">
        <f t="shared" si="7"/>
        <v>26.090347592518718</v>
      </c>
      <c r="X76" s="133">
        <f t="shared" si="8"/>
        <v>85.774016763562045</v>
      </c>
    </row>
    <row r="77" spans="1:24">
      <c r="A77" s="138" t="s">
        <v>598</v>
      </c>
      <c r="B77" s="139">
        <v>59550</v>
      </c>
      <c r="C77" s="124" t="s">
        <v>106</v>
      </c>
      <c r="D77" s="124" t="s">
        <v>106</v>
      </c>
      <c r="E77" s="124">
        <v>72.930000000000007</v>
      </c>
      <c r="F77" s="140">
        <v>0.37147102526002967</v>
      </c>
      <c r="G77" s="140">
        <v>5.4854635216675813</v>
      </c>
      <c r="H77" s="119">
        <v>8.7261900000000003E-2</v>
      </c>
      <c r="I77" s="141">
        <v>7.3300000000000004E-2</v>
      </c>
      <c r="J77" s="142">
        <v>1.9E-3</v>
      </c>
      <c r="K77" s="143">
        <v>1.8360000000000001</v>
      </c>
      <c r="L77" s="141">
        <v>4.4999999999999998E-2</v>
      </c>
      <c r="M77" s="141">
        <v>0.18229999999999999</v>
      </c>
      <c r="N77" s="141">
        <v>2.8999999999999998E-3</v>
      </c>
      <c r="O77" s="144">
        <v>0.64904004388370817</v>
      </c>
      <c r="P77" s="119">
        <v>1022.2586253709414</v>
      </c>
      <c r="Q77" s="145">
        <v>52.463224734741893</v>
      </c>
      <c r="R77" s="119">
        <v>1079.5274384330737</v>
      </c>
      <c r="S77" s="119">
        <v>15.792701565464085</v>
      </c>
      <c r="T77" s="119">
        <v>1058.429820449694</v>
      </c>
      <c r="U77" s="119">
        <v>15.985020492978947</v>
      </c>
      <c r="V77" s="135">
        <f t="shared" si="6"/>
        <v>1022.2586253709414</v>
      </c>
      <c r="W77" s="119">
        <f t="shared" si="7"/>
        <v>52.463224734741893</v>
      </c>
      <c r="X77" s="124">
        <f t="shared" si="8"/>
        <v>105.60218438277803</v>
      </c>
    </row>
    <row r="78" spans="1:24">
      <c r="A78" s="146" t="s">
        <v>586</v>
      </c>
      <c r="B78" s="147">
        <v>351100</v>
      </c>
      <c r="C78" s="133" t="s">
        <v>106</v>
      </c>
      <c r="D78" s="133" t="s">
        <v>106</v>
      </c>
      <c r="E78" s="133">
        <v>530</v>
      </c>
      <c r="F78" s="148">
        <v>0.31007751937984496</v>
      </c>
      <c r="G78" s="148">
        <v>6.5146579804560263</v>
      </c>
      <c r="H78" s="128">
        <v>0.1018578</v>
      </c>
      <c r="I78" s="149">
        <v>7.3800000000000004E-2</v>
      </c>
      <c r="J78" s="150">
        <v>1.1999999999999999E-3</v>
      </c>
      <c r="K78" s="151">
        <v>1.5609999999999999</v>
      </c>
      <c r="L78" s="149">
        <v>2.8000000000000001E-2</v>
      </c>
      <c r="M78" s="149">
        <v>0.1535</v>
      </c>
      <c r="N78" s="149">
        <v>2.3999999999999998E-3</v>
      </c>
      <c r="O78" s="152">
        <v>0.87166123778501614</v>
      </c>
      <c r="P78" s="128">
        <v>1036.0035514185884</v>
      </c>
      <c r="Q78" s="153">
        <v>32.841805110960316</v>
      </c>
      <c r="R78" s="128">
        <v>920.55309351601147</v>
      </c>
      <c r="S78" s="128">
        <v>13.398631338683117</v>
      </c>
      <c r="T78" s="128">
        <v>954.86399676842996</v>
      </c>
      <c r="U78" s="128">
        <v>11.041167235632201</v>
      </c>
      <c r="V78" s="137">
        <f t="shared" si="6"/>
        <v>1036.0035514185884</v>
      </c>
      <c r="W78" s="128">
        <f t="shared" si="7"/>
        <v>32.841805110960316</v>
      </c>
      <c r="X78" s="133">
        <f t="shared" si="8"/>
        <v>88.856171608244793</v>
      </c>
    </row>
    <row r="79" spans="1:24">
      <c r="A79" s="138" t="s">
        <v>595</v>
      </c>
      <c r="B79" s="139">
        <v>211400</v>
      </c>
      <c r="C79" s="124" t="s">
        <v>106</v>
      </c>
      <c r="D79" s="124" t="s">
        <v>106</v>
      </c>
      <c r="E79" s="124">
        <v>251.3</v>
      </c>
      <c r="F79" s="140">
        <v>0.17035775127768313</v>
      </c>
      <c r="G79" s="140">
        <v>5.8139534883720936</v>
      </c>
      <c r="H79" s="119">
        <v>8.7885340000000006E-2</v>
      </c>
      <c r="I79" s="141">
        <v>7.3800000000000004E-2</v>
      </c>
      <c r="J79" s="142">
        <v>1.1999999999999999E-3</v>
      </c>
      <c r="K79" s="143">
        <v>1.758</v>
      </c>
      <c r="L79" s="141">
        <v>3.3000000000000002E-2</v>
      </c>
      <c r="M79" s="141">
        <v>0.17199999999999999</v>
      </c>
      <c r="N79" s="141">
        <v>2.5999999999999999E-3</v>
      </c>
      <c r="O79" s="144">
        <v>0.80528541226215644</v>
      </c>
      <c r="P79" s="119">
        <v>1036.0035514185884</v>
      </c>
      <c r="Q79" s="145">
        <v>32.841805110960316</v>
      </c>
      <c r="R79" s="119">
        <v>1023.1212967272897</v>
      </c>
      <c r="S79" s="119">
        <v>14.28507946147397</v>
      </c>
      <c r="T79" s="119">
        <v>1030.111975804549</v>
      </c>
      <c r="U79" s="119">
        <v>12.077143913362306</v>
      </c>
      <c r="V79" s="135">
        <f t="shared" si="6"/>
        <v>1036.0035514185884</v>
      </c>
      <c r="W79" s="119">
        <f t="shared" si="7"/>
        <v>32.841805110960316</v>
      </c>
      <c r="X79" s="124">
        <f t="shared" si="8"/>
        <v>98.7565433850435</v>
      </c>
    </row>
    <row r="80" spans="1:24">
      <c r="A80" s="146" t="s">
        <v>582</v>
      </c>
      <c r="B80" s="147">
        <v>314000</v>
      </c>
      <c r="C80" s="133" t="s">
        <v>106</v>
      </c>
      <c r="D80" s="133" t="s">
        <v>106</v>
      </c>
      <c r="E80" s="133">
        <v>467</v>
      </c>
      <c r="F80" s="148">
        <v>0.47869794159885115</v>
      </c>
      <c r="G80" s="148">
        <v>6.6822586034079521</v>
      </c>
      <c r="H80" s="128">
        <v>0.1027009</v>
      </c>
      <c r="I80" s="149">
        <v>7.51E-2</v>
      </c>
      <c r="J80" s="150">
        <v>1.2999999999999999E-3</v>
      </c>
      <c r="K80" s="151">
        <v>1.546</v>
      </c>
      <c r="L80" s="149">
        <v>2.8000000000000001E-2</v>
      </c>
      <c r="M80" s="149">
        <v>0.14965000000000001</v>
      </c>
      <c r="N80" s="149">
        <v>2.3E-3</v>
      </c>
      <c r="O80" s="152">
        <v>0.84859911221421414</v>
      </c>
      <c r="P80" s="128">
        <v>1071.1791061980691</v>
      </c>
      <c r="Q80" s="153">
        <v>34.778290255082226</v>
      </c>
      <c r="R80" s="128">
        <v>899.0011166857247</v>
      </c>
      <c r="S80" s="128">
        <v>12.883869963712527</v>
      </c>
      <c r="T80" s="128">
        <v>948.89932490756451</v>
      </c>
      <c r="U80" s="128">
        <v>11.105862861065134</v>
      </c>
      <c r="V80" s="137">
        <f t="shared" si="6"/>
        <v>1071.1791061980691</v>
      </c>
      <c r="W80" s="128">
        <f t="shared" si="7"/>
        <v>34.778290255082226</v>
      </c>
      <c r="X80" s="133">
        <f t="shared" si="8"/>
        <v>83.926311807606581</v>
      </c>
    </row>
    <row r="81" spans="1:24">
      <c r="A81" s="138" t="s">
        <v>599</v>
      </c>
      <c r="B81" s="139">
        <v>136700</v>
      </c>
      <c r="C81" s="124" t="s">
        <v>106</v>
      </c>
      <c r="D81" s="124" t="s">
        <v>106</v>
      </c>
      <c r="E81" s="124">
        <v>155.6</v>
      </c>
      <c r="F81" s="140">
        <v>0.42283298097251582</v>
      </c>
      <c r="G81" s="140">
        <v>5.3619302949061662</v>
      </c>
      <c r="H81" s="119">
        <v>8.3375859999999996E-2</v>
      </c>
      <c r="I81" s="141">
        <v>7.5200000000000003E-2</v>
      </c>
      <c r="J81" s="142">
        <v>1.6999999999999999E-3</v>
      </c>
      <c r="K81" s="143">
        <v>1.93</v>
      </c>
      <c r="L81" s="141">
        <v>4.2000000000000003E-2</v>
      </c>
      <c r="M81" s="141">
        <v>0.1865</v>
      </c>
      <c r="N81" s="141">
        <v>2.8999999999999998E-3</v>
      </c>
      <c r="O81" s="144">
        <v>0.71454104429975729</v>
      </c>
      <c r="P81" s="119">
        <v>1073.8520449657535</v>
      </c>
      <c r="Q81" s="145">
        <v>45.400658847458608</v>
      </c>
      <c r="R81" s="119">
        <v>1102.3870871470187</v>
      </c>
      <c r="S81" s="119">
        <v>15.736866376631724</v>
      </c>
      <c r="T81" s="119">
        <v>1091.5392425536638</v>
      </c>
      <c r="U81" s="119">
        <v>14.451646267489423</v>
      </c>
      <c r="V81" s="135">
        <f t="shared" si="6"/>
        <v>1073.8520449657535</v>
      </c>
      <c r="W81" s="119">
        <f t="shared" si="7"/>
        <v>45.400658847458608</v>
      </c>
      <c r="X81" s="124">
        <f t="shared" si="8"/>
        <v>102.6572601239657</v>
      </c>
    </row>
    <row r="82" spans="1:24">
      <c r="A82" s="138" t="s">
        <v>592</v>
      </c>
      <c r="B82" s="139">
        <v>155000</v>
      </c>
      <c r="C82" s="124" t="s">
        <v>106</v>
      </c>
      <c r="D82" s="124" t="s">
        <v>106</v>
      </c>
      <c r="E82" s="124">
        <v>214</v>
      </c>
      <c r="F82" s="140">
        <v>0.26595744680851063</v>
      </c>
      <c r="G82" s="140">
        <v>5.9101654846335698</v>
      </c>
      <c r="H82" s="119">
        <v>0.1012972</v>
      </c>
      <c r="I82" s="141">
        <v>7.5700000000000003E-2</v>
      </c>
      <c r="J82" s="142">
        <v>1.6000000000000001E-3</v>
      </c>
      <c r="K82" s="143">
        <v>1.7749999999999999</v>
      </c>
      <c r="L82" s="141">
        <v>0.04</v>
      </c>
      <c r="M82" s="141">
        <v>0.16919999999999999</v>
      </c>
      <c r="N82" s="141">
        <v>2.8999999999999998E-3</v>
      </c>
      <c r="O82" s="144">
        <v>0.7605644208037825</v>
      </c>
      <c r="P82" s="119">
        <v>1087.1477655663007</v>
      </c>
      <c r="Q82" s="145">
        <v>42.363586157340286</v>
      </c>
      <c r="R82" s="119">
        <v>1007.7018807732723</v>
      </c>
      <c r="S82" s="119">
        <v>15.96942782945132</v>
      </c>
      <c r="T82" s="119">
        <v>1036.3514719991856</v>
      </c>
      <c r="U82" s="119">
        <v>14.531669181353209</v>
      </c>
      <c r="V82" s="135">
        <f t="shared" si="6"/>
        <v>1087.1477655663007</v>
      </c>
      <c r="W82" s="119">
        <f t="shared" si="7"/>
        <v>42.363586157340286</v>
      </c>
      <c r="X82" s="124">
        <f t="shared" si="8"/>
        <v>92.692264353627706</v>
      </c>
    </row>
    <row r="83" spans="1:24">
      <c r="A83" s="146" t="s">
        <v>589</v>
      </c>
      <c r="B83" s="147">
        <v>184600</v>
      </c>
      <c r="C83" s="133" t="s">
        <v>106</v>
      </c>
      <c r="D83" s="133" t="s">
        <v>106</v>
      </c>
      <c r="E83" s="133">
        <v>248</v>
      </c>
      <c r="F83" s="148">
        <v>0.49825610363726952</v>
      </c>
      <c r="G83" s="148">
        <v>6.2107943605987215</v>
      </c>
      <c r="H83" s="128">
        <v>9.2577519999999996E-2</v>
      </c>
      <c r="I83" s="149">
        <v>7.6249999999999998E-2</v>
      </c>
      <c r="J83" s="150">
        <v>1.1999999999999999E-3</v>
      </c>
      <c r="K83" s="151">
        <v>1.6950000000000001</v>
      </c>
      <c r="L83" s="149">
        <v>2.9000000000000001E-2</v>
      </c>
      <c r="M83" s="149">
        <v>0.16100999999999999</v>
      </c>
      <c r="N83" s="149">
        <v>2.3999999999999998E-3</v>
      </c>
      <c r="O83" s="152">
        <v>0.87122453306605507</v>
      </c>
      <c r="P83" s="128">
        <v>1101.6419463234306</v>
      </c>
      <c r="Q83" s="153">
        <v>31.475534907307452</v>
      </c>
      <c r="R83" s="128">
        <v>962.38720994738321</v>
      </c>
      <c r="S83" s="128">
        <v>13.312051638713001</v>
      </c>
      <c r="T83" s="128">
        <v>1006.648935737382</v>
      </c>
      <c r="U83" s="128">
        <v>10.867831574661523</v>
      </c>
      <c r="V83" s="137">
        <f t="shared" si="6"/>
        <v>1101.6419463234306</v>
      </c>
      <c r="W83" s="128">
        <f t="shared" si="7"/>
        <v>31.475534907307452</v>
      </c>
      <c r="X83" s="133">
        <f t="shared" si="8"/>
        <v>87.359346942008727</v>
      </c>
    </row>
    <row r="84" spans="1:24">
      <c r="A84" s="138" t="s">
        <v>596</v>
      </c>
      <c r="B84" s="139">
        <v>481400</v>
      </c>
      <c r="C84" s="124" t="s">
        <v>106</v>
      </c>
      <c r="D84" s="124" t="s">
        <v>106</v>
      </c>
      <c r="E84" s="124">
        <v>612.20000000000005</v>
      </c>
      <c r="F84" s="140">
        <v>0.66181336863004636</v>
      </c>
      <c r="G84" s="140">
        <v>5.695085141522866</v>
      </c>
      <c r="H84" s="119">
        <v>8.4328390000000003E-2</v>
      </c>
      <c r="I84" s="141">
        <v>7.6259999999999994E-2</v>
      </c>
      <c r="J84" s="142">
        <v>1E-3</v>
      </c>
      <c r="K84" s="143">
        <v>1.8440000000000001</v>
      </c>
      <c r="L84" s="141">
        <v>2.5000000000000001E-2</v>
      </c>
      <c r="M84" s="141">
        <v>0.17559</v>
      </c>
      <c r="N84" s="141">
        <v>2.5999999999999999E-3</v>
      </c>
      <c r="O84" s="144">
        <v>0.9</v>
      </c>
      <c r="P84" s="119">
        <v>1101.9042201398152</v>
      </c>
      <c r="Q84" s="145">
        <v>26.225151096164957</v>
      </c>
      <c r="R84" s="119">
        <v>1042.8373842500462</v>
      </c>
      <c r="S84" s="119">
        <v>14.241504040623113</v>
      </c>
      <c r="T84" s="119">
        <v>1061.2900562938464</v>
      </c>
      <c r="U84" s="119">
        <v>8.8866579258090042</v>
      </c>
      <c r="V84" s="135">
        <f t="shared" si="6"/>
        <v>1101.9042201398152</v>
      </c>
      <c r="W84" s="119">
        <f t="shared" si="7"/>
        <v>26.225151096164957</v>
      </c>
      <c r="X84" s="124">
        <f t="shared" si="8"/>
        <v>94.639567141119187</v>
      </c>
    </row>
    <row r="85" spans="1:24">
      <c r="A85" s="138" t="s">
        <v>594</v>
      </c>
      <c r="B85" s="139">
        <v>425800</v>
      </c>
      <c r="C85" s="124" t="s">
        <v>106</v>
      </c>
      <c r="D85" s="124" t="s">
        <v>106</v>
      </c>
      <c r="E85" s="124">
        <v>546.6</v>
      </c>
      <c r="F85" s="140">
        <v>0.83333333333333337</v>
      </c>
      <c r="G85" s="140">
        <v>5.8602906704172533</v>
      </c>
      <c r="H85" s="119">
        <v>8.5857520000000007E-2</v>
      </c>
      <c r="I85" s="141">
        <v>7.6350000000000001E-2</v>
      </c>
      <c r="J85" s="142">
        <v>1E-3</v>
      </c>
      <c r="K85" s="143">
        <v>1.796</v>
      </c>
      <c r="L85" s="141">
        <v>2.4E-2</v>
      </c>
      <c r="M85" s="141">
        <v>0.17063999999999999</v>
      </c>
      <c r="N85" s="141">
        <v>2.5000000000000001E-3</v>
      </c>
      <c r="O85" s="144">
        <v>0.9</v>
      </c>
      <c r="P85" s="119">
        <v>1104.2626789570324</v>
      </c>
      <c r="Q85" s="145">
        <v>26.185064396901531</v>
      </c>
      <c r="R85" s="119">
        <v>1015.6364725352711</v>
      </c>
      <c r="S85" s="119">
        <v>13.752179442850888</v>
      </c>
      <c r="T85" s="119">
        <v>1044.0065231980138</v>
      </c>
      <c r="U85" s="119">
        <v>8.6785404665261012</v>
      </c>
      <c r="V85" s="135">
        <f t="shared" si="6"/>
        <v>1104.2626789570324</v>
      </c>
      <c r="W85" s="119">
        <f t="shared" si="7"/>
        <v>26.185064396901531</v>
      </c>
      <c r="X85" s="124">
        <f t="shared" si="8"/>
        <v>91.974173526767373</v>
      </c>
    </row>
    <row r="86" spans="1:24">
      <c r="A86" s="146" t="s">
        <v>591</v>
      </c>
      <c r="B86" s="147">
        <v>415300</v>
      </c>
      <c r="C86" s="133" t="s">
        <v>106</v>
      </c>
      <c r="D86" s="133" t="s">
        <v>106</v>
      </c>
      <c r="E86" s="133">
        <v>556.70000000000005</v>
      </c>
      <c r="F86" s="148">
        <v>0.11165698972755696</v>
      </c>
      <c r="G86" s="148">
        <v>5.9880239520958076</v>
      </c>
      <c r="H86" s="128">
        <v>0.1039836</v>
      </c>
      <c r="I86" s="149">
        <v>7.7799999999999994E-2</v>
      </c>
      <c r="J86" s="150">
        <v>9.7000000000000005E-4</v>
      </c>
      <c r="K86" s="151">
        <v>1.7889999999999999</v>
      </c>
      <c r="L86" s="149">
        <v>2.7E-2</v>
      </c>
      <c r="M86" s="149">
        <v>0.16700000000000001</v>
      </c>
      <c r="N86" s="149">
        <v>2.8999999999999998E-3</v>
      </c>
      <c r="O86" s="152">
        <v>0.9</v>
      </c>
      <c r="P86" s="128">
        <v>1141.7706916375719</v>
      </c>
      <c r="Q86" s="153">
        <v>24.788369402846595</v>
      </c>
      <c r="R86" s="128">
        <v>995.56069817514242</v>
      </c>
      <c r="S86" s="128">
        <v>15.999495677677828</v>
      </c>
      <c r="T86" s="128">
        <v>1041.4612465302855</v>
      </c>
      <c r="U86" s="128">
        <v>9.7825350565510689</v>
      </c>
      <c r="V86" s="137">
        <f t="shared" si="6"/>
        <v>1141.7706916375719</v>
      </c>
      <c r="W86" s="128">
        <f t="shared" si="7"/>
        <v>24.788369402846595</v>
      </c>
      <c r="X86" s="133">
        <f t="shared" si="8"/>
        <v>87.194452044242837</v>
      </c>
    </row>
    <row r="87" spans="1:24">
      <c r="A87" s="138" t="s">
        <v>597</v>
      </c>
      <c r="B87" s="139">
        <v>480000</v>
      </c>
      <c r="C87" s="124" t="s">
        <v>106</v>
      </c>
      <c r="D87" s="124" t="s">
        <v>106</v>
      </c>
      <c r="E87" s="124">
        <v>539</v>
      </c>
      <c r="F87" s="140">
        <v>0.45146726862302489</v>
      </c>
      <c r="G87" s="140">
        <v>5.4993400791904969</v>
      </c>
      <c r="H87" s="119">
        <v>7.8631129999999994E-2</v>
      </c>
      <c r="I87" s="141">
        <v>7.7939999999999995E-2</v>
      </c>
      <c r="J87" s="142">
        <v>1E-3</v>
      </c>
      <c r="K87" s="143">
        <v>1.958</v>
      </c>
      <c r="L87" s="141">
        <v>2.5999999999999999E-2</v>
      </c>
      <c r="M87" s="141">
        <v>0.18184</v>
      </c>
      <c r="N87" s="141">
        <v>2.5999999999999999E-3</v>
      </c>
      <c r="O87" s="144">
        <v>0.9</v>
      </c>
      <c r="P87" s="119">
        <v>1145.3442404890113</v>
      </c>
      <c r="Q87" s="145">
        <v>25.495721825981885</v>
      </c>
      <c r="R87" s="119">
        <v>1077.018830177055</v>
      </c>
      <c r="S87" s="119">
        <v>14.166272477083567</v>
      </c>
      <c r="T87" s="119">
        <v>1101.1964911292159</v>
      </c>
      <c r="U87" s="119">
        <v>8.8859400445815027</v>
      </c>
      <c r="V87" s="135">
        <f t="shared" si="6"/>
        <v>1145.3442404890113</v>
      </c>
      <c r="W87" s="119">
        <f t="shared" si="7"/>
        <v>25.495721825981885</v>
      </c>
      <c r="X87" s="124">
        <f t="shared" si="8"/>
        <v>94.034508761943542</v>
      </c>
    </row>
    <row r="88" spans="1:24">
      <c r="A88" s="146" t="s">
        <v>581</v>
      </c>
      <c r="B88" s="147">
        <v>57360</v>
      </c>
      <c r="C88" s="133" t="s">
        <v>106</v>
      </c>
      <c r="D88" s="133" t="s">
        <v>106</v>
      </c>
      <c r="E88" s="133">
        <v>81.069999999999993</v>
      </c>
      <c r="F88" s="148">
        <v>1.0060362173038229</v>
      </c>
      <c r="G88" s="148">
        <v>6.720430107526882</v>
      </c>
      <c r="H88" s="128">
        <v>0.1174269</v>
      </c>
      <c r="I88" s="149">
        <v>7.8E-2</v>
      </c>
      <c r="J88" s="150">
        <v>2.0999999999999999E-3</v>
      </c>
      <c r="K88" s="151">
        <v>1.6040000000000001</v>
      </c>
      <c r="L88" s="149">
        <v>4.2999999999999997E-2</v>
      </c>
      <c r="M88" s="149">
        <v>0.14879999999999999</v>
      </c>
      <c r="N88" s="149">
        <v>2.5999999999999999E-3</v>
      </c>
      <c r="O88" s="152">
        <v>0.65178794698674691</v>
      </c>
      <c r="P88" s="128">
        <v>1146.8732235692996</v>
      </c>
      <c r="Q88" s="153">
        <v>53.487816659575358</v>
      </c>
      <c r="R88" s="128">
        <v>894.23316236469134</v>
      </c>
      <c r="S88" s="128">
        <v>14.57324059790119</v>
      </c>
      <c r="T88" s="128">
        <v>971.77105584233414</v>
      </c>
      <c r="U88" s="128">
        <v>16.630145604550421</v>
      </c>
      <c r="V88" s="137">
        <f t="shared" si="6"/>
        <v>1146.8732235692996</v>
      </c>
      <c r="W88" s="128">
        <f t="shared" si="7"/>
        <v>53.487816659575358</v>
      </c>
      <c r="X88" s="133">
        <f t="shared" si="8"/>
        <v>77.971404684264769</v>
      </c>
    </row>
    <row r="89" spans="1:24">
      <c r="A89" s="146" t="s">
        <v>587</v>
      </c>
      <c r="B89" s="147">
        <v>71000</v>
      </c>
      <c r="C89" s="133" t="s">
        <v>106</v>
      </c>
      <c r="D89" s="133" t="s">
        <v>106</v>
      </c>
      <c r="E89" s="133">
        <v>102.2</v>
      </c>
      <c r="F89" s="148">
        <v>1.3401232913428036</v>
      </c>
      <c r="G89" s="148">
        <v>6.3979526551503518</v>
      </c>
      <c r="H89" s="128">
        <v>0.1146146</v>
      </c>
      <c r="I89" s="149">
        <v>7.8399999999999997E-2</v>
      </c>
      <c r="J89" s="150">
        <v>2E-3</v>
      </c>
      <c r="K89" s="151">
        <v>1.68</v>
      </c>
      <c r="L89" s="149">
        <v>4.3999999999999997E-2</v>
      </c>
      <c r="M89" s="149">
        <v>0.15629999999999999</v>
      </c>
      <c r="N89" s="149">
        <v>2.8E-3</v>
      </c>
      <c r="O89" s="152">
        <v>0.68399930204152859</v>
      </c>
      <c r="P89" s="128">
        <v>1157.0277759822684</v>
      </c>
      <c r="Q89" s="153">
        <v>50.605453007648229</v>
      </c>
      <c r="R89" s="128">
        <v>936.18212507834949</v>
      </c>
      <c r="S89" s="128">
        <v>15.59123132817615</v>
      </c>
      <c r="T89" s="128">
        <v>1000.9816667743972</v>
      </c>
      <c r="U89" s="128">
        <v>16.535100537646258</v>
      </c>
      <c r="V89" s="137">
        <f t="shared" si="6"/>
        <v>1157.0277759822684</v>
      </c>
      <c r="W89" s="128">
        <f t="shared" si="7"/>
        <v>50.605453007648229</v>
      </c>
      <c r="X89" s="133">
        <f t="shared" si="8"/>
        <v>80.912675089720295</v>
      </c>
    </row>
    <row r="90" spans="1:24">
      <c r="A90" s="146" t="s">
        <v>583</v>
      </c>
      <c r="B90" s="147">
        <v>458900</v>
      </c>
      <c r="C90" s="133" t="s">
        <v>106</v>
      </c>
      <c r="D90" s="133" t="s">
        <v>106</v>
      </c>
      <c r="E90" s="133">
        <v>654.9</v>
      </c>
      <c r="F90" s="148">
        <v>0.37608123354644607</v>
      </c>
      <c r="G90" s="148">
        <v>6.6595631326584979</v>
      </c>
      <c r="H90" s="128">
        <v>9.7569520000000007E-2</v>
      </c>
      <c r="I90" s="149">
        <v>7.8969999999999999E-2</v>
      </c>
      <c r="J90" s="150">
        <v>1.1000000000000001E-3</v>
      </c>
      <c r="K90" s="151">
        <v>1.631</v>
      </c>
      <c r="L90" s="149">
        <v>2.3E-2</v>
      </c>
      <c r="M90" s="149">
        <v>0.15015999999999999</v>
      </c>
      <c r="N90" s="149">
        <v>2.2000000000000001E-3</v>
      </c>
      <c r="O90" s="152">
        <v>0.9</v>
      </c>
      <c r="P90" s="128">
        <v>1171.3830698869349</v>
      </c>
      <c r="Q90" s="153">
        <v>27.57417009867866</v>
      </c>
      <c r="R90" s="128">
        <v>901.86019746784893</v>
      </c>
      <c r="S90" s="128">
        <v>12.318777267008045</v>
      </c>
      <c r="T90" s="128">
        <v>982.2450140205674</v>
      </c>
      <c r="U90" s="128">
        <v>8.8378269298470968</v>
      </c>
      <c r="V90" s="137">
        <f t="shared" si="6"/>
        <v>1171.3830698869349</v>
      </c>
      <c r="W90" s="128">
        <f t="shared" si="7"/>
        <v>27.57417009867866</v>
      </c>
      <c r="X90" s="133">
        <f t="shared" si="8"/>
        <v>76.991056184113958</v>
      </c>
    </row>
    <row r="91" spans="1:24">
      <c r="A91" s="146" t="s">
        <v>590</v>
      </c>
      <c r="B91" s="147">
        <v>115500</v>
      </c>
      <c r="C91" s="133" t="s">
        <v>106</v>
      </c>
      <c r="D91" s="133" t="s">
        <v>106</v>
      </c>
      <c r="E91" s="133">
        <v>167.9</v>
      </c>
      <c r="F91" s="148">
        <v>0.36913990402362495</v>
      </c>
      <c r="G91" s="148">
        <v>6.0350030175015092</v>
      </c>
      <c r="H91" s="128">
        <v>0.1019795</v>
      </c>
      <c r="I91" s="149">
        <v>7.9200000000000007E-2</v>
      </c>
      <c r="J91" s="150">
        <v>1.9E-3</v>
      </c>
      <c r="K91" s="151">
        <v>1.8149999999999999</v>
      </c>
      <c r="L91" s="149">
        <v>3.6999999999999998E-2</v>
      </c>
      <c r="M91" s="149">
        <v>0.16569999999999999</v>
      </c>
      <c r="N91" s="149">
        <v>2.8E-3</v>
      </c>
      <c r="O91" s="152">
        <v>0.82891581986331542</v>
      </c>
      <c r="P91" s="128">
        <v>1177.1377825762524</v>
      </c>
      <c r="Q91" s="153">
        <v>47.449962914544471</v>
      </c>
      <c r="R91" s="128">
        <v>988.37559995906281</v>
      </c>
      <c r="S91" s="128">
        <v>15.465657070916109</v>
      </c>
      <c r="T91" s="128">
        <v>1050.8831411805388</v>
      </c>
      <c r="U91" s="128">
        <v>13.259116576530232</v>
      </c>
      <c r="V91" s="137">
        <f t="shared" si="6"/>
        <v>1177.1377825762524</v>
      </c>
      <c r="W91" s="128">
        <f t="shared" si="7"/>
        <v>47.449962914544471</v>
      </c>
      <c r="X91" s="133">
        <f t="shared" si="8"/>
        <v>83.964308561732707</v>
      </c>
    </row>
    <row r="92" spans="1:24">
      <c r="A92" s="146" t="s">
        <v>593</v>
      </c>
      <c r="B92" s="147">
        <v>439000</v>
      </c>
      <c r="C92" s="133" t="s">
        <v>106</v>
      </c>
      <c r="D92" s="133" t="s">
        <v>106</v>
      </c>
      <c r="E92" s="133">
        <v>607</v>
      </c>
      <c r="F92" s="148">
        <v>0.43122035360068994</v>
      </c>
      <c r="G92" s="148">
        <v>5.8892815076560661</v>
      </c>
      <c r="H92" s="128">
        <v>0.1040509</v>
      </c>
      <c r="I92" s="149">
        <v>7.9299999999999995E-2</v>
      </c>
      <c r="J92" s="150">
        <v>1E-3</v>
      </c>
      <c r="K92" s="151">
        <v>1.8620000000000001</v>
      </c>
      <c r="L92" s="149">
        <v>2.8000000000000001E-2</v>
      </c>
      <c r="M92" s="149">
        <v>0.16980000000000001</v>
      </c>
      <c r="N92" s="149">
        <v>3.0000000000000001E-3</v>
      </c>
      <c r="O92" s="152">
        <v>0.9</v>
      </c>
      <c r="P92" s="128">
        <v>1179.6331201340765</v>
      </c>
      <c r="Q92" s="153">
        <v>24.933107505007172</v>
      </c>
      <c r="R92" s="128">
        <v>1011.0091476344131</v>
      </c>
      <c r="S92" s="128">
        <v>16.510930691131193</v>
      </c>
      <c r="T92" s="128">
        <v>1067.6962797728174</v>
      </c>
      <c r="U92" s="128">
        <v>9.8855876428710872</v>
      </c>
      <c r="V92" s="137">
        <f t="shared" si="6"/>
        <v>1179.6331201340765</v>
      </c>
      <c r="W92" s="128">
        <f t="shared" si="7"/>
        <v>24.933107505007172</v>
      </c>
      <c r="X92" s="133">
        <f t="shared" si="8"/>
        <v>85.705388427844611</v>
      </c>
    </row>
    <row r="93" spans="1:24">
      <c r="A93" s="138" t="s">
        <v>600</v>
      </c>
      <c r="B93" s="139">
        <v>97300</v>
      </c>
      <c r="C93" s="124" t="s">
        <v>106</v>
      </c>
      <c r="D93" s="124" t="s">
        <v>106</v>
      </c>
      <c r="E93" s="124">
        <v>113.4</v>
      </c>
      <c r="F93" s="140">
        <v>0.61614294516327783</v>
      </c>
      <c r="G93" s="140">
        <v>5.2770448548812663</v>
      </c>
      <c r="H93" s="119">
        <v>8.0756889999999998E-2</v>
      </c>
      <c r="I93" s="141">
        <v>7.9399999999999998E-2</v>
      </c>
      <c r="J93" s="142">
        <v>1.8E-3</v>
      </c>
      <c r="K93" s="143">
        <v>2.0720000000000001</v>
      </c>
      <c r="L93" s="141">
        <v>4.4999999999999998E-2</v>
      </c>
      <c r="M93" s="141">
        <v>0.1895</v>
      </c>
      <c r="N93" s="141">
        <v>2.8999999999999998E-3</v>
      </c>
      <c r="O93" s="144">
        <v>0.7046379360891234</v>
      </c>
      <c r="P93" s="119">
        <v>1182.1244082757282</v>
      </c>
      <c r="Q93" s="145">
        <v>44.806817290543258</v>
      </c>
      <c r="R93" s="119">
        <v>1118.6659194899296</v>
      </c>
      <c r="S93" s="119">
        <v>15.697225211307568</v>
      </c>
      <c r="T93" s="119">
        <v>1139.593659222649</v>
      </c>
      <c r="U93" s="119">
        <v>14.765888713788172</v>
      </c>
      <c r="V93" s="135">
        <f t="shared" si="6"/>
        <v>1182.1244082757282</v>
      </c>
      <c r="W93" s="119">
        <f t="shared" si="7"/>
        <v>44.806817290543258</v>
      </c>
      <c r="X93" s="124">
        <f t="shared" si="8"/>
        <v>94.631826536907354</v>
      </c>
    </row>
    <row r="94" spans="1:24">
      <c r="A94" s="146" t="s">
        <v>585</v>
      </c>
      <c r="B94" s="147">
        <v>305200</v>
      </c>
      <c r="C94" s="133" t="s">
        <v>106</v>
      </c>
      <c r="D94" s="133" t="s">
        <v>106</v>
      </c>
      <c r="E94" s="133">
        <v>414</v>
      </c>
      <c r="F94" s="148">
        <v>0.63572790845518123</v>
      </c>
      <c r="G94" s="148">
        <v>6.5445026178010473</v>
      </c>
      <c r="H94" s="128">
        <v>0.1027932</v>
      </c>
      <c r="I94" s="149">
        <v>8.0699999999999994E-2</v>
      </c>
      <c r="J94" s="150">
        <v>1.1999999999999999E-3</v>
      </c>
      <c r="K94" s="151">
        <v>1.698</v>
      </c>
      <c r="L94" s="149">
        <v>2.7E-2</v>
      </c>
      <c r="M94" s="149">
        <v>0.15279999999999999</v>
      </c>
      <c r="N94" s="149">
        <v>2.3999999999999998E-3</v>
      </c>
      <c r="O94" s="152">
        <v>0.98778359511343783</v>
      </c>
      <c r="P94" s="128">
        <v>1214.1482980901596</v>
      </c>
      <c r="Q94" s="153">
        <v>29.253930968143369</v>
      </c>
      <c r="R94" s="128">
        <v>916.63990783674672</v>
      </c>
      <c r="S94" s="128">
        <v>13.406758763896278</v>
      </c>
      <c r="T94" s="128">
        <v>1007.7786036305672</v>
      </c>
      <c r="U94" s="128">
        <v>10.110849702638006</v>
      </c>
      <c r="V94" s="137">
        <f t="shared" si="6"/>
        <v>1214.1482980901596</v>
      </c>
      <c r="W94" s="128">
        <f t="shared" si="7"/>
        <v>29.253930968143369</v>
      </c>
      <c r="X94" s="133">
        <f t="shared" si="8"/>
        <v>75.496536072126446</v>
      </c>
    </row>
    <row r="95" spans="1:24" s="36" customFormat="1">
      <c r="A95" s="146" t="s">
        <v>576</v>
      </c>
      <c r="B95" s="147">
        <v>391500</v>
      </c>
      <c r="C95" s="133" t="s">
        <v>106</v>
      </c>
      <c r="D95" s="133" t="s">
        <v>106</v>
      </c>
      <c r="E95" s="133">
        <v>668.7</v>
      </c>
      <c r="F95" s="148">
        <v>0.69013112491373363</v>
      </c>
      <c r="G95" s="148">
        <v>7.4822297044519273</v>
      </c>
      <c r="H95" s="128">
        <v>0.1119675</v>
      </c>
      <c r="I95" s="149">
        <v>8.4970000000000004E-2</v>
      </c>
      <c r="J95" s="150">
        <v>1.1999999999999999E-3</v>
      </c>
      <c r="K95" s="151">
        <v>1.5660000000000001</v>
      </c>
      <c r="L95" s="149">
        <v>2.3E-2</v>
      </c>
      <c r="M95" s="149">
        <v>0.13364999999999999</v>
      </c>
      <c r="N95" s="149">
        <v>2E-3</v>
      </c>
      <c r="O95" s="152">
        <v>0.9</v>
      </c>
      <c r="P95" s="128">
        <v>1314.8540998923529</v>
      </c>
      <c r="Q95" s="153">
        <v>27.388145606939222</v>
      </c>
      <c r="R95" s="128">
        <v>808.65441218704018</v>
      </c>
      <c r="S95" s="128">
        <v>11.362827041248806</v>
      </c>
      <c r="T95" s="128">
        <v>956.84445975879021</v>
      </c>
      <c r="U95" s="128">
        <v>9.0607042452719497</v>
      </c>
      <c r="V95" s="137">
        <f t="shared" si="6"/>
        <v>1314.8540998923529</v>
      </c>
      <c r="W95" s="128">
        <f t="shared" si="7"/>
        <v>27.388145606939222</v>
      </c>
      <c r="X95" s="133">
        <f t="shared" si="8"/>
        <v>61.50145573210326</v>
      </c>
    </row>
    <row r="96" spans="1:24" s="36" customFormat="1">
      <c r="A96" s="146" t="s">
        <v>578</v>
      </c>
      <c r="B96" s="147">
        <v>442000</v>
      </c>
      <c r="C96" s="133" t="s">
        <v>106</v>
      </c>
      <c r="D96" s="133" t="s">
        <v>106</v>
      </c>
      <c r="E96" s="133">
        <v>709</v>
      </c>
      <c r="F96" s="148">
        <v>0.79239302694136293</v>
      </c>
      <c r="G96" s="148">
        <v>6.9237693000069234</v>
      </c>
      <c r="H96" s="128">
        <v>0.1054649</v>
      </c>
      <c r="I96" s="149">
        <v>8.9499999999999996E-2</v>
      </c>
      <c r="J96" s="150">
        <v>1.4E-3</v>
      </c>
      <c r="K96" s="151">
        <v>1.784</v>
      </c>
      <c r="L96" s="149">
        <v>2.7E-2</v>
      </c>
      <c r="M96" s="149">
        <v>0.14443</v>
      </c>
      <c r="N96" s="149">
        <v>2.2000000000000001E-3</v>
      </c>
      <c r="O96" s="152">
        <v>0.9</v>
      </c>
      <c r="P96" s="128">
        <v>1414.8823368425255</v>
      </c>
      <c r="Q96" s="153">
        <v>29.917615108661586</v>
      </c>
      <c r="R96" s="128">
        <v>869.66444132472168</v>
      </c>
      <c r="S96" s="128">
        <v>12.380396462509907</v>
      </c>
      <c r="T96" s="128">
        <v>1039.6392775267027</v>
      </c>
      <c r="U96" s="128">
        <v>9.8000197514561478</v>
      </c>
      <c r="V96" s="137">
        <f t="shared" si="6"/>
        <v>1414.8823368425255</v>
      </c>
      <c r="W96" s="128">
        <f t="shared" si="7"/>
        <v>29.917615108661586</v>
      </c>
      <c r="X96" s="133">
        <f t="shared" si="8"/>
        <v>61.465495658492628</v>
      </c>
    </row>
    <row r="97" spans="1:24">
      <c r="A97" s="138" t="s">
        <v>604</v>
      </c>
      <c r="B97" s="139">
        <v>138800</v>
      </c>
      <c r="C97" s="124" t="s">
        <v>106</v>
      </c>
      <c r="D97" s="124" t="s">
        <v>106</v>
      </c>
      <c r="E97" s="124">
        <v>121.3</v>
      </c>
      <c r="F97" s="140">
        <v>0.93958470356102597</v>
      </c>
      <c r="G97" s="140">
        <v>3.9872408293460921</v>
      </c>
      <c r="H97" s="119">
        <v>6.0412739999999999E-2</v>
      </c>
      <c r="I97" s="141">
        <v>9.2200000000000004E-2</v>
      </c>
      <c r="J97" s="142">
        <v>1.6000000000000001E-3</v>
      </c>
      <c r="K97" s="143">
        <v>3.18</v>
      </c>
      <c r="L97" s="141">
        <v>5.5E-2</v>
      </c>
      <c r="M97" s="141">
        <v>0.25080000000000002</v>
      </c>
      <c r="N97" s="141">
        <v>3.8E-3</v>
      </c>
      <c r="O97" s="144">
        <v>0.87603305785123953</v>
      </c>
      <c r="P97" s="119">
        <v>1471.5085707785797</v>
      </c>
      <c r="Q97" s="145">
        <v>32.936052213880153</v>
      </c>
      <c r="R97" s="119">
        <v>1442.6001392525327</v>
      </c>
      <c r="S97" s="119">
        <v>19.554875609712553</v>
      </c>
      <c r="T97" s="119">
        <v>1452.3138006159973</v>
      </c>
      <c r="U97" s="119">
        <v>13.27317009428134</v>
      </c>
      <c r="V97" s="135">
        <f t="shared" si="6"/>
        <v>1471.5085707785797</v>
      </c>
      <c r="W97" s="119">
        <f t="shared" si="7"/>
        <v>32.936052213880153</v>
      </c>
      <c r="X97" s="124">
        <f t="shared" si="8"/>
        <v>98.035456123048505</v>
      </c>
    </row>
    <row r="98" spans="1:24">
      <c r="A98" s="146" t="s">
        <v>601</v>
      </c>
      <c r="B98" s="147">
        <v>201600</v>
      </c>
      <c r="C98" s="133" t="s">
        <v>106</v>
      </c>
      <c r="D98" s="133" t="s">
        <v>106</v>
      </c>
      <c r="E98" s="133">
        <v>192.2</v>
      </c>
      <c r="F98" s="148">
        <v>0.95501862286314587</v>
      </c>
      <c r="G98" s="148">
        <v>4.3140638481449525</v>
      </c>
      <c r="H98" s="128">
        <v>6.5139009999999997E-2</v>
      </c>
      <c r="I98" s="149">
        <v>9.3799999999999994E-2</v>
      </c>
      <c r="J98" s="150">
        <v>1.5E-3</v>
      </c>
      <c r="K98" s="151">
        <v>2.9990000000000001</v>
      </c>
      <c r="L98" s="149">
        <v>4.5999999999999999E-2</v>
      </c>
      <c r="M98" s="149">
        <v>0.23180000000000001</v>
      </c>
      <c r="N98" s="149">
        <v>3.5000000000000001E-3</v>
      </c>
      <c r="O98" s="152">
        <v>0.98440372134898912</v>
      </c>
      <c r="P98" s="128">
        <v>1504.0906899909915</v>
      </c>
      <c r="Q98" s="153">
        <v>30.218479937649818</v>
      </c>
      <c r="R98" s="128">
        <v>1343.925958232431</v>
      </c>
      <c r="S98" s="128">
        <v>18.29067713021891</v>
      </c>
      <c r="T98" s="128">
        <v>1407.3659236073324</v>
      </c>
      <c r="U98" s="128">
        <v>11.613160020077885</v>
      </c>
      <c r="V98" s="137">
        <f t="shared" si="6"/>
        <v>1504.0906899909915</v>
      </c>
      <c r="W98" s="128">
        <f t="shared" si="7"/>
        <v>30.218479937649818</v>
      </c>
      <c r="X98" s="133">
        <f t="shared" si="8"/>
        <v>89.351391320724161</v>
      </c>
    </row>
    <row r="99" spans="1:24">
      <c r="A99" s="138" t="s">
        <v>603</v>
      </c>
      <c r="B99" s="139">
        <v>104200</v>
      </c>
      <c r="C99" s="124" t="s">
        <v>106</v>
      </c>
      <c r="D99" s="124" t="s">
        <v>106</v>
      </c>
      <c r="E99" s="124">
        <v>94.6</v>
      </c>
      <c r="F99" s="140">
        <v>0.58241118229470001</v>
      </c>
      <c r="G99" s="140">
        <v>4.1118421052631575</v>
      </c>
      <c r="H99" s="119">
        <v>6.7628980000000005E-2</v>
      </c>
      <c r="I99" s="141">
        <v>9.4100000000000003E-2</v>
      </c>
      <c r="J99" s="142">
        <v>1.9E-3</v>
      </c>
      <c r="K99" s="143">
        <v>3.1469999999999998</v>
      </c>
      <c r="L99" s="141">
        <v>6.4000000000000001E-2</v>
      </c>
      <c r="M99" s="141">
        <v>0.2432</v>
      </c>
      <c r="N99" s="141">
        <v>4.0000000000000001E-3</v>
      </c>
      <c r="O99" s="144">
        <v>0.80874794407894735</v>
      </c>
      <c r="P99" s="119">
        <v>1510.1223130704129</v>
      </c>
      <c r="Q99" s="145">
        <v>38.124013409634351</v>
      </c>
      <c r="R99" s="119">
        <v>1403.3115270346239</v>
      </c>
      <c r="S99" s="119">
        <v>20.70806208015324</v>
      </c>
      <c r="T99" s="119">
        <v>1444.2658082593739</v>
      </c>
      <c r="U99" s="119">
        <v>15.550558882617906</v>
      </c>
      <c r="V99" s="135">
        <f t="shared" ref="V99:V106" si="9">IF(R99&lt;=800,R99,P99)</f>
        <v>1510.1223130704129</v>
      </c>
      <c r="W99" s="119">
        <f t="shared" ref="W99:W106" si="10">IF(R99&lt;=800,S99,Q99)</f>
        <v>38.124013409634351</v>
      </c>
      <c r="X99" s="124">
        <f t="shared" ref="X99:X106" si="11">IF(R99&lt;=800,100-(1-(R99/T99))*100,100-(1-(R99/P99))*100)</f>
        <v>92.927010937371094</v>
      </c>
    </row>
    <row r="100" spans="1:24">
      <c r="A100" s="138" t="s">
        <v>602</v>
      </c>
      <c r="B100" s="139">
        <v>127200</v>
      </c>
      <c r="C100" s="124" t="s">
        <v>106</v>
      </c>
      <c r="D100" s="124" t="s">
        <v>106</v>
      </c>
      <c r="E100" s="124">
        <v>118.3</v>
      </c>
      <c r="F100" s="140">
        <v>1.1098779134295227</v>
      </c>
      <c r="G100" s="140">
        <v>4.1858518208455422</v>
      </c>
      <c r="H100" s="119">
        <v>6.4829020000000001E-2</v>
      </c>
      <c r="I100" s="141">
        <v>9.5000000000000001E-2</v>
      </c>
      <c r="J100" s="142">
        <v>1.8E-3</v>
      </c>
      <c r="K100" s="143">
        <v>3.125</v>
      </c>
      <c r="L100" s="141">
        <v>5.7000000000000002E-2</v>
      </c>
      <c r="M100" s="141">
        <v>0.2389</v>
      </c>
      <c r="N100" s="141">
        <v>3.7000000000000002E-3</v>
      </c>
      <c r="O100" s="144">
        <v>0.84910371365836113</v>
      </c>
      <c r="P100" s="119">
        <v>1528.0737778474697</v>
      </c>
      <c r="Q100" s="145">
        <v>35.6900038453158</v>
      </c>
      <c r="R100" s="119">
        <v>1380.9759170962527</v>
      </c>
      <c r="S100" s="119">
        <v>19.223655167769039</v>
      </c>
      <c r="T100" s="119">
        <v>1438.8648218374822</v>
      </c>
      <c r="U100" s="119">
        <v>13.934691800576502</v>
      </c>
      <c r="V100" s="135">
        <f t="shared" si="9"/>
        <v>1528.0737778474697</v>
      </c>
      <c r="W100" s="119">
        <f t="shared" si="10"/>
        <v>35.6900038453158</v>
      </c>
      <c r="X100" s="124">
        <f t="shared" si="11"/>
        <v>90.373641450844914</v>
      </c>
    </row>
    <row r="101" spans="1:24">
      <c r="A101" s="138" t="s">
        <v>605</v>
      </c>
      <c r="B101" s="139">
        <v>736000</v>
      </c>
      <c r="C101" s="124" t="s">
        <v>106</v>
      </c>
      <c r="D101" s="124" t="s">
        <v>106</v>
      </c>
      <c r="E101" s="124">
        <v>623.9</v>
      </c>
      <c r="F101" s="140">
        <v>1.027643613194944</v>
      </c>
      <c r="G101" s="140">
        <v>3.6443148688046652</v>
      </c>
      <c r="H101" s="119">
        <v>5.5780330000000003E-2</v>
      </c>
      <c r="I101" s="141">
        <v>0.1043</v>
      </c>
      <c r="J101" s="142">
        <v>1.1999999999999999E-3</v>
      </c>
      <c r="K101" s="143">
        <v>3.9529999999999998</v>
      </c>
      <c r="L101" s="141">
        <v>4.8000000000000001E-2</v>
      </c>
      <c r="M101" s="141">
        <v>0.27439999999999998</v>
      </c>
      <c r="N101" s="141">
        <v>4.1999999999999997E-3</v>
      </c>
      <c r="O101" s="144">
        <v>0.9</v>
      </c>
      <c r="P101" s="119">
        <v>1702.0052708247874</v>
      </c>
      <c r="Q101" s="145">
        <v>21.189022805197396</v>
      </c>
      <c r="R101" s="119">
        <v>1563.0973705959821</v>
      </c>
      <c r="S101" s="119">
        <v>21.210312565915729</v>
      </c>
      <c r="T101" s="119">
        <v>1624.6062381135202</v>
      </c>
      <c r="U101" s="119">
        <v>9.7927997468304966</v>
      </c>
      <c r="V101" s="135">
        <f t="shared" si="9"/>
        <v>1702.0052708247874</v>
      </c>
      <c r="W101" s="119">
        <f t="shared" si="10"/>
        <v>21.189022805197396</v>
      </c>
      <c r="X101" s="124">
        <f t="shared" si="11"/>
        <v>91.838574027359442</v>
      </c>
    </row>
    <row r="102" spans="1:24">
      <c r="A102" s="138" t="s">
        <v>606</v>
      </c>
      <c r="B102" s="139">
        <v>1227000</v>
      </c>
      <c r="C102" s="124" t="s">
        <v>106</v>
      </c>
      <c r="D102" s="124" t="s">
        <v>106</v>
      </c>
      <c r="E102" s="124">
        <v>887</v>
      </c>
      <c r="F102" s="140">
        <v>0.2247191011235955</v>
      </c>
      <c r="G102" s="140">
        <v>3.1766200762388817</v>
      </c>
      <c r="H102" s="119">
        <v>5.1463670000000003E-2</v>
      </c>
      <c r="I102" s="141">
        <v>0.11620999999999999</v>
      </c>
      <c r="J102" s="142">
        <v>1.2999999999999999E-3</v>
      </c>
      <c r="K102" s="143">
        <v>5.05</v>
      </c>
      <c r="L102" s="141">
        <v>7.3999999999999996E-2</v>
      </c>
      <c r="M102" s="141">
        <v>0.31480000000000002</v>
      </c>
      <c r="N102" s="141">
        <v>5.1000000000000004E-3</v>
      </c>
      <c r="O102" s="144">
        <v>0.9</v>
      </c>
      <c r="P102" s="119">
        <v>1898.7216153275895</v>
      </c>
      <c r="Q102" s="145">
        <v>20.110094413733247</v>
      </c>
      <c r="R102" s="119">
        <v>1764.284047109926</v>
      </c>
      <c r="S102" s="119">
        <v>24.956733891021031</v>
      </c>
      <c r="T102" s="119">
        <v>1827.748664307001</v>
      </c>
      <c r="U102" s="119">
        <v>12.344220696235425</v>
      </c>
      <c r="V102" s="135">
        <f t="shared" si="9"/>
        <v>1898.7216153275895</v>
      </c>
      <c r="W102" s="119">
        <f t="shared" si="10"/>
        <v>20.110094413733247</v>
      </c>
      <c r="X102" s="124">
        <f t="shared" si="11"/>
        <v>92.919574563621907</v>
      </c>
    </row>
    <row r="103" spans="1:24">
      <c r="A103" s="138" t="s">
        <v>607</v>
      </c>
      <c r="B103" s="139">
        <v>457100</v>
      </c>
      <c r="C103" s="124" t="s">
        <v>106</v>
      </c>
      <c r="D103" s="124" t="s">
        <v>106</v>
      </c>
      <c r="E103" s="124">
        <v>294.89999999999998</v>
      </c>
      <c r="F103" s="140">
        <v>0.49261083743842371</v>
      </c>
      <c r="G103" s="140">
        <v>2.781641168289291</v>
      </c>
      <c r="H103" s="119">
        <v>4.2556400000000001E-2</v>
      </c>
      <c r="I103" s="141">
        <v>0.12311</v>
      </c>
      <c r="J103" s="142">
        <v>1.6000000000000001E-3</v>
      </c>
      <c r="K103" s="143">
        <v>6.1040000000000001</v>
      </c>
      <c r="L103" s="141">
        <v>8.1000000000000003E-2</v>
      </c>
      <c r="M103" s="141">
        <v>0.35949999999999999</v>
      </c>
      <c r="N103" s="141">
        <v>5.4999999999999997E-3</v>
      </c>
      <c r="O103" s="144">
        <v>0.9</v>
      </c>
      <c r="P103" s="119">
        <v>2001.7805369958774</v>
      </c>
      <c r="Q103" s="145">
        <v>23.082054530691774</v>
      </c>
      <c r="R103" s="119">
        <v>1979.8032882539135</v>
      </c>
      <c r="S103" s="119">
        <v>26.027033337854846</v>
      </c>
      <c r="T103" s="119">
        <v>1990.8189122098481</v>
      </c>
      <c r="U103" s="119">
        <v>11.511919420337563</v>
      </c>
      <c r="V103" s="135">
        <f t="shared" si="9"/>
        <v>2001.7805369958774</v>
      </c>
      <c r="W103" s="119">
        <f t="shared" si="10"/>
        <v>23.082054530691774</v>
      </c>
      <c r="X103" s="124">
        <f t="shared" si="11"/>
        <v>98.902114975353612</v>
      </c>
    </row>
    <row r="104" spans="1:24">
      <c r="A104" s="146" t="s">
        <v>608</v>
      </c>
      <c r="B104" s="147">
        <v>630500</v>
      </c>
      <c r="C104" s="133" t="s">
        <v>106</v>
      </c>
      <c r="D104" s="133" t="s">
        <v>106</v>
      </c>
      <c r="E104" s="133">
        <v>372.4</v>
      </c>
      <c r="F104" s="148">
        <v>0.91996320147194111</v>
      </c>
      <c r="G104" s="148">
        <v>2.7578599007170439</v>
      </c>
      <c r="H104" s="128">
        <v>4.0310690000000003E-2</v>
      </c>
      <c r="I104" s="149">
        <v>0.16830000000000001</v>
      </c>
      <c r="J104" s="150">
        <v>2E-3</v>
      </c>
      <c r="K104" s="151">
        <v>8.4179999999999993</v>
      </c>
      <c r="L104" s="149">
        <v>0.11</v>
      </c>
      <c r="M104" s="149">
        <v>0.36259999999999998</v>
      </c>
      <c r="N104" s="149">
        <v>5.3E-3</v>
      </c>
      <c r="O104" s="152">
        <v>0.9</v>
      </c>
      <c r="P104" s="128">
        <v>2540.8072880559698</v>
      </c>
      <c r="Q104" s="153">
        <v>19.922822538936177</v>
      </c>
      <c r="R104" s="128">
        <v>1994.4859910229222</v>
      </c>
      <c r="S104" s="128">
        <v>25.025481101246442</v>
      </c>
      <c r="T104" s="128">
        <v>2277.1211370476344</v>
      </c>
      <c r="U104" s="128">
        <v>11.790709480262194</v>
      </c>
      <c r="V104" s="137">
        <f t="shared" si="9"/>
        <v>2540.8072880559698</v>
      </c>
      <c r="W104" s="128">
        <f t="shared" si="10"/>
        <v>19.922822538936177</v>
      </c>
      <c r="X104" s="133">
        <f t="shared" si="11"/>
        <v>78.498121459221295</v>
      </c>
    </row>
    <row r="105" spans="1:24">
      <c r="A105" s="138" t="s">
        <v>609</v>
      </c>
      <c r="B105" s="139">
        <v>258700</v>
      </c>
      <c r="C105" s="124" t="s">
        <v>106</v>
      </c>
      <c r="D105" s="124" t="s">
        <v>106</v>
      </c>
      <c r="E105" s="124">
        <v>124.2</v>
      </c>
      <c r="F105" s="140">
        <v>0.69492703266157052</v>
      </c>
      <c r="G105" s="140">
        <v>2.1390374331550799</v>
      </c>
      <c r="H105" s="119">
        <v>3.4773659999999998E-2</v>
      </c>
      <c r="I105" s="141">
        <v>0.18459999999999999</v>
      </c>
      <c r="J105" s="142">
        <v>2.3999999999999998E-3</v>
      </c>
      <c r="K105" s="143">
        <v>11.9</v>
      </c>
      <c r="L105" s="141">
        <v>0.17</v>
      </c>
      <c r="M105" s="141">
        <v>0.46750000000000003</v>
      </c>
      <c r="N105" s="141">
        <v>7.6E-3</v>
      </c>
      <c r="O105" s="144">
        <v>0.9</v>
      </c>
      <c r="P105" s="119">
        <v>2694.6377297941144</v>
      </c>
      <c r="Q105" s="145">
        <v>21.47675188864341</v>
      </c>
      <c r="R105" s="119">
        <v>2472.5883817573863</v>
      </c>
      <c r="S105" s="119">
        <v>33.299025842075025</v>
      </c>
      <c r="T105" s="119">
        <v>2596.5652752882434</v>
      </c>
      <c r="U105" s="119">
        <v>13.293614528613034</v>
      </c>
      <c r="V105" s="135">
        <f t="shared" si="9"/>
        <v>2694.6377297941144</v>
      </c>
      <c r="W105" s="119">
        <f t="shared" si="10"/>
        <v>21.47675188864341</v>
      </c>
      <c r="X105" s="124">
        <f t="shared" si="11"/>
        <v>91.759584393049593</v>
      </c>
    </row>
    <row r="106" spans="1:24">
      <c r="A106" s="146" t="s">
        <v>610</v>
      </c>
      <c r="B106" s="147">
        <v>1367000</v>
      </c>
      <c r="C106" s="133" t="s">
        <v>106</v>
      </c>
      <c r="D106" s="133" t="s">
        <v>106</v>
      </c>
      <c r="E106" s="133">
        <v>524</v>
      </c>
      <c r="F106" s="148">
        <v>0.34734282737061478</v>
      </c>
      <c r="G106" s="148">
        <v>1.7646020822304571</v>
      </c>
      <c r="H106" s="128">
        <v>2.522195E-2</v>
      </c>
      <c r="I106" s="149">
        <v>0.26269999999999999</v>
      </c>
      <c r="J106" s="150">
        <v>2.8E-3</v>
      </c>
      <c r="K106" s="151">
        <v>20.509</v>
      </c>
      <c r="L106" s="149">
        <v>0.22</v>
      </c>
      <c r="M106" s="149">
        <v>0.56669999999999998</v>
      </c>
      <c r="N106" s="149">
        <v>8.0999999999999996E-3</v>
      </c>
      <c r="O106" s="152">
        <v>0.9</v>
      </c>
      <c r="P106" s="128">
        <v>3262.9711356803991</v>
      </c>
      <c r="Q106" s="153">
        <v>16.770134182248373</v>
      </c>
      <c r="R106" s="128">
        <v>2894.2562218681987</v>
      </c>
      <c r="S106" s="128">
        <v>33.242763385276703</v>
      </c>
      <c r="T106" s="128">
        <v>3115.6739119604977</v>
      </c>
      <c r="U106" s="128">
        <v>10.332864585472635</v>
      </c>
      <c r="V106" s="137">
        <f t="shared" si="9"/>
        <v>3262.9711356803991</v>
      </c>
      <c r="W106" s="128">
        <f t="shared" si="10"/>
        <v>16.770134182248373</v>
      </c>
      <c r="X106" s="133">
        <f t="shared" si="11"/>
        <v>88.700025268984945</v>
      </c>
    </row>
    <row r="107" spans="1:24">
      <c r="F107" s="30"/>
    </row>
    <row r="108" spans="1:24">
      <c r="A108" s="85" t="s">
        <v>1070</v>
      </c>
    </row>
    <row r="109" spans="1:24">
      <c r="A109" s="86" t="s">
        <v>1069</v>
      </c>
    </row>
  </sheetData>
  <autoFilter ref="A2:X106" xr:uid="{00000000-0009-0000-0000-00000A000000}">
    <sortState xmlns:xlrd2="http://schemas.microsoft.com/office/spreadsheetml/2017/richdata2" ref="A3:X106">
      <sortCondition ref="V2:V106"/>
    </sortState>
  </autoFilter>
  <mergeCells count="4">
    <mergeCell ref="G1:J1"/>
    <mergeCell ref="K1:O1"/>
    <mergeCell ref="B1:F1"/>
    <mergeCell ref="P1:W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X107"/>
  <sheetViews>
    <sheetView zoomScale="96" zoomScaleNormal="96" workbookViewId="0"/>
  </sheetViews>
  <sheetFormatPr defaultColWidth="8.81640625" defaultRowHeight="14.5"/>
  <cols>
    <col min="1" max="1" width="16.54296875" style="36" customWidth="1"/>
    <col min="2" max="2" width="11" style="36" customWidth="1"/>
    <col min="3" max="3" width="10.81640625" style="36" customWidth="1"/>
    <col min="4" max="21" width="8.81640625" style="36"/>
    <col min="22" max="22" width="18.1796875" style="36" bestFit="1" customWidth="1"/>
    <col min="23" max="16384" width="8.81640625" style="36"/>
  </cols>
  <sheetData>
    <row r="1" spans="1:24" ht="15" customHeight="1" thickBot="1">
      <c r="A1" s="206" t="s">
        <v>1236</v>
      </c>
      <c r="B1" s="349" t="s">
        <v>908</v>
      </c>
      <c r="C1" s="350"/>
      <c r="D1" s="350"/>
      <c r="E1" s="350"/>
      <c r="F1" s="351"/>
      <c r="G1" s="352" t="s">
        <v>909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  <c r="X1" s="84"/>
    </row>
    <row r="2" spans="1:24" ht="30.5">
      <c r="A2" s="2" t="s">
        <v>2</v>
      </c>
      <c r="B2" s="63" t="s">
        <v>3</v>
      </c>
      <c r="C2" s="3" t="s">
        <v>4</v>
      </c>
      <c r="D2" s="3" t="s">
        <v>5</v>
      </c>
      <c r="E2" s="4" t="s">
        <v>1072</v>
      </c>
      <c r="F2" s="68" t="s">
        <v>6</v>
      </c>
      <c r="G2" s="3" t="s">
        <v>7</v>
      </c>
      <c r="H2" s="5" t="s">
        <v>8</v>
      </c>
      <c r="I2" s="66" t="s">
        <v>9</v>
      </c>
      <c r="J2" s="5" t="s">
        <v>8</v>
      </c>
      <c r="K2" s="64" t="s">
        <v>10</v>
      </c>
      <c r="L2" s="5" t="s">
        <v>8</v>
      </c>
      <c r="M2" s="65" t="s">
        <v>11</v>
      </c>
      <c r="N2" s="5" t="s">
        <v>8</v>
      </c>
      <c r="O2" s="68" t="s">
        <v>12</v>
      </c>
      <c r="P2" s="67" t="s">
        <v>9</v>
      </c>
      <c r="Q2" s="4" t="s">
        <v>8</v>
      </c>
      <c r="R2" s="65" t="s">
        <v>11</v>
      </c>
      <c r="S2" s="4" t="s">
        <v>8</v>
      </c>
      <c r="T2" s="66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104" t="s">
        <v>314</v>
      </c>
      <c r="B3" s="97">
        <v>13970</v>
      </c>
      <c r="C3" s="78" t="s">
        <v>106</v>
      </c>
      <c r="D3" s="78" t="s">
        <v>106</v>
      </c>
      <c r="E3" s="78">
        <v>104.3</v>
      </c>
      <c r="F3" s="98">
        <v>1.7587055926837847</v>
      </c>
      <c r="G3" s="98">
        <v>32.478077297823965</v>
      </c>
      <c r="H3" s="73">
        <v>0.65399180000000001</v>
      </c>
      <c r="I3" s="99">
        <v>5.7000000000000002E-2</v>
      </c>
      <c r="J3" s="100">
        <v>3.5000000000000001E-3</v>
      </c>
      <c r="K3" s="101">
        <v>0.24099999999999999</v>
      </c>
      <c r="L3" s="99">
        <v>1.4E-2</v>
      </c>
      <c r="M3" s="99">
        <v>3.0790000000000001E-2</v>
      </c>
      <c r="N3" s="99">
        <v>6.2E-4</v>
      </c>
      <c r="O3" s="102">
        <v>0.34663387927434697</v>
      </c>
      <c r="P3" s="73">
        <v>491.53323097375943</v>
      </c>
      <c r="Q3" s="103">
        <v>135.4134726389168</v>
      </c>
      <c r="R3" s="73">
        <v>195.49072390695827</v>
      </c>
      <c r="S3" s="73">
        <v>3.8762262761431714</v>
      </c>
      <c r="T3" s="73">
        <v>219.23897671977483</v>
      </c>
      <c r="U3" s="73">
        <v>11.390634473551188</v>
      </c>
      <c r="V3" s="83">
        <f t="shared" ref="V3:V34" si="0">IF(R3&lt;=800,R3,P3)</f>
        <v>195.49072390695827</v>
      </c>
      <c r="W3" s="73">
        <f t="shared" ref="W3:W34" si="1">IF(R3&lt;=800,S3,Q3)</f>
        <v>3.8762262761431714</v>
      </c>
      <c r="X3" s="78">
        <f t="shared" ref="X3:X34" si="2">IF(R3&lt;=800,100-(1-(R3/T3))*100,100-(1-(R3/P3))*100)</f>
        <v>89.167869158972167</v>
      </c>
    </row>
    <row r="4" spans="1:24">
      <c r="A4" s="6" t="s">
        <v>315</v>
      </c>
      <c r="B4" s="7">
        <v>29720</v>
      </c>
      <c r="C4" s="8" t="s">
        <v>106</v>
      </c>
      <c r="D4" s="8" t="s">
        <v>106</v>
      </c>
      <c r="E4" s="8">
        <v>217.3</v>
      </c>
      <c r="F4" s="15">
        <v>1.4168319637291018</v>
      </c>
      <c r="G4" s="15">
        <v>31.877590054191902</v>
      </c>
      <c r="H4" s="9">
        <v>0.51825220000000005</v>
      </c>
      <c r="I4" s="10">
        <v>5.5399999999999998E-2</v>
      </c>
      <c r="J4" s="11">
        <v>1.9E-3</v>
      </c>
      <c r="K4" s="52">
        <v>0.24060000000000001</v>
      </c>
      <c r="L4" s="10">
        <v>7.9000000000000008E-3</v>
      </c>
      <c r="M4" s="10">
        <v>3.1370000000000002E-2</v>
      </c>
      <c r="N4" s="10">
        <v>5.1000000000000004E-4</v>
      </c>
      <c r="O4" s="43">
        <v>0.49513564116324954</v>
      </c>
      <c r="P4" s="9">
        <v>428.4018851516181</v>
      </c>
      <c r="Q4" s="58">
        <v>76.463548571643827</v>
      </c>
      <c r="R4" s="9">
        <v>199.11694139174509</v>
      </c>
      <c r="S4" s="9">
        <v>3.1868860291627072</v>
      </c>
      <c r="T4" s="9">
        <v>218.9116449783013</v>
      </c>
      <c r="U4" s="9">
        <v>6.4453441446014779</v>
      </c>
      <c r="V4" s="79">
        <f t="shared" si="0"/>
        <v>199.11694139174509</v>
      </c>
      <c r="W4" s="9">
        <f t="shared" si="1"/>
        <v>3.1868860291627072</v>
      </c>
      <c r="X4" s="8">
        <f t="shared" si="2"/>
        <v>90.957674458789853</v>
      </c>
    </row>
    <row r="5" spans="1:24">
      <c r="A5" s="6" t="s">
        <v>316</v>
      </c>
      <c r="B5" s="7">
        <v>33700</v>
      </c>
      <c r="C5" s="8" t="s">
        <v>106</v>
      </c>
      <c r="D5" s="8" t="s">
        <v>106</v>
      </c>
      <c r="E5" s="8">
        <v>247.3</v>
      </c>
      <c r="F5" s="15">
        <v>0.68775790921595603</v>
      </c>
      <c r="G5" s="15">
        <v>31.230480949406623</v>
      </c>
      <c r="H5" s="9">
        <v>0.53643859999999999</v>
      </c>
      <c r="I5" s="10">
        <v>5.3199999999999997E-2</v>
      </c>
      <c r="J5" s="11">
        <v>1.6999999999999999E-3</v>
      </c>
      <c r="K5" s="52">
        <v>0.23530000000000001</v>
      </c>
      <c r="L5" s="10">
        <v>7.3000000000000001E-3</v>
      </c>
      <c r="M5" s="10">
        <v>3.202E-2</v>
      </c>
      <c r="N5" s="10">
        <v>5.5000000000000003E-4</v>
      </c>
      <c r="O5" s="43">
        <v>0.5536565331599258</v>
      </c>
      <c r="P5" s="9">
        <v>337.33626076006931</v>
      </c>
      <c r="Q5" s="58">
        <v>72.39405790063131</v>
      </c>
      <c r="R5" s="9">
        <v>203.17838334598164</v>
      </c>
      <c r="S5" s="9">
        <v>3.4346072431170853</v>
      </c>
      <c r="T5" s="9">
        <v>214.56450785462866</v>
      </c>
      <c r="U5" s="9">
        <v>5.9827416224047738</v>
      </c>
      <c r="V5" s="79">
        <f t="shared" si="0"/>
        <v>203.17838334598164</v>
      </c>
      <c r="W5" s="9">
        <f t="shared" si="1"/>
        <v>3.4346072431170853</v>
      </c>
      <c r="X5" s="8">
        <f t="shared" si="2"/>
        <v>94.693379337294076</v>
      </c>
    </row>
    <row r="6" spans="1:24">
      <c r="A6" s="6" t="s">
        <v>317</v>
      </c>
      <c r="B6" s="7">
        <v>24690</v>
      </c>
      <c r="C6" s="8" t="s">
        <v>106</v>
      </c>
      <c r="D6" s="8" t="s">
        <v>106</v>
      </c>
      <c r="E6" s="8">
        <v>173.1</v>
      </c>
      <c r="F6" s="15">
        <v>1.734304543877905</v>
      </c>
      <c r="G6" s="15">
        <v>29.368575624082236</v>
      </c>
      <c r="H6" s="9">
        <v>0.50888279999999997</v>
      </c>
      <c r="I6" s="10">
        <v>5.6500000000000002E-2</v>
      </c>
      <c r="J6" s="11">
        <v>2.7000000000000001E-3</v>
      </c>
      <c r="K6" s="52">
        <v>0.26300000000000001</v>
      </c>
      <c r="L6" s="10">
        <v>1.2E-2</v>
      </c>
      <c r="M6" s="10">
        <v>3.4049999999999997E-2</v>
      </c>
      <c r="N6" s="10">
        <v>5.9000000000000003E-4</v>
      </c>
      <c r="O6" s="43">
        <v>0.37976015663240337</v>
      </c>
      <c r="P6" s="9">
        <v>472.07056328669296</v>
      </c>
      <c r="Q6" s="58">
        <v>105.73990394759261</v>
      </c>
      <c r="R6" s="9">
        <v>215.84612935728103</v>
      </c>
      <c r="S6" s="9">
        <v>3.6770946546565995</v>
      </c>
      <c r="T6" s="9">
        <v>237.08163006382088</v>
      </c>
      <c r="U6" s="9">
        <v>9.6018025506781726</v>
      </c>
      <c r="V6" s="79">
        <f t="shared" si="0"/>
        <v>215.84612935728103</v>
      </c>
      <c r="W6" s="9">
        <f t="shared" si="1"/>
        <v>3.6770946546565995</v>
      </c>
      <c r="X6" s="8">
        <f t="shared" si="2"/>
        <v>91.042958199324261</v>
      </c>
    </row>
    <row r="7" spans="1:24">
      <c r="A7" s="104" t="s">
        <v>318</v>
      </c>
      <c r="B7" s="97">
        <v>101100</v>
      </c>
      <c r="C7" s="78" t="s">
        <v>106</v>
      </c>
      <c r="D7" s="78" t="s">
        <v>106</v>
      </c>
      <c r="E7" s="78">
        <v>667</v>
      </c>
      <c r="F7" s="98">
        <v>0.54945054945054939</v>
      </c>
      <c r="G7" s="98">
        <v>28.368794326241137</v>
      </c>
      <c r="H7" s="73">
        <v>0.43458580000000002</v>
      </c>
      <c r="I7" s="99">
        <v>9.3100000000000002E-2</v>
      </c>
      <c r="J7" s="100">
        <v>6.0000000000000001E-3</v>
      </c>
      <c r="K7" s="101">
        <v>0.45100000000000001</v>
      </c>
      <c r="L7" s="99">
        <v>2.8000000000000001E-2</v>
      </c>
      <c r="M7" s="99">
        <v>3.5249999999999997E-2</v>
      </c>
      <c r="N7" s="99">
        <v>5.4000000000000001E-4</v>
      </c>
      <c r="O7" s="102">
        <v>0.24674772036474166</v>
      </c>
      <c r="P7" s="73">
        <v>1489.9224364240752</v>
      </c>
      <c r="Q7" s="103">
        <v>122.01385530894147</v>
      </c>
      <c r="R7" s="73">
        <v>223.32276192450985</v>
      </c>
      <c r="S7" s="73">
        <v>3.3616576572409826</v>
      </c>
      <c r="T7" s="73">
        <v>377.97936122460362</v>
      </c>
      <c r="U7" s="73">
        <v>19.407229351283888</v>
      </c>
      <c r="V7" s="83">
        <f t="shared" si="0"/>
        <v>223.32276192450985</v>
      </c>
      <c r="W7" s="73">
        <f t="shared" si="1"/>
        <v>3.3616576572409826</v>
      </c>
      <c r="X7" s="78">
        <f t="shared" si="2"/>
        <v>59.083321692743581</v>
      </c>
    </row>
    <row r="8" spans="1:24">
      <c r="A8" s="104" t="s">
        <v>319</v>
      </c>
      <c r="B8" s="97">
        <v>54800</v>
      </c>
      <c r="C8" s="78" t="s">
        <v>106</v>
      </c>
      <c r="D8" s="78" t="s">
        <v>106</v>
      </c>
      <c r="E8" s="78">
        <v>315.10000000000002</v>
      </c>
      <c r="F8" s="98">
        <v>0.74688176861602806</v>
      </c>
      <c r="G8" s="98">
        <v>25.660764690787786</v>
      </c>
      <c r="H8" s="73">
        <v>0.45434760000000002</v>
      </c>
      <c r="I8" s="99">
        <v>6.5799999999999997E-2</v>
      </c>
      <c r="J8" s="100">
        <v>2.5000000000000001E-3</v>
      </c>
      <c r="K8" s="101">
        <v>0.35299999999999998</v>
      </c>
      <c r="L8" s="99">
        <v>1.2E-2</v>
      </c>
      <c r="M8" s="99">
        <v>3.8969999999999998E-2</v>
      </c>
      <c r="N8" s="99">
        <v>6.8999999999999997E-4</v>
      </c>
      <c r="O8" s="102">
        <v>0.52084937131126496</v>
      </c>
      <c r="P8" s="73">
        <v>800.01995608456821</v>
      </c>
      <c r="Q8" s="103">
        <v>79.607949414395762</v>
      </c>
      <c r="R8" s="73">
        <v>246.44536846415872</v>
      </c>
      <c r="S8" s="73">
        <v>4.2797669128549387</v>
      </c>
      <c r="T8" s="73">
        <v>306.97502075305982</v>
      </c>
      <c r="U8" s="73">
        <v>8.965913030686977</v>
      </c>
      <c r="V8" s="83">
        <f t="shared" si="0"/>
        <v>246.44536846415872</v>
      </c>
      <c r="W8" s="73">
        <f t="shared" si="1"/>
        <v>4.2797669128549387</v>
      </c>
      <c r="X8" s="78">
        <f t="shared" si="2"/>
        <v>80.28189650727542</v>
      </c>
    </row>
    <row r="9" spans="1:24">
      <c r="A9" s="104" t="s">
        <v>320</v>
      </c>
      <c r="B9" s="97">
        <v>163900</v>
      </c>
      <c r="C9" s="78" t="s">
        <v>106</v>
      </c>
      <c r="D9" s="78" t="s">
        <v>106</v>
      </c>
      <c r="E9" s="78">
        <v>1020</v>
      </c>
      <c r="F9" s="98">
        <v>0.82481029363246461</v>
      </c>
      <c r="G9" s="98">
        <v>25.329280648429584</v>
      </c>
      <c r="H9" s="73">
        <v>0.46834789999999998</v>
      </c>
      <c r="I9" s="99">
        <v>0.1275</v>
      </c>
      <c r="J9" s="100">
        <v>2.7000000000000001E-3</v>
      </c>
      <c r="K9" s="101">
        <v>0.69499999999999995</v>
      </c>
      <c r="L9" s="99">
        <v>1.7999999999999999E-2</v>
      </c>
      <c r="M9" s="99">
        <v>3.9480000000000001E-2</v>
      </c>
      <c r="N9" s="99">
        <v>7.2999999999999996E-4</v>
      </c>
      <c r="O9" s="102">
        <v>0.71393391872115275</v>
      </c>
      <c r="P9" s="73">
        <v>2063.7869317193754</v>
      </c>
      <c r="Q9" s="103">
        <v>37.342976718806227</v>
      </c>
      <c r="R9" s="73">
        <v>249.60894834229791</v>
      </c>
      <c r="S9" s="73">
        <v>4.5255615463974834</v>
      </c>
      <c r="T9" s="73">
        <v>535.80011253735438</v>
      </c>
      <c r="U9" s="73">
        <v>10.725977062059656</v>
      </c>
      <c r="V9" s="83">
        <f t="shared" si="0"/>
        <v>249.60894834229791</v>
      </c>
      <c r="W9" s="73">
        <f t="shared" si="1"/>
        <v>4.5255615463974834</v>
      </c>
      <c r="X9" s="78">
        <f t="shared" si="2"/>
        <v>46.586206777792704</v>
      </c>
    </row>
    <row r="10" spans="1:24">
      <c r="A10" s="104" t="s">
        <v>321</v>
      </c>
      <c r="B10" s="97">
        <v>93300</v>
      </c>
      <c r="C10" s="78" t="s">
        <v>106</v>
      </c>
      <c r="D10" s="78" t="s">
        <v>106</v>
      </c>
      <c r="E10" s="78">
        <v>544</v>
      </c>
      <c r="F10" s="98">
        <v>1.2078753472641623</v>
      </c>
      <c r="G10" s="98">
        <v>25.297242600556537</v>
      </c>
      <c r="H10" s="73">
        <v>0.38397029999999999</v>
      </c>
      <c r="I10" s="99">
        <v>7.9100000000000004E-2</v>
      </c>
      <c r="J10" s="100">
        <v>3.3E-3</v>
      </c>
      <c r="K10" s="101">
        <v>0.43</v>
      </c>
      <c r="L10" s="99">
        <v>1.7000000000000001E-2</v>
      </c>
      <c r="M10" s="99">
        <v>3.9530000000000003E-2</v>
      </c>
      <c r="N10" s="99">
        <v>5.9999999999999995E-4</v>
      </c>
      <c r="O10" s="102">
        <v>0.38392285829079908</v>
      </c>
      <c r="P10" s="73">
        <v>1174.6383829779993</v>
      </c>
      <c r="Q10" s="103">
        <v>82.547349752839267</v>
      </c>
      <c r="R10" s="73">
        <v>249.91901968314608</v>
      </c>
      <c r="S10" s="73">
        <v>3.7196932350313716</v>
      </c>
      <c r="T10" s="73">
        <v>363.17656929666026</v>
      </c>
      <c r="U10" s="73">
        <v>11.99980035287706</v>
      </c>
      <c r="V10" s="83">
        <f t="shared" si="0"/>
        <v>249.91901968314608</v>
      </c>
      <c r="W10" s="73">
        <f t="shared" si="1"/>
        <v>3.7196932350313716</v>
      </c>
      <c r="X10" s="78">
        <f t="shared" si="2"/>
        <v>68.814742142409543</v>
      </c>
    </row>
    <row r="11" spans="1:24">
      <c r="A11" s="6" t="s">
        <v>322</v>
      </c>
      <c r="B11" s="7">
        <v>23090</v>
      </c>
      <c r="C11" s="8" t="s">
        <v>106</v>
      </c>
      <c r="D11" s="8" t="s">
        <v>106</v>
      </c>
      <c r="E11" s="8">
        <v>134.69999999999999</v>
      </c>
      <c r="F11" s="15">
        <v>0.91157702825888787</v>
      </c>
      <c r="G11" s="15">
        <v>25.018764073054793</v>
      </c>
      <c r="H11" s="9">
        <v>0.44441639999999999</v>
      </c>
      <c r="I11" s="10">
        <v>5.3900000000000003E-2</v>
      </c>
      <c r="J11" s="11">
        <v>2.2000000000000001E-3</v>
      </c>
      <c r="K11" s="52">
        <v>0.29699999999999999</v>
      </c>
      <c r="L11" s="10">
        <v>1.2E-2</v>
      </c>
      <c r="M11" s="10">
        <v>3.9969999999999999E-2</v>
      </c>
      <c r="N11" s="10">
        <v>7.1000000000000002E-4</v>
      </c>
      <c r="O11" s="43">
        <v>0.43964223167375527</v>
      </c>
      <c r="P11" s="9">
        <v>366.87373419937285</v>
      </c>
      <c r="Q11" s="58">
        <v>91.987503392008136</v>
      </c>
      <c r="R11" s="9">
        <v>252.64700456649092</v>
      </c>
      <c r="S11" s="9">
        <v>4.3995426880566129</v>
      </c>
      <c r="T11" s="9">
        <v>264.05432840971395</v>
      </c>
      <c r="U11" s="9">
        <v>9.3512530775813616</v>
      </c>
      <c r="V11" s="79">
        <f t="shared" si="0"/>
        <v>252.64700456649092</v>
      </c>
      <c r="W11" s="9">
        <f t="shared" si="1"/>
        <v>4.3995426880566129</v>
      </c>
      <c r="X11" s="8">
        <f t="shared" si="2"/>
        <v>95.6799330229031</v>
      </c>
    </row>
    <row r="12" spans="1:24">
      <c r="A12" s="104" t="s">
        <v>323</v>
      </c>
      <c r="B12" s="97">
        <v>80400</v>
      </c>
      <c r="C12" s="78" t="s">
        <v>106</v>
      </c>
      <c r="D12" s="78" t="s">
        <v>106</v>
      </c>
      <c r="E12" s="78">
        <v>454</v>
      </c>
      <c r="F12" s="98">
        <v>0.95328884652049573</v>
      </c>
      <c r="G12" s="98">
        <v>25.018764073054793</v>
      </c>
      <c r="H12" s="73">
        <v>0.38182250000000001</v>
      </c>
      <c r="I12" s="99">
        <v>5.9900000000000002E-2</v>
      </c>
      <c r="J12" s="100">
        <v>1.9E-3</v>
      </c>
      <c r="K12" s="101">
        <v>0.33029999999999998</v>
      </c>
      <c r="L12" s="99">
        <v>1.0999999999999999E-2</v>
      </c>
      <c r="M12" s="99">
        <v>3.9969999999999999E-2</v>
      </c>
      <c r="N12" s="99">
        <v>6.0999999999999997E-4</v>
      </c>
      <c r="O12" s="102">
        <v>0.45825960379375436</v>
      </c>
      <c r="P12" s="73">
        <v>599.96417822687522</v>
      </c>
      <c r="Q12" s="103">
        <v>68.675832945598287</v>
      </c>
      <c r="R12" s="73">
        <v>252.64700456649092</v>
      </c>
      <c r="S12" s="73">
        <v>3.7800704273038264</v>
      </c>
      <c r="T12" s="73">
        <v>289.79487303419103</v>
      </c>
      <c r="U12" s="73">
        <v>8.3614887730968803</v>
      </c>
      <c r="V12" s="83">
        <f t="shared" si="0"/>
        <v>252.64700456649092</v>
      </c>
      <c r="W12" s="73">
        <f t="shared" si="1"/>
        <v>3.7800704273038264</v>
      </c>
      <c r="X12" s="78">
        <f t="shared" si="2"/>
        <v>87.181323092863252</v>
      </c>
    </row>
    <row r="13" spans="1:24">
      <c r="A13" s="6" t="s">
        <v>324</v>
      </c>
      <c r="B13" s="7">
        <v>62200</v>
      </c>
      <c r="C13" s="8" t="s">
        <v>106</v>
      </c>
      <c r="D13" s="8" t="s">
        <v>106</v>
      </c>
      <c r="E13" s="8">
        <v>362</v>
      </c>
      <c r="F13" s="15">
        <v>0.90009000900090008</v>
      </c>
      <c r="G13" s="15">
        <v>24.740227610094013</v>
      </c>
      <c r="H13" s="9">
        <v>0.37948890000000002</v>
      </c>
      <c r="I13" s="10">
        <v>5.5300000000000002E-2</v>
      </c>
      <c r="J13" s="11">
        <v>1.6000000000000001E-3</v>
      </c>
      <c r="K13" s="52">
        <v>0.30659999999999998</v>
      </c>
      <c r="L13" s="10">
        <v>8.6999999999999994E-3</v>
      </c>
      <c r="M13" s="10">
        <v>4.0419999999999998E-2</v>
      </c>
      <c r="N13" s="10">
        <v>6.2E-4</v>
      </c>
      <c r="O13" s="43">
        <v>0.54056544216758529</v>
      </c>
      <c r="P13" s="9">
        <v>424.37243753732736</v>
      </c>
      <c r="Q13" s="58">
        <v>64.552095165027012</v>
      </c>
      <c r="R13" s="9">
        <v>255.43579554048267</v>
      </c>
      <c r="S13" s="9">
        <v>3.8403590855594985</v>
      </c>
      <c r="T13" s="9">
        <v>271.54220787380098</v>
      </c>
      <c r="U13" s="9">
        <v>6.7385216714046692</v>
      </c>
      <c r="V13" s="79">
        <f t="shared" si="0"/>
        <v>255.43579554048267</v>
      </c>
      <c r="W13" s="9">
        <f t="shared" si="1"/>
        <v>3.8403590855594985</v>
      </c>
      <c r="X13" s="8">
        <f t="shared" si="2"/>
        <v>94.068541881782238</v>
      </c>
    </row>
    <row r="14" spans="1:24">
      <c r="A14" s="6" t="s">
        <v>325</v>
      </c>
      <c r="B14" s="7">
        <v>33090</v>
      </c>
      <c r="C14" s="8" t="s">
        <v>106</v>
      </c>
      <c r="D14" s="8" t="s">
        <v>106</v>
      </c>
      <c r="E14" s="8">
        <v>187.7</v>
      </c>
      <c r="F14" s="15">
        <v>1.1834319526627219</v>
      </c>
      <c r="G14" s="15">
        <v>24.727992087042534</v>
      </c>
      <c r="H14" s="9">
        <v>0.42191679999999998</v>
      </c>
      <c r="I14" s="10">
        <v>5.2999999999999999E-2</v>
      </c>
      <c r="J14" s="11">
        <v>1.9E-3</v>
      </c>
      <c r="K14" s="52">
        <v>0.29499999999999998</v>
      </c>
      <c r="L14" s="10">
        <v>1.0999999999999999E-2</v>
      </c>
      <c r="M14" s="10">
        <v>4.0439999999999997E-2</v>
      </c>
      <c r="N14" s="10">
        <v>6.8999999999999997E-4</v>
      </c>
      <c r="O14" s="43">
        <v>0.45758025357431881</v>
      </c>
      <c r="P14" s="9">
        <v>328.79678831034431</v>
      </c>
      <c r="Q14" s="58">
        <v>81.33968536514962</v>
      </c>
      <c r="R14" s="9">
        <v>255.55971380855169</v>
      </c>
      <c r="S14" s="9">
        <v>4.2737221890892556</v>
      </c>
      <c r="T14" s="9">
        <v>262.48737894247955</v>
      </c>
      <c r="U14" s="9">
        <v>8.5884507313178347</v>
      </c>
      <c r="V14" s="79">
        <f t="shared" si="0"/>
        <v>255.55971380855169</v>
      </c>
      <c r="W14" s="9">
        <f t="shared" si="1"/>
        <v>4.2737221890892556</v>
      </c>
      <c r="X14" s="8">
        <f t="shared" si="2"/>
        <v>97.3607625776758</v>
      </c>
    </row>
    <row r="15" spans="1:24">
      <c r="A15" s="6" t="s">
        <v>326</v>
      </c>
      <c r="B15" s="7">
        <v>79500</v>
      </c>
      <c r="C15" s="8" t="s">
        <v>106</v>
      </c>
      <c r="D15" s="8" t="s">
        <v>106</v>
      </c>
      <c r="E15" s="8">
        <v>465</v>
      </c>
      <c r="F15" s="15">
        <v>1.2376237623762376</v>
      </c>
      <c r="G15" s="15">
        <v>24.703557312252965</v>
      </c>
      <c r="H15" s="9">
        <v>0.37226209999999998</v>
      </c>
      <c r="I15" s="10">
        <v>5.28E-2</v>
      </c>
      <c r="J15" s="11">
        <v>2.3999999999999998E-3</v>
      </c>
      <c r="K15" s="52">
        <v>0.2949</v>
      </c>
      <c r="L15" s="10">
        <v>1.2E-2</v>
      </c>
      <c r="M15" s="10">
        <v>4.0480000000000002E-2</v>
      </c>
      <c r="N15" s="10">
        <v>6.0999999999999997E-4</v>
      </c>
      <c r="O15" s="43">
        <v>0.37032485177865604</v>
      </c>
      <c r="P15" s="9">
        <v>320.21196490330823</v>
      </c>
      <c r="Q15" s="58">
        <v>103.29181213717557</v>
      </c>
      <c r="R15" s="9">
        <v>255.80754319874109</v>
      </c>
      <c r="S15" s="9">
        <v>3.7782181369381078</v>
      </c>
      <c r="T15" s="9">
        <v>262.40896795720897</v>
      </c>
      <c r="U15" s="9">
        <v>9.3663487111701329</v>
      </c>
      <c r="V15" s="79">
        <f t="shared" si="0"/>
        <v>255.80754319874109</v>
      </c>
      <c r="W15" s="9">
        <f t="shared" si="1"/>
        <v>3.7782181369381078</v>
      </c>
      <c r="X15" s="8">
        <f t="shared" si="2"/>
        <v>97.484299103853658</v>
      </c>
    </row>
    <row r="16" spans="1:24">
      <c r="A16" s="6" t="s">
        <v>327</v>
      </c>
      <c r="B16" s="7">
        <v>82400</v>
      </c>
      <c r="C16" s="8" t="s">
        <v>106</v>
      </c>
      <c r="D16" s="8" t="s">
        <v>106</v>
      </c>
      <c r="E16" s="8">
        <v>464.5</v>
      </c>
      <c r="F16" s="15">
        <v>0.72275224053194564</v>
      </c>
      <c r="G16" s="15">
        <v>24.697456162015314</v>
      </c>
      <c r="H16" s="9">
        <v>0.37207820000000003</v>
      </c>
      <c r="I16" s="10">
        <v>5.2699999999999997E-2</v>
      </c>
      <c r="J16" s="11">
        <v>1.1999999999999999E-3</v>
      </c>
      <c r="K16" s="52">
        <v>0.29470000000000002</v>
      </c>
      <c r="L16" s="10">
        <v>7.1000000000000004E-3</v>
      </c>
      <c r="M16" s="10">
        <v>4.0489999999999998E-2</v>
      </c>
      <c r="N16" s="10">
        <v>6.0999999999999997E-4</v>
      </c>
      <c r="O16" s="43">
        <v>0.62532219744746576</v>
      </c>
      <c r="P16" s="9">
        <v>315.90240371061554</v>
      </c>
      <c r="Q16" s="58">
        <v>51.783678335163749</v>
      </c>
      <c r="R16" s="9">
        <v>255.86949905761517</v>
      </c>
      <c r="S16" s="9">
        <v>3.7781818356649808</v>
      </c>
      <c r="T16" s="9">
        <v>262.25212781892117</v>
      </c>
      <c r="U16" s="9">
        <v>5.5530426701380406</v>
      </c>
      <c r="V16" s="79">
        <f t="shared" si="0"/>
        <v>255.86949905761517</v>
      </c>
      <c r="W16" s="9">
        <f t="shared" si="1"/>
        <v>3.7781818356649808</v>
      </c>
      <c r="X16" s="8">
        <f t="shared" si="2"/>
        <v>97.566224223083125</v>
      </c>
    </row>
    <row r="17" spans="1:24">
      <c r="A17" s="6" t="s">
        <v>328</v>
      </c>
      <c r="B17" s="7">
        <v>33700</v>
      </c>
      <c r="C17" s="8" t="s">
        <v>106</v>
      </c>
      <c r="D17" s="8" t="s">
        <v>106</v>
      </c>
      <c r="E17" s="8">
        <v>199</v>
      </c>
      <c r="F17" s="15">
        <v>0.97943192948090119</v>
      </c>
      <c r="G17" s="15">
        <v>24.618414574101426</v>
      </c>
      <c r="H17" s="9">
        <v>0.41212510000000002</v>
      </c>
      <c r="I17" s="10">
        <v>5.7200000000000001E-2</v>
      </c>
      <c r="J17" s="11">
        <v>1.9E-3</v>
      </c>
      <c r="K17" s="52">
        <v>0.31900000000000001</v>
      </c>
      <c r="L17" s="10">
        <v>1.0999999999999999E-2</v>
      </c>
      <c r="M17" s="10">
        <v>4.0620000000000003E-2</v>
      </c>
      <c r="N17" s="10">
        <v>6.8000000000000005E-4</v>
      </c>
      <c r="O17" s="43">
        <v>0.48547513540128018</v>
      </c>
      <c r="P17" s="9">
        <v>499.25248343743493</v>
      </c>
      <c r="Q17" s="58">
        <v>73.156166434017251</v>
      </c>
      <c r="R17" s="9">
        <v>256.67487104157146</v>
      </c>
      <c r="S17" s="9">
        <v>4.2110761217699633</v>
      </c>
      <c r="T17" s="9">
        <v>281.13303928027369</v>
      </c>
      <c r="U17" s="9">
        <v>8.4328258094988087</v>
      </c>
      <c r="V17" s="79">
        <f t="shared" si="0"/>
        <v>256.67487104157146</v>
      </c>
      <c r="W17" s="9">
        <f t="shared" si="1"/>
        <v>4.2110761217699633</v>
      </c>
      <c r="X17" s="8">
        <f t="shared" si="2"/>
        <v>91.300144479169944</v>
      </c>
    </row>
    <row r="18" spans="1:24">
      <c r="A18" s="6" t="s">
        <v>329</v>
      </c>
      <c r="B18" s="7">
        <v>124500</v>
      </c>
      <c r="C18" s="8" t="s">
        <v>106</v>
      </c>
      <c r="D18" s="8" t="s">
        <v>106</v>
      </c>
      <c r="E18" s="8">
        <v>695</v>
      </c>
      <c r="F18" s="15">
        <v>0.97181729834791064</v>
      </c>
      <c r="G18" s="15">
        <v>24.360535931790498</v>
      </c>
      <c r="H18" s="9">
        <v>0.3857332</v>
      </c>
      <c r="I18" s="10">
        <v>5.2900000000000003E-2</v>
      </c>
      <c r="J18" s="11">
        <v>1.1999999999999999E-3</v>
      </c>
      <c r="K18" s="52">
        <v>0.2994</v>
      </c>
      <c r="L18" s="10">
        <v>6.4999999999999997E-3</v>
      </c>
      <c r="M18" s="10">
        <v>4.1050000000000003E-2</v>
      </c>
      <c r="N18" s="10">
        <v>6.4999999999999997E-4</v>
      </c>
      <c r="O18" s="43">
        <v>0.7293544457978075</v>
      </c>
      <c r="P18" s="9">
        <v>324.51007394780544</v>
      </c>
      <c r="Q18" s="58">
        <v>51.508825931073652</v>
      </c>
      <c r="R18" s="9">
        <v>259.33807715755819</v>
      </c>
      <c r="S18" s="9">
        <v>4.0236892132145954</v>
      </c>
      <c r="T18" s="9">
        <v>265.93148140761889</v>
      </c>
      <c r="U18" s="9">
        <v>5.0665977356258054</v>
      </c>
      <c r="V18" s="79">
        <f t="shared" si="0"/>
        <v>259.33807715755819</v>
      </c>
      <c r="W18" s="9">
        <f t="shared" si="1"/>
        <v>4.0236892132145954</v>
      </c>
      <c r="X18" s="8">
        <f t="shared" si="2"/>
        <v>97.520637942089166</v>
      </c>
    </row>
    <row r="19" spans="1:24">
      <c r="A19" s="6" t="s">
        <v>330</v>
      </c>
      <c r="B19" s="7">
        <v>53500</v>
      </c>
      <c r="C19" s="8" t="s">
        <v>106</v>
      </c>
      <c r="D19" s="8" t="s">
        <v>106</v>
      </c>
      <c r="E19" s="8">
        <v>312.60000000000002</v>
      </c>
      <c r="F19" s="15">
        <v>0.46296296296296291</v>
      </c>
      <c r="G19" s="15">
        <v>24.342745861733203</v>
      </c>
      <c r="H19" s="9">
        <v>0.4029471</v>
      </c>
      <c r="I19" s="10">
        <v>5.3600000000000002E-2</v>
      </c>
      <c r="J19" s="11">
        <v>1.9E-3</v>
      </c>
      <c r="K19" s="52">
        <v>0.30209999999999998</v>
      </c>
      <c r="L19" s="10">
        <v>0.01</v>
      </c>
      <c r="M19" s="10">
        <v>4.1079999999999998E-2</v>
      </c>
      <c r="N19" s="10">
        <v>6.8000000000000005E-4</v>
      </c>
      <c r="O19" s="43">
        <v>0.50006815968841289</v>
      </c>
      <c r="P19" s="9">
        <v>354.28095189412528</v>
      </c>
      <c r="Q19" s="58">
        <v>80.066357085282974</v>
      </c>
      <c r="R19" s="9">
        <v>259.5238411833169</v>
      </c>
      <c r="S19" s="9">
        <v>4.2092160699621104</v>
      </c>
      <c r="T19" s="9">
        <v>268.03913870390983</v>
      </c>
      <c r="U19" s="9">
        <v>7.7682503700943357</v>
      </c>
      <c r="V19" s="79">
        <f t="shared" si="0"/>
        <v>259.5238411833169</v>
      </c>
      <c r="W19" s="9">
        <f t="shared" si="1"/>
        <v>4.2092160699621104</v>
      </c>
      <c r="X19" s="8">
        <f t="shared" si="2"/>
        <v>96.823114131104788</v>
      </c>
    </row>
    <row r="20" spans="1:24">
      <c r="A20" s="6" t="s">
        <v>331</v>
      </c>
      <c r="B20" s="7">
        <v>58490</v>
      </c>
      <c r="C20" s="8" t="s">
        <v>106</v>
      </c>
      <c r="D20" s="8" t="s">
        <v>106</v>
      </c>
      <c r="E20" s="8">
        <v>317.3</v>
      </c>
      <c r="F20" s="15">
        <v>1.3440860215053763</v>
      </c>
      <c r="G20" s="15">
        <v>24.032684450853161</v>
      </c>
      <c r="H20" s="9">
        <v>0.3696448</v>
      </c>
      <c r="I20" s="10">
        <v>5.16E-2</v>
      </c>
      <c r="J20" s="11">
        <v>1.4E-3</v>
      </c>
      <c r="K20" s="52">
        <v>0.29609999999999997</v>
      </c>
      <c r="L20" s="10">
        <v>7.6E-3</v>
      </c>
      <c r="M20" s="10">
        <v>4.1610000000000001E-2</v>
      </c>
      <c r="N20" s="10">
        <v>6.4000000000000005E-4</v>
      </c>
      <c r="O20" s="43">
        <v>0.59924866239137864</v>
      </c>
      <c r="P20" s="9">
        <v>267.72452094707444</v>
      </c>
      <c r="Q20" s="58">
        <v>62.237409773882817</v>
      </c>
      <c r="R20" s="9">
        <v>262.804789946955</v>
      </c>
      <c r="S20" s="9">
        <v>3.9596759919273836</v>
      </c>
      <c r="T20" s="9">
        <v>263.34950037791782</v>
      </c>
      <c r="U20" s="9">
        <v>5.9365591099190169</v>
      </c>
      <c r="V20" s="79">
        <f t="shared" si="0"/>
        <v>262.804789946955</v>
      </c>
      <c r="W20" s="9">
        <f t="shared" si="1"/>
        <v>3.9596759919273836</v>
      </c>
      <c r="X20" s="8">
        <f t="shared" si="2"/>
        <v>99.793160636271892</v>
      </c>
    </row>
    <row r="21" spans="1:24">
      <c r="A21" s="104" t="s">
        <v>332</v>
      </c>
      <c r="B21" s="97">
        <v>154400</v>
      </c>
      <c r="C21" s="78" t="s">
        <v>106</v>
      </c>
      <c r="D21" s="78" t="s">
        <v>106</v>
      </c>
      <c r="E21" s="78">
        <v>827</v>
      </c>
      <c r="F21" s="98">
        <v>0.51229508196721307</v>
      </c>
      <c r="G21" s="98">
        <v>24.021138601969731</v>
      </c>
      <c r="H21" s="73">
        <v>0.3577494</v>
      </c>
      <c r="I21" s="99">
        <v>7.9799999999999996E-2</v>
      </c>
      <c r="J21" s="100">
        <v>1.4E-3</v>
      </c>
      <c r="K21" s="101">
        <v>0.45900000000000002</v>
      </c>
      <c r="L21" s="99">
        <v>7.7000000000000002E-3</v>
      </c>
      <c r="M21" s="99">
        <v>4.163E-2</v>
      </c>
      <c r="N21" s="99">
        <v>6.2E-4</v>
      </c>
      <c r="O21" s="102">
        <v>0.88778384718812298</v>
      </c>
      <c r="P21" s="73">
        <v>1192.0493171598926</v>
      </c>
      <c r="Q21" s="103">
        <v>34.625079257510919</v>
      </c>
      <c r="R21" s="73">
        <v>262.92856664445219</v>
      </c>
      <c r="S21" s="73">
        <v>3.8358992944301917</v>
      </c>
      <c r="T21" s="73">
        <v>383.56223743783181</v>
      </c>
      <c r="U21" s="73">
        <v>5.3446816570277633</v>
      </c>
      <c r="V21" s="83">
        <f t="shared" si="0"/>
        <v>262.92856664445219</v>
      </c>
      <c r="W21" s="73">
        <f t="shared" si="1"/>
        <v>3.8358992944301917</v>
      </c>
      <c r="X21" s="78">
        <f t="shared" si="2"/>
        <v>68.549127359563897</v>
      </c>
    </row>
    <row r="22" spans="1:24">
      <c r="A22" s="6" t="s">
        <v>333</v>
      </c>
      <c r="B22" s="7">
        <v>70500</v>
      </c>
      <c r="C22" s="8" t="s">
        <v>106</v>
      </c>
      <c r="D22" s="8" t="s">
        <v>106</v>
      </c>
      <c r="E22" s="8">
        <v>390.3</v>
      </c>
      <c r="F22" s="15">
        <v>0.78125</v>
      </c>
      <c r="G22" s="15">
        <v>23.803856224708404</v>
      </c>
      <c r="H22" s="9">
        <v>0.37963780000000003</v>
      </c>
      <c r="I22" s="10">
        <v>5.5800000000000002E-2</v>
      </c>
      <c r="J22" s="11">
        <v>1.6999999999999999E-3</v>
      </c>
      <c r="K22" s="52">
        <v>0.32300000000000001</v>
      </c>
      <c r="L22" s="10">
        <v>9.7000000000000003E-3</v>
      </c>
      <c r="M22" s="10">
        <v>4.2009999999999999E-2</v>
      </c>
      <c r="N22" s="10">
        <v>6.7000000000000002E-4</v>
      </c>
      <c r="O22" s="43">
        <v>0.53107139439063367</v>
      </c>
      <c r="P22" s="9">
        <v>444.41930466861368</v>
      </c>
      <c r="Q22" s="58">
        <v>67.735453951283318</v>
      </c>
      <c r="R22" s="9">
        <v>265.27987245194379</v>
      </c>
      <c r="S22" s="9">
        <v>4.1436354093160048</v>
      </c>
      <c r="T22" s="9">
        <v>284.20763073850696</v>
      </c>
      <c r="U22" s="9">
        <v>7.417448820354025</v>
      </c>
      <c r="V22" s="79">
        <f t="shared" si="0"/>
        <v>265.27987245194379</v>
      </c>
      <c r="W22" s="9">
        <f t="shared" si="1"/>
        <v>4.1436354093160048</v>
      </c>
      <c r="X22" s="8">
        <f t="shared" si="2"/>
        <v>93.34016534412541</v>
      </c>
    </row>
    <row r="23" spans="1:24">
      <c r="A23" s="104" t="s">
        <v>334</v>
      </c>
      <c r="B23" s="97">
        <v>50780</v>
      </c>
      <c r="C23" s="78" t="s">
        <v>106</v>
      </c>
      <c r="D23" s="78" t="s">
        <v>106</v>
      </c>
      <c r="E23" s="78">
        <v>281.89999999999998</v>
      </c>
      <c r="F23" s="98">
        <v>0.5271481286241434</v>
      </c>
      <c r="G23" s="98">
        <v>23.719165085388994</v>
      </c>
      <c r="H23" s="73">
        <v>0.41069709999999998</v>
      </c>
      <c r="I23" s="99">
        <v>7.8899999999999998E-2</v>
      </c>
      <c r="J23" s="100">
        <v>3.8999999999999998E-3</v>
      </c>
      <c r="K23" s="101">
        <v>0.45600000000000002</v>
      </c>
      <c r="L23" s="99">
        <v>2.1999999999999999E-2</v>
      </c>
      <c r="M23" s="99">
        <v>4.2160000000000003E-2</v>
      </c>
      <c r="N23" s="99">
        <v>7.2999999999999996E-4</v>
      </c>
      <c r="O23" s="102">
        <v>0.35889253061928583</v>
      </c>
      <c r="P23" s="73">
        <v>1169.6273468735717</v>
      </c>
      <c r="Q23" s="103">
        <v>97.874781282086374</v>
      </c>
      <c r="R23" s="73">
        <v>266.20778344671425</v>
      </c>
      <c r="S23" s="73">
        <v>4.5139277669325111</v>
      </c>
      <c r="T23" s="73">
        <v>381.47225442909496</v>
      </c>
      <c r="U23" s="73">
        <v>15.2275704437385</v>
      </c>
      <c r="V23" s="83">
        <f t="shared" si="0"/>
        <v>266.20778344671425</v>
      </c>
      <c r="W23" s="73">
        <f t="shared" si="1"/>
        <v>4.5139277669325111</v>
      </c>
      <c r="X23" s="78">
        <f t="shared" si="2"/>
        <v>69.784310747610306</v>
      </c>
    </row>
    <row r="24" spans="1:24">
      <c r="A24" s="6" t="s">
        <v>335</v>
      </c>
      <c r="B24" s="7">
        <v>68710</v>
      </c>
      <c r="C24" s="8" t="s">
        <v>106</v>
      </c>
      <c r="D24" s="8" t="s">
        <v>106</v>
      </c>
      <c r="E24" s="8">
        <v>378.3</v>
      </c>
      <c r="F24" s="15">
        <v>0.66225165562913912</v>
      </c>
      <c r="G24" s="15">
        <v>23.39728591483388</v>
      </c>
      <c r="H24" s="9">
        <v>0.36130580000000001</v>
      </c>
      <c r="I24" s="10">
        <v>5.21E-2</v>
      </c>
      <c r="J24" s="11">
        <v>1.1999999999999999E-3</v>
      </c>
      <c r="K24" s="52">
        <v>0.3054</v>
      </c>
      <c r="L24" s="10">
        <v>7.0000000000000001E-3</v>
      </c>
      <c r="M24" s="10">
        <v>4.274E-2</v>
      </c>
      <c r="N24" s="10">
        <v>6.6E-4</v>
      </c>
      <c r="O24" s="43">
        <v>0.67372150544822518</v>
      </c>
      <c r="P24" s="9">
        <v>289.80126942168613</v>
      </c>
      <c r="Q24" s="58">
        <v>52.625136267220107</v>
      </c>
      <c r="R24" s="9">
        <v>269.79444978282294</v>
      </c>
      <c r="S24" s="9">
        <v>4.0789529965833253</v>
      </c>
      <c r="T24" s="9">
        <v>270.60923716198414</v>
      </c>
      <c r="U24" s="9">
        <v>5.4302836836365032</v>
      </c>
      <c r="V24" s="79">
        <f t="shared" si="0"/>
        <v>269.79444978282294</v>
      </c>
      <c r="W24" s="9">
        <f t="shared" si="1"/>
        <v>4.0789529965833253</v>
      </c>
      <c r="X24" s="8">
        <f t="shared" si="2"/>
        <v>99.698906294660787</v>
      </c>
    </row>
    <row r="25" spans="1:24">
      <c r="A25" s="104" t="s">
        <v>336</v>
      </c>
      <c r="B25" s="97">
        <v>24000</v>
      </c>
      <c r="C25" s="78" t="s">
        <v>106</v>
      </c>
      <c r="D25" s="78" t="s">
        <v>106</v>
      </c>
      <c r="E25" s="78">
        <v>132.19999999999999</v>
      </c>
      <c r="F25" s="98">
        <v>1.179245283018868</v>
      </c>
      <c r="G25" s="98">
        <v>23.126734505087882</v>
      </c>
      <c r="H25" s="73">
        <v>0.40648279999999998</v>
      </c>
      <c r="I25" s="99">
        <v>6.9099999999999995E-2</v>
      </c>
      <c r="J25" s="100">
        <v>3.0000000000000001E-3</v>
      </c>
      <c r="K25" s="101">
        <v>0.41299999999999998</v>
      </c>
      <c r="L25" s="99">
        <v>1.7999999999999999E-2</v>
      </c>
      <c r="M25" s="99">
        <v>4.3240000000000001E-2</v>
      </c>
      <c r="N25" s="99">
        <v>7.6000000000000004E-4</v>
      </c>
      <c r="O25" s="102">
        <v>0.40327885702538807</v>
      </c>
      <c r="P25" s="73">
        <v>901.72688512228649</v>
      </c>
      <c r="Q25" s="103">
        <v>89.51639341255904</v>
      </c>
      <c r="R25" s="73">
        <v>272.88480266519372</v>
      </c>
      <c r="S25" s="73">
        <v>4.6945008670996913</v>
      </c>
      <c r="T25" s="73">
        <v>351.0332575543386</v>
      </c>
      <c r="U25" s="73">
        <v>12.853121665150525</v>
      </c>
      <c r="V25" s="83">
        <f t="shared" si="0"/>
        <v>272.88480266519372</v>
      </c>
      <c r="W25" s="73">
        <f t="shared" si="1"/>
        <v>4.6945008670996913</v>
      </c>
      <c r="X25" s="78">
        <f t="shared" si="2"/>
        <v>77.737592319996111</v>
      </c>
    </row>
    <row r="26" spans="1:24">
      <c r="A26" s="6" t="s">
        <v>337</v>
      </c>
      <c r="B26" s="7">
        <v>73000</v>
      </c>
      <c r="C26" s="8" t="s">
        <v>106</v>
      </c>
      <c r="D26" s="8" t="s">
        <v>106</v>
      </c>
      <c r="E26" s="8">
        <v>422.1</v>
      </c>
      <c r="F26" s="15">
        <v>0.42158516020236092</v>
      </c>
      <c r="G26" s="15">
        <v>23.126734505087882</v>
      </c>
      <c r="H26" s="9">
        <v>0.39043749999999999</v>
      </c>
      <c r="I26" s="10">
        <v>5.3100000000000001E-2</v>
      </c>
      <c r="J26" s="11">
        <v>2E-3</v>
      </c>
      <c r="K26" s="52">
        <v>0.317</v>
      </c>
      <c r="L26" s="10">
        <v>1.2E-2</v>
      </c>
      <c r="M26" s="10">
        <v>4.3240000000000001E-2</v>
      </c>
      <c r="N26" s="10">
        <v>7.2999999999999996E-4</v>
      </c>
      <c r="O26" s="43">
        <v>0.44597980265186549</v>
      </c>
      <c r="P26" s="9">
        <v>333.07216503748305</v>
      </c>
      <c r="Q26" s="58">
        <v>85.394536416488037</v>
      </c>
      <c r="R26" s="9">
        <v>272.88480266519372</v>
      </c>
      <c r="S26" s="9">
        <v>4.5092564186866753</v>
      </c>
      <c r="T26" s="9">
        <v>279.59224527709193</v>
      </c>
      <c r="U26" s="9">
        <v>9.2098867542918015</v>
      </c>
      <c r="V26" s="79">
        <f t="shared" si="0"/>
        <v>272.88480266519372</v>
      </c>
      <c r="W26" s="9">
        <f t="shared" si="1"/>
        <v>4.5092564186866753</v>
      </c>
      <c r="X26" s="8">
        <f t="shared" si="2"/>
        <v>97.600991184411868</v>
      </c>
    </row>
    <row r="27" spans="1:24">
      <c r="A27" s="6" t="s">
        <v>338</v>
      </c>
      <c r="B27" s="7">
        <v>53660</v>
      </c>
      <c r="C27" s="8" t="s">
        <v>106</v>
      </c>
      <c r="D27" s="8" t="s">
        <v>106</v>
      </c>
      <c r="E27" s="8">
        <v>284</v>
      </c>
      <c r="F27" s="15">
        <v>0.97847358121330719</v>
      </c>
      <c r="G27" s="15">
        <v>22.74277916761428</v>
      </c>
      <c r="H27" s="9">
        <v>0.35689149999999997</v>
      </c>
      <c r="I27" s="10">
        <v>5.57E-2</v>
      </c>
      <c r="J27" s="11">
        <v>1.6999999999999999E-3</v>
      </c>
      <c r="K27" s="52">
        <v>0.3372</v>
      </c>
      <c r="L27" s="10">
        <v>9.9000000000000008E-3</v>
      </c>
      <c r="M27" s="10">
        <v>4.3970000000000002E-2</v>
      </c>
      <c r="N27" s="10">
        <v>6.8999999999999997E-4</v>
      </c>
      <c r="O27" s="43">
        <v>0.53449666094651305</v>
      </c>
      <c r="P27" s="9">
        <v>440.42991060132334</v>
      </c>
      <c r="Q27" s="58">
        <v>67.904076833608727</v>
      </c>
      <c r="R27" s="9">
        <v>277.39405908388039</v>
      </c>
      <c r="S27" s="9">
        <v>4.2592761259502367</v>
      </c>
      <c r="T27" s="9">
        <v>295.04785049886425</v>
      </c>
      <c r="U27" s="9">
        <v>7.4897275306684037</v>
      </c>
      <c r="V27" s="79">
        <f t="shared" si="0"/>
        <v>277.39405908388039</v>
      </c>
      <c r="W27" s="9">
        <f t="shared" si="1"/>
        <v>4.2592761259502367</v>
      </c>
      <c r="X27" s="8">
        <f t="shared" si="2"/>
        <v>94.016634459415656</v>
      </c>
    </row>
    <row r="28" spans="1:24">
      <c r="A28" s="6" t="s">
        <v>339</v>
      </c>
      <c r="B28" s="7">
        <v>96200</v>
      </c>
      <c r="C28" s="8" t="s">
        <v>106</v>
      </c>
      <c r="D28" s="8" t="s">
        <v>106</v>
      </c>
      <c r="E28" s="8">
        <v>505</v>
      </c>
      <c r="F28" s="15">
        <v>0.52949274594938045</v>
      </c>
      <c r="G28" s="15">
        <v>22.634676324128566</v>
      </c>
      <c r="H28" s="9">
        <v>0.33813690000000002</v>
      </c>
      <c r="I28" s="10">
        <v>5.0950000000000002E-2</v>
      </c>
      <c r="J28" s="11">
        <v>1.1000000000000001E-3</v>
      </c>
      <c r="K28" s="52">
        <v>0.31030000000000002</v>
      </c>
      <c r="L28" s="10">
        <v>6.7999999999999996E-3</v>
      </c>
      <c r="M28" s="10">
        <v>4.4179999999999997E-2</v>
      </c>
      <c r="N28" s="10">
        <v>6.6E-4</v>
      </c>
      <c r="O28" s="43">
        <v>0.68169653556307097</v>
      </c>
      <c r="P28" s="9">
        <v>238.5684408089374</v>
      </c>
      <c r="Q28" s="58">
        <v>49.786302982922834</v>
      </c>
      <c r="R28" s="9">
        <v>278.69065844964058</v>
      </c>
      <c r="S28" s="9">
        <v>4.073329601205387</v>
      </c>
      <c r="T28" s="9">
        <v>274.41348289425042</v>
      </c>
      <c r="U28" s="9">
        <v>5.2558576376719088</v>
      </c>
      <c r="V28" s="79">
        <f t="shared" si="0"/>
        <v>278.69065844964058</v>
      </c>
      <c r="W28" s="9">
        <f t="shared" si="1"/>
        <v>4.073329601205387</v>
      </c>
      <c r="X28" s="8">
        <f t="shared" si="2"/>
        <v>101.55866086107672</v>
      </c>
    </row>
    <row r="29" spans="1:24">
      <c r="A29" s="6" t="s">
        <v>340</v>
      </c>
      <c r="B29" s="7">
        <v>110600</v>
      </c>
      <c r="C29" s="8" t="s">
        <v>106</v>
      </c>
      <c r="D29" s="8" t="s">
        <v>106</v>
      </c>
      <c r="E29" s="8">
        <v>576.6</v>
      </c>
      <c r="F29" s="15">
        <v>0.57077625570776258</v>
      </c>
      <c r="G29" s="15">
        <v>22.109219544550079</v>
      </c>
      <c r="H29" s="9">
        <v>0.33728409999999998</v>
      </c>
      <c r="I29" s="10">
        <v>5.4100000000000002E-2</v>
      </c>
      <c r="J29" s="11">
        <v>1.2999999999999999E-3</v>
      </c>
      <c r="K29" s="52">
        <v>0.3367</v>
      </c>
      <c r="L29" s="10">
        <v>8.2000000000000007E-3</v>
      </c>
      <c r="M29" s="10">
        <v>4.5229999999999999E-2</v>
      </c>
      <c r="N29" s="10">
        <v>6.8999999999999997E-4</v>
      </c>
      <c r="O29" s="43">
        <v>0.62640002588396426</v>
      </c>
      <c r="P29" s="9">
        <v>375.2146204078557</v>
      </c>
      <c r="Q29" s="58">
        <v>54.075726937300701</v>
      </c>
      <c r="R29" s="9">
        <v>285.16974628880263</v>
      </c>
      <c r="S29" s="9">
        <v>4.2541433632995336</v>
      </c>
      <c r="T29" s="9">
        <v>294.66811189043028</v>
      </c>
      <c r="U29" s="9">
        <v>6.2098500808003223</v>
      </c>
      <c r="V29" s="79">
        <f t="shared" si="0"/>
        <v>285.16974628880263</v>
      </c>
      <c r="W29" s="9">
        <f t="shared" si="1"/>
        <v>4.2541433632995336</v>
      </c>
      <c r="X29" s="8">
        <f t="shared" si="2"/>
        <v>96.776588569190153</v>
      </c>
    </row>
    <row r="30" spans="1:24">
      <c r="A30" s="6" t="s">
        <v>341</v>
      </c>
      <c r="B30" s="7">
        <v>48600</v>
      </c>
      <c r="C30" s="8" t="s">
        <v>106</v>
      </c>
      <c r="D30" s="8" t="s">
        <v>106</v>
      </c>
      <c r="E30" s="8">
        <v>243.4</v>
      </c>
      <c r="F30" s="15">
        <v>0.94161958568738224</v>
      </c>
      <c r="G30" s="15">
        <v>21.724961981316532</v>
      </c>
      <c r="H30" s="9">
        <v>0.33982129999999999</v>
      </c>
      <c r="I30" s="10">
        <v>5.62E-2</v>
      </c>
      <c r="J30" s="11">
        <v>2.2000000000000001E-3</v>
      </c>
      <c r="K30" s="52">
        <v>0.35699999999999998</v>
      </c>
      <c r="L30" s="10">
        <v>1.2999999999999999E-2</v>
      </c>
      <c r="M30" s="10">
        <v>4.6030000000000001E-2</v>
      </c>
      <c r="N30" s="10">
        <v>7.2000000000000005E-4</v>
      </c>
      <c r="O30" s="43">
        <v>0.429552632898277</v>
      </c>
      <c r="P30" s="9">
        <v>460.27838713971238</v>
      </c>
      <c r="Q30" s="58">
        <v>86.794957734840622</v>
      </c>
      <c r="R30" s="9">
        <v>290.10182704131904</v>
      </c>
      <c r="S30" s="9">
        <v>4.4356486532223016</v>
      </c>
      <c r="T30" s="9">
        <v>309.97246367744538</v>
      </c>
      <c r="U30" s="9">
        <v>9.6810265393730219</v>
      </c>
      <c r="V30" s="79">
        <f t="shared" si="0"/>
        <v>290.10182704131904</v>
      </c>
      <c r="W30" s="9">
        <f t="shared" si="1"/>
        <v>4.4356486532223016</v>
      </c>
      <c r="X30" s="8">
        <f t="shared" si="2"/>
        <v>93.589547793895804</v>
      </c>
    </row>
    <row r="31" spans="1:24">
      <c r="A31" s="6" t="s">
        <v>342</v>
      </c>
      <c r="B31" s="7">
        <v>35070</v>
      </c>
      <c r="C31" s="8" t="s">
        <v>106</v>
      </c>
      <c r="D31" s="8" t="s">
        <v>106</v>
      </c>
      <c r="E31" s="8">
        <v>178.7</v>
      </c>
      <c r="F31" s="15">
        <v>0.66269052352551361</v>
      </c>
      <c r="G31" s="15">
        <v>21.417862497322766</v>
      </c>
      <c r="H31" s="9">
        <v>0.35321809999999998</v>
      </c>
      <c r="I31" s="10">
        <v>5.4300000000000001E-2</v>
      </c>
      <c r="J31" s="11">
        <v>2.0999999999999999E-3</v>
      </c>
      <c r="K31" s="52">
        <v>0.34899999999999998</v>
      </c>
      <c r="L31" s="10">
        <v>1.2999999999999999E-2</v>
      </c>
      <c r="M31" s="10">
        <v>4.6690000000000002E-2</v>
      </c>
      <c r="N31" s="10">
        <v>7.6999999999999996E-4</v>
      </c>
      <c r="O31" s="43">
        <v>0.44274016837734975</v>
      </c>
      <c r="P31" s="9">
        <v>383.51255940249922</v>
      </c>
      <c r="Q31" s="58">
        <v>86.904351258660725</v>
      </c>
      <c r="R31" s="9">
        <v>294.16795485703591</v>
      </c>
      <c r="S31" s="9">
        <v>4.7405765049497859</v>
      </c>
      <c r="T31" s="9">
        <v>303.96870307723896</v>
      </c>
      <c r="U31" s="9">
        <v>9.7381636814762373</v>
      </c>
      <c r="V31" s="79">
        <f t="shared" si="0"/>
        <v>294.16795485703591</v>
      </c>
      <c r="W31" s="9">
        <f t="shared" si="1"/>
        <v>4.7405765049497859</v>
      </c>
      <c r="X31" s="8">
        <f t="shared" si="2"/>
        <v>96.775737725303685</v>
      </c>
    </row>
    <row r="32" spans="1:24">
      <c r="A32" s="6" t="s">
        <v>343</v>
      </c>
      <c r="B32" s="7">
        <v>40820</v>
      </c>
      <c r="C32" s="8" t="s">
        <v>106</v>
      </c>
      <c r="D32" s="8" t="s">
        <v>106</v>
      </c>
      <c r="E32" s="8">
        <v>199.7</v>
      </c>
      <c r="F32" s="15">
        <v>0.52301255230125521</v>
      </c>
      <c r="G32" s="15">
        <v>21.123785382340515</v>
      </c>
      <c r="H32" s="9">
        <v>0.3391229</v>
      </c>
      <c r="I32" s="10">
        <v>5.4399999999999997E-2</v>
      </c>
      <c r="J32" s="11">
        <v>1.6000000000000001E-3</v>
      </c>
      <c r="K32" s="52">
        <v>0.35620000000000002</v>
      </c>
      <c r="L32" s="10">
        <v>0.01</v>
      </c>
      <c r="M32" s="10">
        <v>4.734E-2</v>
      </c>
      <c r="N32" s="10">
        <v>7.6000000000000004E-4</v>
      </c>
      <c r="O32" s="43">
        <v>0.5718462188424166</v>
      </c>
      <c r="P32" s="9">
        <v>387.64555423836083</v>
      </c>
      <c r="Q32" s="58">
        <v>66.043133215092936</v>
      </c>
      <c r="R32" s="9">
        <v>298.16996949192622</v>
      </c>
      <c r="S32" s="9">
        <v>4.676130066459848</v>
      </c>
      <c r="T32" s="9">
        <v>309.37368255836395</v>
      </c>
      <c r="U32" s="9">
        <v>7.459503526432627</v>
      </c>
      <c r="V32" s="79">
        <f t="shared" si="0"/>
        <v>298.16996949192622</v>
      </c>
      <c r="W32" s="9">
        <f t="shared" si="1"/>
        <v>4.676130066459848</v>
      </c>
      <c r="X32" s="8">
        <f t="shared" si="2"/>
        <v>96.378582375272288</v>
      </c>
    </row>
    <row r="33" spans="1:24">
      <c r="A33" s="6" t="s">
        <v>344</v>
      </c>
      <c r="B33" s="7">
        <v>43520</v>
      </c>
      <c r="C33" s="8" t="s">
        <v>106</v>
      </c>
      <c r="D33" s="8" t="s">
        <v>106</v>
      </c>
      <c r="E33" s="8">
        <v>213.7</v>
      </c>
      <c r="F33" s="15">
        <v>0.86505190311418689</v>
      </c>
      <c r="G33" s="15">
        <v>21.105951878429718</v>
      </c>
      <c r="H33" s="9">
        <v>0.34745969999999998</v>
      </c>
      <c r="I33" s="10">
        <v>5.3100000000000001E-2</v>
      </c>
      <c r="J33" s="11">
        <v>1.5E-3</v>
      </c>
      <c r="K33" s="52">
        <v>0.34699999999999998</v>
      </c>
      <c r="L33" s="10">
        <v>0.01</v>
      </c>
      <c r="M33" s="10">
        <v>4.7379999999999999E-2</v>
      </c>
      <c r="N33" s="10">
        <v>7.7999999999999999E-4</v>
      </c>
      <c r="O33" s="43">
        <v>0.57125369354157862</v>
      </c>
      <c r="P33" s="9">
        <v>333.07216503748305</v>
      </c>
      <c r="Q33" s="58">
        <v>64.045902312366024</v>
      </c>
      <c r="R33" s="9">
        <v>298.41616618390992</v>
      </c>
      <c r="S33" s="9">
        <v>4.7989571129742217</v>
      </c>
      <c r="T33" s="9">
        <v>302.46219975450771</v>
      </c>
      <c r="U33" s="9">
        <v>7.5102639229376678</v>
      </c>
      <c r="V33" s="79">
        <f t="shared" si="0"/>
        <v>298.41616618390992</v>
      </c>
      <c r="W33" s="9">
        <f t="shared" si="1"/>
        <v>4.7989571129742217</v>
      </c>
      <c r="X33" s="8">
        <f t="shared" si="2"/>
        <v>98.662301082951274</v>
      </c>
    </row>
    <row r="34" spans="1:24">
      <c r="A34" s="6" t="s">
        <v>345</v>
      </c>
      <c r="B34" s="7">
        <v>34390</v>
      </c>
      <c r="C34" s="8" t="s">
        <v>106</v>
      </c>
      <c r="D34" s="8" t="s">
        <v>106</v>
      </c>
      <c r="E34" s="8">
        <v>165.2</v>
      </c>
      <c r="F34" s="15">
        <v>0.63451776649746194</v>
      </c>
      <c r="G34" s="15">
        <v>20.627062706270625</v>
      </c>
      <c r="H34" s="9">
        <v>0.33187109999999997</v>
      </c>
      <c r="I34" s="10">
        <v>5.8400000000000001E-2</v>
      </c>
      <c r="J34" s="11">
        <v>2E-3</v>
      </c>
      <c r="K34" s="52">
        <v>0.39100000000000001</v>
      </c>
      <c r="L34" s="10">
        <v>1.2999999999999999E-2</v>
      </c>
      <c r="M34" s="10">
        <v>4.8480000000000002E-2</v>
      </c>
      <c r="N34" s="10">
        <v>7.7999999999999999E-4</v>
      </c>
      <c r="O34" s="43">
        <v>0.48391089108910901</v>
      </c>
      <c r="P34" s="9">
        <v>544.80066569742303</v>
      </c>
      <c r="Q34" s="58">
        <v>74.840338123460924</v>
      </c>
      <c r="R34" s="9">
        <v>305.18289320902346</v>
      </c>
      <c r="S34" s="9">
        <v>4.7939242172759577</v>
      </c>
      <c r="T34" s="9">
        <v>335.09967298705982</v>
      </c>
      <c r="U34" s="9">
        <v>9.4454918640539063</v>
      </c>
      <c r="V34" s="79">
        <f t="shared" si="0"/>
        <v>305.18289320902346</v>
      </c>
      <c r="W34" s="9">
        <f t="shared" si="1"/>
        <v>4.7939242172759577</v>
      </c>
      <c r="X34" s="8">
        <f t="shared" si="2"/>
        <v>91.072274254594205</v>
      </c>
    </row>
    <row r="35" spans="1:24">
      <c r="A35" s="104" t="s">
        <v>346</v>
      </c>
      <c r="B35" s="97">
        <v>183900</v>
      </c>
      <c r="C35" s="78" t="s">
        <v>106</v>
      </c>
      <c r="D35" s="78" t="s">
        <v>106</v>
      </c>
      <c r="E35" s="78">
        <v>885</v>
      </c>
      <c r="F35" s="98">
        <v>0.85616438356164393</v>
      </c>
      <c r="G35" s="98">
        <v>20.567667626491158</v>
      </c>
      <c r="H35" s="73">
        <v>0.30881110000000001</v>
      </c>
      <c r="I35" s="99">
        <v>7.7100000000000002E-2</v>
      </c>
      <c r="J35" s="100">
        <v>1.5E-3</v>
      </c>
      <c r="K35" s="101">
        <v>0.51700000000000002</v>
      </c>
      <c r="L35" s="99">
        <v>1.0999999999999999E-2</v>
      </c>
      <c r="M35" s="99">
        <v>4.8619999999999997E-2</v>
      </c>
      <c r="N35" s="99">
        <v>7.2999999999999996E-4</v>
      </c>
      <c r="O35" s="102">
        <v>0.7056766762649116</v>
      </c>
      <c r="P35" s="73">
        <v>1123.7773968134511</v>
      </c>
      <c r="Q35" s="103">
        <v>38.783271590008241</v>
      </c>
      <c r="R35" s="73">
        <v>306.04360370145253</v>
      </c>
      <c r="S35" s="73">
        <v>4.4861294898009874</v>
      </c>
      <c r="T35" s="73">
        <v>423.14535245610512</v>
      </c>
      <c r="U35" s="73">
        <v>7.3361327896975581</v>
      </c>
      <c r="V35" s="83">
        <f t="shared" ref="V35:V66" si="3">IF(R35&lt;=800,R35,P35)</f>
        <v>306.04360370145253</v>
      </c>
      <c r="W35" s="73">
        <f t="shared" ref="W35:W66" si="4">IF(R35&lt;=800,S35,Q35)</f>
        <v>4.4861294898009874</v>
      </c>
      <c r="X35" s="78">
        <f t="shared" ref="X35:X66" si="5">IF(R35&lt;=800,100-(1-(R35/T35))*100,100-(1-(R35/P35))*100)</f>
        <v>72.325880911855194</v>
      </c>
    </row>
    <row r="36" spans="1:24">
      <c r="A36" s="6" t="s">
        <v>347</v>
      </c>
      <c r="B36" s="7">
        <v>131400</v>
      </c>
      <c r="C36" s="8" t="s">
        <v>106</v>
      </c>
      <c r="D36" s="8" t="s">
        <v>106</v>
      </c>
      <c r="E36" s="8">
        <v>616</v>
      </c>
      <c r="F36" s="15">
        <v>0.41928721174004197</v>
      </c>
      <c r="G36" s="15">
        <v>20.316944331572532</v>
      </c>
      <c r="H36" s="9">
        <v>0.30132809999999999</v>
      </c>
      <c r="I36" s="10">
        <v>5.3129999999999997E-2</v>
      </c>
      <c r="J36" s="11">
        <v>9.5E-4</v>
      </c>
      <c r="K36" s="52">
        <v>0.36059999999999998</v>
      </c>
      <c r="L36" s="10">
        <v>6.4000000000000003E-3</v>
      </c>
      <c r="M36" s="10">
        <v>4.922E-2</v>
      </c>
      <c r="N36" s="10">
        <v>7.2999999999999996E-4</v>
      </c>
      <c r="O36" s="43">
        <v>0.83565496749288903</v>
      </c>
      <c r="P36" s="9">
        <v>334.35257569383538</v>
      </c>
      <c r="Q36" s="58">
        <v>40.530278136364963</v>
      </c>
      <c r="R36" s="9">
        <v>309.73106186292404</v>
      </c>
      <c r="S36" s="9">
        <v>4.4835649734341132</v>
      </c>
      <c r="T36" s="9">
        <v>312.66261758523979</v>
      </c>
      <c r="U36" s="9">
        <v>4.764968079391906</v>
      </c>
      <c r="V36" s="79">
        <f t="shared" si="3"/>
        <v>309.73106186292404</v>
      </c>
      <c r="W36" s="9">
        <f t="shared" si="4"/>
        <v>4.4835649734341132</v>
      </c>
      <c r="X36" s="8">
        <f t="shared" si="5"/>
        <v>99.062390078815056</v>
      </c>
    </row>
    <row r="37" spans="1:24">
      <c r="A37" s="6" t="s">
        <v>348</v>
      </c>
      <c r="B37" s="7">
        <v>83400</v>
      </c>
      <c r="C37" s="8" t="s">
        <v>106</v>
      </c>
      <c r="D37" s="8" t="s">
        <v>106</v>
      </c>
      <c r="E37" s="8">
        <v>381.4</v>
      </c>
      <c r="F37" s="15">
        <v>0.42992261392949266</v>
      </c>
      <c r="G37" s="15">
        <v>20.304568527918782</v>
      </c>
      <c r="H37" s="9">
        <v>0.31332939999999998</v>
      </c>
      <c r="I37" s="10">
        <v>5.6899999999999999E-2</v>
      </c>
      <c r="J37" s="11">
        <v>1.6000000000000001E-3</v>
      </c>
      <c r="K37" s="52">
        <v>0.38640000000000002</v>
      </c>
      <c r="L37" s="10">
        <v>0.01</v>
      </c>
      <c r="M37" s="10">
        <v>4.9250000000000002E-2</v>
      </c>
      <c r="N37" s="10">
        <v>7.6000000000000004E-4</v>
      </c>
      <c r="O37" s="43">
        <v>0.59627208121827424</v>
      </c>
      <c r="P37" s="9">
        <v>487.65958810562574</v>
      </c>
      <c r="Q37" s="58">
        <v>62.053384937787875</v>
      </c>
      <c r="R37" s="9">
        <v>309.9153794137838</v>
      </c>
      <c r="S37" s="9">
        <v>4.6676209640052662</v>
      </c>
      <c r="T37" s="9">
        <v>331.73626381607278</v>
      </c>
      <c r="U37" s="9">
        <v>7.2975953997915326</v>
      </c>
      <c r="V37" s="79">
        <f t="shared" si="3"/>
        <v>309.9153794137838</v>
      </c>
      <c r="W37" s="9">
        <f t="shared" si="4"/>
        <v>4.6676209640052662</v>
      </c>
      <c r="X37" s="8">
        <f t="shared" si="5"/>
        <v>93.422219159498553</v>
      </c>
    </row>
    <row r="38" spans="1:24">
      <c r="A38" s="104" t="s">
        <v>349</v>
      </c>
      <c r="B38" s="97">
        <v>114400</v>
      </c>
      <c r="C38" s="78" t="s">
        <v>106</v>
      </c>
      <c r="D38" s="78" t="s">
        <v>106</v>
      </c>
      <c r="E38" s="78">
        <v>488</v>
      </c>
      <c r="F38" s="98">
        <v>0.36900369003690037</v>
      </c>
      <c r="G38" s="98">
        <v>18.119224497191521</v>
      </c>
      <c r="H38" s="73">
        <v>0.28234340000000002</v>
      </c>
      <c r="I38" s="99">
        <v>7.0599999999999996E-2</v>
      </c>
      <c r="J38" s="100">
        <v>4.7999999999999996E-3</v>
      </c>
      <c r="K38" s="101">
        <v>0.53700000000000003</v>
      </c>
      <c r="L38" s="99">
        <v>3.9E-2</v>
      </c>
      <c r="M38" s="99">
        <v>5.5190000000000003E-2</v>
      </c>
      <c r="N38" s="99">
        <v>8.5999999999999998E-4</v>
      </c>
      <c r="O38" s="102">
        <v>0.21455949377674327</v>
      </c>
      <c r="P38" s="73">
        <v>945.85436673020251</v>
      </c>
      <c r="Q38" s="103">
        <v>139.22570892502338</v>
      </c>
      <c r="R38" s="73">
        <v>346.30682030388687</v>
      </c>
      <c r="S38" s="73">
        <v>5.25181078725916</v>
      </c>
      <c r="T38" s="73">
        <v>436.44460025025001</v>
      </c>
      <c r="U38" s="73">
        <v>25.442988149696589</v>
      </c>
      <c r="V38" s="83">
        <f t="shared" si="3"/>
        <v>346.30682030388687</v>
      </c>
      <c r="W38" s="73">
        <f t="shared" si="4"/>
        <v>5.25181078725916</v>
      </c>
      <c r="X38" s="78">
        <f t="shared" si="5"/>
        <v>79.347257385088596</v>
      </c>
    </row>
    <row r="39" spans="1:24">
      <c r="A39" s="6" t="s">
        <v>350</v>
      </c>
      <c r="B39" s="7">
        <v>87300</v>
      </c>
      <c r="C39" s="8" t="s">
        <v>106</v>
      </c>
      <c r="D39" s="8" t="s">
        <v>106</v>
      </c>
      <c r="E39" s="8">
        <v>334</v>
      </c>
      <c r="F39" s="15">
        <v>0.2544529262086514</v>
      </c>
      <c r="G39" s="15">
        <v>16.605778811026237</v>
      </c>
      <c r="H39" s="9">
        <v>0.2509342</v>
      </c>
      <c r="I39" s="10">
        <v>5.67E-2</v>
      </c>
      <c r="J39" s="11">
        <v>1.4E-3</v>
      </c>
      <c r="K39" s="52">
        <v>0.47189999999999999</v>
      </c>
      <c r="L39" s="10">
        <v>1.2E-2</v>
      </c>
      <c r="M39" s="10">
        <v>6.0220000000000003E-2</v>
      </c>
      <c r="N39" s="10">
        <v>9.1E-4</v>
      </c>
      <c r="O39" s="43">
        <v>0.59425024908668211</v>
      </c>
      <c r="P39" s="9">
        <v>479.88405358909125</v>
      </c>
      <c r="Q39" s="58">
        <v>54.561177763352816</v>
      </c>
      <c r="R39" s="9">
        <v>376.96331190235497</v>
      </c>
      <c r="S39" s="9">
        <v>5.530664214344938</v>
      </c>
      <c r="T39" s="9">
        <v>392.50046526517127</v>
      </c>
      <c r="U39" s="9">
        <v>8.2445791882416302</v>
      </c>
      <c r="V39" s="79">
        <f t="shared" si="3"/>
        <v>376.96331190235497</v>
      </c>
      <c r="W39" s="9">
        <f t="shared" si="4"/>
        <v>5.530664214344938</v>
      </c>
      <c r="X39" s="8">
        <f t="shared" si="5"/>
        <v>96.041494281460416</v>
      </c>
    </row>
    <row r="40" spans="1:24">
      <c r="A40" s="6" t="s">
        <v>351</v>
      </c>
      <c r="B40" s="7">
        <v>94200</v>
      </c>
      <c r="C40" s="8" t="s">
        <v>106</v>
      </c>
      <c r="D40" s="8" t="s">
        <v>106</v>
      </c>
      <c r="E40" s="8">
        <v>367.5</v>
      </c>
      <c r="F40" s="15">
        <v>0.52826201796090866</v>
      </c>
      <c r="G40" s="15">
        <v>16.458196181698487</v>
      </c>
      <c r="H40" s="9">
        <v>0.2519112</v>
      </c>
      <c r="I40" s="10">
        <v>5.493E-2</v>
      </c>
      <c r="J40" s="11">
        <v>1.1999999999999999E-3</v>
      </c>
      <c r="K40" s="52">
        <v>0.46039999999999998</v>
      </c>
      <c r="L40" s="10">
        <v>0.01</v>
      </c>
      <c r="M40" s="10">
        <v>6.0760000000000002E-2</v>
      </c>
      <c r="N40" s="10">
        <v>9.3000000000000005E-4</v>
      </c>
      <c r="O40" s="43">
        <v>0.7046938775510202</v>
      </c>
      <c r="P40" s="9">
        <v>409.37499715865039</v>
      </c>
      <c r="Q40" s="58">
        <v>48.867961001863435</v>
      </c>
      <c r="R40" s="9">
        <v>380.24581690811186</v>
      </c>
      <c r="S40" s="9">
        <v>5.6492879201352935</v>
      </c>
      <c r="T40" s="9">
        <v>384.53609260226909</v>
      </c>
      <c r="U40" s="9">
        <v>6.929077341667039</v>
      </c>
      <c r="V40" s="79">
        <f t="shared" si="3"/>
        <v>380.24581690811186</v>
      </c>
      <c r="W40" s="9">
        <f t="shared" si="4"/>
        <v>5.6492879201352935</v>
      </c>
      <c r="X40" s="8">
        <f t="shared" si="5"/>
        <v>98.884298307312662</v>
      </c>
    </row>
    <row r="41" spans="1:24">
      <c r="A41" s="6" t="s">
        <v>352</v>
      </c>
      <c r="B41" s="7">
        <v>93100</v>
      </c>
      <c r="C41" s="8" t="s">
        <v>106</v>
      </c>
      <c r="D41" s="8" t="s">
        <v>106</v>
      </c>
      <c r="E41" s="8">
        <v>337.7</v>
      </c>
      <c r="F41" s="15">
        <v>1.5271838729383016</v>
      </c>
      <c r="G41" s="15">
        <v>15.867978419549347</v>
      </c>
      <c r="H41" s="9">
        <v>0.2392031</v>
      </c>
      <c r="I41" s="10">
        <v>5.5500000000000001E-2</v>
      </c>
      <c r="J41" s="11">
        <v>1.1999999999999999E-3</v>
      </c>
      <c r="K41" s="52">
        <v>0.4834</v>
      </c>
      <c r="L41" s="10">
        <v>9.9000000000000008E-3</v>
      </c>
      <c r="M41" s="10">
        <v>6.3020000000000007E-2</v>
      </c>
      <c r="N41" s="10">
        <v>9.5E-4</v>
      </c>
      <c r="O41" s="43">
        <v>0.73606583127370173</v>
      </c>
      <c r="P41" s="9">
        <v>432.42124809330511</v>
      </c>
      <c r="Q41" s="58">
        <v>48.172038566910167</v>
      </c>
      <c r="R41" s="9">
        <v>393.96560102023534</v>
      </c>
      <c r="S41" s="9">
        <v>5.7584604349179358</v>
      </c>
      <c r="T41" s="9">
        <v>400.40285355162786</v>
      </c>
      <c r="U41" s="9">
        <v>6.754008997070855</v>
      </c>
      <c r="V41" s="79">
        <f t="shared" si="3"/>
        <v>393.96560102023534</v>
      </c>
      <c r="W41" s="9">
        <f t="shared" si="4"/>
        <v>5.7584604349179358</v>
      </c>
      <c r="X41" s="8">
        <f t="shared" si="5"/>
        <v>98.39230603021602</v>
      </c>
    </row>
    <row r="42" spans="1:24">
      <c r="A42" s="6" t="s">
        <v>353</v>
      </c>
      <c r="B42" s="7">
        <v>139800</v>
      </c>
      <c r="C42" s="8" t="s">
        <v>106</v>
      </c>
      <c r="D42" s="8" t="s">
        <v>106</v>
      </c>
      <c r="E42" s="8">
        <v>502.9</v>
      </c>
      <c r="F42" s="15">
        <v>0.66533599467731208</v>
      </c>
      <c r="G42" s="15">
        <v>15.812776723592663</v>
      </c>
      <c r="H42" s="9">
        <v>0.23504130000000001</v>
      </c>
      <c r="I42" s="10">
        <v>5.9089999999999997E-2</v>
      </c>
      <c r="J42" s="11">
        <v>1.1999999999999999E-3</v>
      </c>
      <c r="K42" s="52">
        <v>0.51549999999999996</v>
      </c>
      <c r="L42" s="10">
        <v>0.01</v>
      </c>
      <c r="M42" s="10">
        <v>6.3240000000000005E-2</v>
      </c>
      <c r="N42" s="10">
        <v>9.3999999999999997E-4</v>
      </c>
      <c r="O42" s="43">
        <v>0.76623972169512955</v>
      </c>
      <c r="P42" s="9">
        <v>570.41359018170238</v>
      </c>
      <c r="Q42" s="58">
        <v>44.187876610771909</v>
      </c>
      <c r="R42" s="9">
        <v>395.29959698039517</v>
      </c>
      <c r="S42" s="9">
        <v>5.696693389671168</v>
      </c>
      <c r="T42" s="9">
        <v>422.14085141465267</v>
      </c>
      <c r="U42" s="9">
        <v>6.6779790413430078</v>
      </c>
      <c r="V42" s="79">
        <f t="shared" si="3"/>
        <v>395.29959698039517</v>
      </c>
      <c r="W42" s="9">
        <f t="shared" si="4"/>
        <v>5.696693389671168</v>
      </c>
      <c r="X42" s="8">
        <f t="shared" si="5"/>
        <v>93.641635405739876</v>
      </c>
    </row>
    <row r="43" spans="1:24">
      <c r="A43" s="6" t="s">
        <v>354</v>
      </c>
      <c r="B43" s="7">
        <v>190900</v>
      </c>
      <c r="C43" s="8" t="s">
        <v>106</v>
      </c>
      <c r="D43" s="8" t="s">
        <v>106</v>
      </c>
      <c r="E43" s="8">
        <v>662</v>
      </c>
      <c r="F43" s="15">
        <v>0.4520795660036166</v>
      </c>
      <c r="G43" s="15">
        <v>15.283509093687909</v>
      </c>
      <c r="H43" s="9">
        <v>0.2219064</v>
      </c>
      <c r="I43" s="10">
        <v>6.2010000000000003E-2</v>
      </c>
      <c r="J43" s="11">
        <v>9.8999999999999999E-4</v>
      </c>
      <c r="K43" s="52">
        <v>0.55930000000000002</v>
      </c>
      <c r="L43" s="10">
        <v>8.8000000000000005E-3</v>
      </c>
      <c r="M43" s="10">
        <v>6.5430000000000002E-2</v>
      </c>
      <c r="N43" s="10">
        <v>9.5E-4</v>
      </c>
      <c r="O43" s="43">
        <v>0.92280264821530278</v>
      </c>
      <c r="P43" s="9">
        <v>674.45357188525782</v>
      </c>
      <c r="Q43" s="58">
        <v>34.140747886708795</v>
      </c>
      <c r="R43" s="9">
        <v>408.5638906847106</v>
      </c>
      <c r="S43" s="9">
        <v>5.7454406146829342</v>
      </c>
      <c r="T43" s="9">
        <v>451.07072407849176</v>
      </c>
      <c r="U43" s="9">
        <v>5.714263894142448</v>
      </c>
      <c r="V43" s="79">
        <f t="shared" si="3"/>
        <v>408.5638906847106</v>
      </c>
      <c r="W43" s="9">
        <f t="shared" si="4"/>
        <v>5.7454406146829342</v>
      </c>
      <c r="X43" s="8">
        <f t="shared" si="5"/>
        <v>90.576459272407917</v>
      </c>
    </row>
    <row r="44" spans="1:24">
      <c r="A44" s="104" t="s">
        <v>355</v>
      </c>
      <c r="B44" s="97">
        <v>167900</v>
      </c>
      <c r="C44" s="78" t="s">
        <v>106</v>
      </c>
      <c r="D44" s="78" t="s">
        <v>106</v>
      </c>
      <c r="E44" s="78">
        <v>579</v>
      </c>
      <c r="F44" s="98">
        <v>0.6958942240779401</v>
      </c>
      <c r="G44" s="98">
        <v>15.130882130428205</v>
      </c>
      <c r="H44" s="73">
        <v>0.2266542</v>
      </c>
      <c r="I44" s="99">
        <v>0.1031</v>
      </c>
      <c r="J44" s="100">
        <v>2.8E-3</v>
      </c>
      <c r="K44" s="101">
        <v>0.94199999999999995</v>
      </c>
      <c r="L44" s="99">
        <v>2.7E-2</v>
      </c>
      <c r="M44" s="99">
        <v>6.6089999999999996E-2</v>
      </c>
      <c r="N44" s="99">
        <v>9.8999999999999999E-4</v>
      </c>
      <c r="O44" s="102">
        <v>0.52262066878499014</v>
      </c>
      <c r="P44" s="73">
        <v>1680.6646003020469</v>
      </c>
      <c r="Q44" s="103">
        <v>50.152001598819425</v>
      </c>
      <c r="R44" s="73">
        <v>412.55600288273342</v>
      </c>
      <c r="S44" s="73">
        <v>5.9835367068604342</v>
      </c>
      <c r="T44" s="73">
        <v>673.92838490037377</v>
      </c>
      <c r="U44" s="73">
        <v>14.019830215622051</v>
      </c>
      <c r="V44" s="83">
        <f t="shared" si="3"/>
        <v>412.55600288273342</v>
      </c>
      <c r="W44" s="73">
        <f t="shared" si="4"/>
        <v>5.9835367068604342</v>
      </c>
      <c r="X44" s="78">
        <f t="shared" si="5"/>
        <v>61.216593947696865</v>
      </c>
    </row>
    <row r="45" spans="1:24">
      <c r="A45" s="6" t="s">
        <v>356</v>
      </c>
      <c r="B45" s="7">
        <v>42400</v>
      </c>
      <c r="C45" s="8" t="s">
        <v>106</v>
      </c>
      <c r="D45" s="8" t="s">
        <v>106</v>
      </c>
      <c r="E45" s="8">
        <v>149.1</v>
      </c>
      <c r="F45" s="15">
        <v>0.82815734989648027</v>
      </c>
      <c r="G45" s="15">
        <v>15.05797319680771</v>
      </c>
      <c r="H45" s="9">
        <v>0.24941679999999999</v>
      </c>
      <c r="I45" s="10">
        <v>5.5899999999999998E-2</v>
      </c>
      <c r="J45" s="11">
        <v>1.6999999999999999E-3</v>
      </c>
      <c r="K45" s="52">
        <v>0.51200000000000001</v>
      </c>
      <c r="L45" s="10">
        <v>1.4999999999999999E-2</v>
      </c>
      <c r="M45" s="10">
        <v>6.6409999999999997E-2</v>
      </c>
      <c r="N45" s="10">
        <v>1.1000000000000001E-3</v>
      </c>
      <c r="O45" s="43">
        <v>0.56537670029614018</v>
      </c>
      <c r="P45" s="9">
        <v>448.39880307114424</v>
      </c>
      <c r="Q45" s="58">
        <v>67.567623323801385</v>
      </c>
      <c r="R45" s="9">
        <v>414.49068288625955</v>
      </c>
      <c r="S45" s="9">
        <v>6.6460375538042626</v>
      </c>
      <c r="T45" s="9">
        <v>419.79314388723287</v>
      </c>
      <c r="U45" s="9">
        <v>10.023606111747142</v>
      </c>
      <c r="V45" s="79">
        <f t="shared" si="3"/>
        <v>414.49068288625955</v>
      </c>
      <c r="W45" s="9">
        <f t="shared" si="4"/>
        <v>6.6460375538042626</v>
      </c>
      <c r="X45" s="8">
        <f t="shared" si="5"/>
        <v>98.736887184037073</v>
      </c>
    </row>
    <row r="46" spans="1:24">
      <c r="A46" s="6" t="s">
        <v>357</v>
      </c>
      <c r="B46" s="7">
        <v>100600</v>
      </c>
      <c r="C46" s="8" t="s">
        <v>106</v>
      </c>
      <c r="D46" s="8" t="s">
        <v>106</v>
      </c>
      <c r="E46" s="8">
        <v>316</v>
      </c>
      <c r="F46" s="15">
        <v>0.60386473429951693</v>
      </c>
      <c r="G46" s="15">
        <v>13.777900248002203</v>
      </c>
      <c r="H46" s="9">
        <v>0.20881359999999999</v>
      </c>
      <c r="I46" s="10">
        <v>5.5590000000000001E-2</v>
      </c>
      <c r="J46" s="11">
        <v>1.1999999999999999E-3</v>
      </c>
      <c r="K46" s="52">
        <v>0.55679999999999996</v>
      </c>
      <c r="L46" s="10">
        <v>1.0999999999999999E-2</v>
      </c>
      <c r="M46" s="10">
        <v>7.2580000000000006E-2</v>
      </c>
      <c r="N46" s="10">
        <v>1.1000000000000001E-3</v>
      </c>
      <c r="O46" s="43">
        <v>0.76715348580876275</v>
      </c>
      <c r="P46" s="9">
        <v>436.0300918121028</v>
      </c>
      <c r="Q46" s="58">
        <v>48.063870770557003</v>
      </c>
      <c r="R46" s="9">
        <v>451.68065181483769</v>
      </c>
      <c r="S46" s="9">
        <v>6.6078259122430723</v>
      </c>
      <c r="T46" s="9">
        <v>449.44147073118091</v>
      </c>
      <c r="U46" s="9">
        <v>7.1492413290158652</v>
      </c>
      <c r="V46" s="79">
        <f t="shared" si="3"/>
        <v>451.68065181483769</v>
      </c>
      <c r="W46" s="9">
        <f t="shared" si="4"/>
        <v>6.6078259122430723</v>
      </c>
      <c r="X46" s="8">
        <f t="shared" si="5"/>
        <v>100.49821416791245</v>
      </c>
    </row>
    <row r="47" spans="1:24">
      <c r="A47" s="6" t="s">
        <v>358</v>
      </c>
      <c r="B47" s="7">
        <v>116100</v>
      </c>
      <c r="C47" s="8" t="s">
        <v>106</v>
      </c>
      <c r="D47" s="8" t="s">
        <v>106</v>
      </c>
      <c r="E47" s="8">
        <v>365</v>
      </c>
      <c r="F47" s="15">
        <v>0.43122035360068994</v>
      </c>
      <c r="G47" s="15">
        <v>13.646288209606988</v>
      </c>
      <c r="H47" s="9">
        <v>0.22346540000000001</v>
      </c>
      <c r="I47" s="10">
        <v>5.8400000000000001E-2</v>
      </c>
      <c r="J47" s="11">
        <v>1.1999999999999999E-3</v>
      </c>
      <c r="K47" s="52">
        <v>0.58899999999999997</v>
      </c>
      <c r="L47" s="10">
        <v>1.2E-2</v>
      </c>
      <c r="M47" s="10">
        <v>7.3279999999999998E-2</v>
      </c>
      <c r="N47" s="10">
        <v>1.1999999999999999E-3</v>
      </c>
      <c r="O47" s="43">
        <v>0.8037663755458514</v>
      </c>
      <c r="P47" s="9">
        <v>544.80066569742303</v>
      </c>
      <c r="Q47" s="58">
        <v>44.904202874076546</v>
      </c>
      <c r="R47" s="9">
        <v>455.88641555295601</v>
      </c>
      <c r="S47" s="9">
        <v>7.2035030203418273</v>
      </c>
      <c r="T47" s="9">
        <v>470.22885470333443</v>
      </c>
      <c r="U47" s="9">
        <v>7.6392815758731558</v>
      </c>
      <c r="V47" s="79">
        <f t="shared" si="3"/>
        <v>455.88641555295601</v>
      </c>
      <c r="W47" s="9">
        <f t="shared" si="4"/>
        <v>7.2035030203418273</v>
      </c>
      <c r="X47" s="8">
        <f t="shared" si="5"/>
        <v>96.949902370532541</v>
      </c>
    </row>
    <row r="48" spans="1:24">
      <c r="A48" s="6" t="s">
        <v>359</v>
      </c>
      <c r="B48" s="7">
        <v>144300</v>
      </c>
      <c r="C48" s="8" t="s">
        <v>106</v>
      </c>
      <c r="D48" s="8" t="s">
        <v>106</v>
      </c>
      <c r="E48" s="8">
        <v>457</v>
      </c>
      <c r="F48" s="15">
        <v>0.82712985938792383</v>
      </c>
      <c r="G48" s="15">
        <v>13.64442625187611</v>
      </c>
      <c r="H48" s="9">
        <v>0.20478740000000001</v>
      </c>
      <c r="I48" s="10">
        <v>6.1800000000000001E-2</v>
      </c>
      <c r="J48" s="11">
        <v>1.2999999999999999E-3</v>
      </c>
      <c r="K48" s="52">
        <v>0.624</v>
      </c>
      <c r="L48" s="10">
        <v>1.2999999999999999E-2</v>
      </c>
      <c r="M48" s="10">
        <v>7.3289999999999994E-2</v>
      </c>
      <c r="N48" s="10">
        <v>1.1000000000000001E-3</v>
      </c>
      <c r="O48" s="43">
        <v>0.72042570609905876</v>
      </c>
      <c r="P48" s="9">
        <v>667.19496218007112</v>
      </c>
      <c r="Q48" s="58">
        <v>45.037516119768512</v>
      </c>
      <c r="R48" s="9">
        <v>455.94647801709374</v>
      </c>
      <c r="S48" s="9">
        <v>6.6034569585642657</v>
      </c>
      <c r="T48" s="9">
        <v>492.35136491799386</v>
      </c>
      <c r="U48" s="9">
        <v>8.0957066045708075</v>
      </c>
      <c r="V48" s="79">
        <f t="shared" si="3"/>
        <v>455.94647801709374</v>
      </c>
      <c r="W48" s="9">
        <f t="shared" si="4"/>
        <v>6.6034569585642657</v>
      </c>
      <c r="X48" s="8">
        <f t="shared" si="5"/>
        <v>92.605913277611464</v>
      </c>
    </row>
    <row r="49" spans="1:24">
      <c r="A49" s="6" t="s">
        <v>360</v>
      </c>
      <c r="B49" s="7">
        <v>146900</v>
      </c>
      <c r="C49" s="8" t="s">
        <v>106</v>
      </c>
      <c r="D49" s="8" t="s">
        <v>106</v>
      </c>
      <c r="E49" s="8">
        <v>455</v>
      </c>
      <c r="F49" s="15">
        <v>0.84104289318755254</v>
      </c>
      <c r="G49" s="15">
        <v>13.506212857914642</v>
      </c>
      <c r="H49" s="9">
        <v>0.20065959999999999</v>
      </c>
      <c r="I49" s="10">
        <v>5.5910000000000001E-2</v>
      </c>
      <c r="J49" s="11">
        <v>1E-3</v>
      </c>
      <c r="K49" s="52">
        <v>0.57250000000000001</v>
      </c>
      <c r="L49" s="10">
        <v>0.01</v>
      </c>
      <c r="M49" s="10">
        <v>7.4039999999999995E-2</v>
      </c>
      <c r="N49" s="10">
        <v>1.1000000000000001E-3</v>
      </c>
      <c r="O49" s="43">
        <v>0.85055375472717476</v>
      </c>
      <c r="P49" s="9">
        <v>448.79621044067108</v>
      </c>
      <c r="Q49" s="58">
        <v>39.73581389755293</v>
      </c>
      <c r="R49" s="9">
        <v>460.44956867682777</v>
      </c>
      <c r="S49" s="9">
        <v>6.598848136982042</v>
      </c>
      <c r="T49" s="9">
        <v>459.63010569371835</v>
      </c>
      <c r="U49" s="9">
        <v>6.4366811633606176</v>
      </c>
      <c r="V49" s="79">
        <f t="shared" si="3"/>
        <v>460.44956867682777</v>
      </c>
      <c r="W49" s="9">
        <f t="shared" si="4"/>
        <v>6.598848136982042</v>
      </c>
      <c r="X49" s="8">
        <f t="shared" si="5"/>
        <v>100.17828749095375</v>
      </c>
    </row>
    <row r="50" spans="1:24">
      <c r="A50" s="6" t="s">
        <v>361</v>
      </c>
      <c r="B50" s="7">
        <v>63500</v>
      </c>
      <c r="C50" s="8" t="s">
        <v>106</v>
      </c>
      <c r="D50" s="8" t="s">
        <v>106</v>
      </c>
      <c r="E50" s="8">
        <v>198.5</v>
      </c>
      <c r="F50" s="15">
        <v>1.1328877308258751</v>
      </c>
      <c r="G50" s="15">
        <v>13.428226131328053</v>
      </c>
      <c r="H50" s="9">
        <v>0.198349</v>
      </c>
      <c r="I50" s="10">
        <v>5.8299999999999998E-2</v>
      </c>
      <c r="J50" s="11">
        <v>1.5E-3</v>
      </c>
      <c r="K50" s="52">
        <v>0.59899999999999998</v>
      </c>
      <c r="L50" s="10">
        <v>1.6E-2</v>
      </c>
      <c r="M50" s="10">
        <v>7.4469999999999995E-2</v>
      </c>
      <c r="N50" s="10">
        <v>1.1000000000000001E-3</v>
      </c>
      <c r="O50" s="43">
        <v>0.55299113737075345</v>
      </c>
      <c r="P50" s="9">
        <v>541.05425005813254</v>
      </c>
      <c r="Q50" s="58">
        <v>56.26231380661131</v>
      </c>
      <c r="R50" s="9">
        <v>463.02992262939779</v>
      </c>
      <c r="S50" s="9">
        <v>6.596208646373384</v>
      </c>
      <c r="T50" s="9">
        <v>476.59890729737236</v>
      </c>
      <c r="U50" s="9">
        <v>10.109684543638764</v>
      </c>
      <c r="V50" s="79">
        <f t="shared" si="3"/>
        <v>463.02992262939779</v>
      </c>
      <c r="W50" s="9">
        <f t="shared" si="4"/>
        <v>6.596208646373384</v>
      </c>
      <c r="X50" s="8">
        <f t="shared" si="5"/>
        <v>97.152955145256286</v>
      </c>
    </row>
    <row r="51" spans="1:24">
      <c r="A51" s="6" t="s">
        <v>362</v>
      </c>
      <c r="B51" s="7">
        <v>74500</v>
      </c>
      <c r="C51" s="8" t="s">
        <v>106</v>
      </c>
      <c r="D51" s="8" t="s">
        <v>106</v>
      </c>
      <c r="E51" s="8">
        <v>228</v>
      </c>
      <c r="F51" s="15">
        <v>0.27322404371584696</v>
      </c>
      <c r="G51" s="15">
        <v>13.377926421404682</v>
      </c>
      <c r="H51" s="9">
        <v>0.2147627</v>
      </c>
      <c r="I51" s="10">
        <v>5.8299999999999998E-2</v>
      </c>
      <c r="J51" s="11">
        <v>1.4E-3</v>
      </c>
      <c r="K51" s="52">
        <v>0.60099999999999998</v>
      </c>
      <c r="L51" s="10">
        <v>1.4999999999999999E-2</v>
      </c>
      <c r="M51" s="10">
        <v>7.4749999999999997E-2</v>
      </c>
      <c r="N51" s="10">
        <v>1.1999999999999999E-3</v>
      </c>
      <c r="O51" s="43">
        <v>0.64321070234113709</v>
      </c>
      <c r="P51" s="9">
        <v>541.05425005813254</v>
      </c>
      <c r="Q51" s="58">
        <v>52.511492886170551</v>
      </c>
      <c r="R51" s="9">
        <v>464.70959802903445</v>
      </c>
      <c r="S51" s="9">
        <v>7.1936558527772263</v>
      </c>
      <c r="T51" s="9">
        <v>477.86813627920759</v>
      </c>
      <c r="U51" s="9">
        <v>9.4689811487293127</v>
      </c>
      <c r="V51" s="79">
        <f t="shared" si="3"/>
        <v>464.70959802903445</v>
      </c>
      <c r="W51" s="9">
        <f t="shared" si="4"/>
        <v>7.1936558527772263</v>
      </c>
      <c r="X51" s="8">
        <f t="shared" si="5"/>
        <v>97.246408109017565</v>
      </c>
    </row>
    <row r="52" spans="1:24">
      <c r="A52" s="6" t="s">
        <v>363</v>
      </c>
      <c r="B52" s="7">
        <v>107000</v>
      </c>
      <c r="C52" s="8" t="s">
        <v>106</v>
      </c>
      <c r="D52" s="8" t="s">
        <v>106</v>
      </c>
      <c r="E52" s="8">
        <v>330.6</v>
      </c>
      <c r="F52" s="15">
        <v>0.59417706476530008</v>
      </c>
      <c r="G52" s="15">
        <v>13.340448239060832</v>
      </c>
      <c r="H52" s="9">
        <v>0.2135611</v>
      </c>
      <c r="I52" s="10">
        <v>5.8599999999999999E-2</v>
      </c>
      <c r="J52" s="11">
        <v>1.2999999999999999E-3</v>
      </c>
      <c r="K52" s="52">
        <v>0.60799999999999998</v>
      </c>
      <c r="L52" s="10">
        <v>1.4999999999999999E-2</v>
      </c>
      <c r="M52" s="10">
        <v>7.4959999999999999E-2</v>
      </c>
      <c r="N52" s="10">
        <v>1.1999999999999999E-3</v>
      </c>
      <c r="O52" s="43">
        <v>0.64887940234791885</v>
      </c>
      <c r="P52" s="9">
        <v>552.26718277098848</v>
      </c>
      <c r="Q52" s="58">
        <v>48.418839365709424</v>
      </c>
      <c r="R52" s="9">
        <v>465.96906742960323</v>
      </c>
      <c r="S52" s="9">
        <v>7.1922513118487359</v>
      </c>
      <c r="T52" s="9">
        <v>482.29798523305544</v>
      </c>
      <c r="U52" s="9">
        <v>9.4279512369187728</v>
      </c>
      <c r="V52" s="79">
        <f t="shared" si="3"/>
        <v>465.96906742960323</v>
      </c>
      <c r="W52" s="9">
        <f t="shared" si="4"/>
        <v>7.1922513118487359</v>
      </c>
      <c r="X52" s="8">
        <f t="shared" si="5"/>
        <v>96.61435081559344</v>
      </c>
    </row>
    <row r="53" spans="1:24">
      <c r="A53" s="6" t="s">
        <v>364</v>
      </c>
      <c r="B53" s="7">
        <v>112700</v>
      </c>
      <c r="C53" s="8" t="s">
        <v>106</v>
      </c>
      <c r="D53" s="8" t="s">
        <v>106</v>
      </c>
      <c r="E53" s="8">
        <v>357.7</v>
      </c>
      <c r="F53" s="15">
        <v>0.68027210884353739</v>
      </c>
      <c r="G53" s="15">
        <v>13.290802764486974</v>
      </c>
      <c r="H53" s="9">
        <v>0.21197450000000001</v>
      </c>
      <c r="I53" s="10">
        <v>5.6300000000000003E-2</v>
      </c>
      <c r="J53" s="11">
        <v>1.2999999999999999E-3</v>
      </c>
      <c r="K53" s="52">
        <v>0.58399999999999996</v>
      </c>
      <c r="L53" s="10">
        <v>1.2999999999999999E-2</v>
      </c>
      <c r="M53" s="10">
        <v>7.5240000000000001E-2</v>
      </c>
      <c r="N53" s="10">
        <v>1.1999999999999999E-3</v>
      </c>
      <c r="O53" s="43">
        <v>0.71647650595019019</v>
      </c>
      <c r="P53" s="9">
        <v>464.21876415604424</v>
      </c>
      <c r="Q53" s="58">
        <v>51.161970765148929</v>
      </c>
      <c r="R53" s="9">
        <v>467.64797728096045</v>
      </c>
      <c r="S53" s="9">
        <v>7.19037944355523</v>
      </c>
      <c r="T53" s="9">
        <v>467.02877940014639</v>
      </c>
      <c r="U53" s="9">
        <v>8.2993103930966186</v>
      </c>
      <c r="V53" s="79">
        <f t="shared" si="3"/>
        <v>467.64797728096045</v>
      </c>
      <c r="W53" s="9">
        <f t="shared" si="4"/>
        <v>7.19037944355523</v>
      </c>
      <c r="X53" s="8">
        <f t="shared" si="5"/>
        <v>100.13258238209846</v>
      </c>
    </row>
    <row r="54" spans="1:24">
      <c r="A54" s="6" t="s">
        <v>365</v>
      </c>
      <c r="B54" s="7">
        <v>110800</v>
      </c>
      <c r="C54" s="8" t="s">
        <v>106</v>
      </c>
      <c r="D54" s="8" t="s">
        <v>106</v>
      </c>
      <c r="E54" s="8">
        <v>337</v>
      </c>
      <c r="F54" s="15">
        <v>1.2970168612191959</v>
      </c>
      <c r="G54" s="15">
        <v>13.187392852433074</v>
      </c>
      <c r="H54" s="9">
        <v>0.20868880000000001</v>
      </c>
      <c r="I54" s="10">
        <v>5.79E-2</v>
      </c>
      <c r="J54" s="11">
        <v>1.2999999999999999E-3</v>
      </c>
      <c r="K54" s="52">
        <v>0.60599999999999998</v>
      </c>
      <c r="L54" s="10">
        <v>1.2999999999999999E-2</v>
      </c>
      <c r="M54" s="10">
        <v>7.5829999999999995E-2</v>
      </c>
      <c r="N54" s="10">
        <v>1.1999999999999999E-3</v>
      </c>
      <c r="O54" s="43">
        <v>0.73768246786841007</v>
      </c>
      <c r="P54" s="9">
        <v>525.97995373238871</v>
      </c>
      <c r="Q54" s="58">
        <v>49.223638614830975</v>
      </c>
      <c r="R54" s="9">
        <v>471.18424942721629</v>
      </c>
      <c r="S54" s="9">
        <v>7.1864383375361172</v>
      </c>
      <c r="T54" s="9">
        <v>481.03428494143259</v>
      </c>
      <c r="U54" s="9">
        <v>8.1860782565144063</v>
      </c>
      <c r="V54" s="79">
        <f t="shared" si="3"/>
        <v>471.18424942721629</v>
      </c>
      <c r="W54" s="9">
        <f t="shared" si="4"/>
        <v>7.1864383375361172</v>
      </c>
      <c r="X54" s="8">
        <f t="shared" si="5"/>
        <v>97.952321524147578</v>
      </c>
    </row>
    <row r="55" spans="1:24">
      <c r="A55" s="6" t="s">
        <v>366</v>
      </c>
      <c r="B55" s="7">
        <v>141800</v>
      </c>
      <c r="C55" s="8" t="s">
        <v>106</v>
      </c>
      <c r="D55" s="8" t="s">
        <v>106</v>
      </c>
      <c r="E55" s="8">
        <v>431</v>
      </c>
      <c r="F55" s="15">
        <v>0.42789901583226353</v>
      </c>
      <c r="G55" s="15">
        <v>12.939958592132506</v>
      </c>
      <c r="H55" s="9">
        <v>0.200931</v>
      </c>
      <c r="I55" s="10">
        <v>5.8700000000000002E-2</v>
      </c>
      <c r="J55" s="11">
        <v>1.2999999999999999E-3</v>
      </c>
      <c r="K55" s="52">
        <v>0.625</v>
      </c>
      <c r="L55" s="10">
        <v>1.2999999999999999E-2</v>
      </c>
      <c r="M55" s="10">
        <v>7.7280000000000001E-2</v>
      </c>
      <c r="N55" s="10">
        <v>1.1999999999999999E-3</v>
      </c>
      <c r="O55" s="43">
        <v>0.74653607262302901</v>
      </c>
      <c r="P55" s="9">
        <v>555.98736201889074</v>
      </c>
      <c r="Q55" s="58">
        <v>48.305904560004649</v>
      </c>
      <c r="R55" s="9">
        <v>479.86685456782419</v>
      </c>
      <c r="S55" s="9">
        <v>7.1767708998416992</v>
      </c>
      <c r="T55" s="9">
        <v>492.97640836848336</v>
      </c>
      <c r="U55" s="9">
        <v>8.0907444272496036</v>
      </c>
      <c r="V55" s="79">
        <f t="shared" si="3"/>
        <v>479.86685456782419</v>
      </c>
      <c r="W55" s="9">
        <f t="shared" si="4"/>
        <v>7.1767708998416992</v>
      </c>
      <c r="X55" s="8">
        <f t="shared" si="5"/>
        <v>97.340734043633944</v>
      </c>
    </row>
    <row r="56" spans="1:24">
      <c r="A56" s="6" t="s">
        <v>367</v>
      </c>
      <c r="B56" s="7">
        <v>220300</v>
      </c>
      <c r="C56" s="8" t="s">
        <v>106</v>
      </c>
      <c r="D56" s="8" t="s">
        <v>106</v>
      </c>
      <c r="E56" s="8">
        <v>692</v>
      </c>
      <c r="F56" s="15">
        <v>0.35561877667140829</v>
      </c>
      <c r="G56" s="15">
        <v>12.929919834497024</v>
      </c>
      <c r="H56" s="9">
        <v>0.2006194</v>
      </c>
      <c r="I56" s="10">
        <v>6.1499999999999999E-2</v>
      </c>
      <c r="J56" s="11">
        <v>1.1999999999999999E-3</v>
      </c>
      <c r="K56" s="52">
        <v>0.65500000000000003</v>
      </c>
      <c r="L56" s="10">
        <v>1.2E-2</v>
      </c>
      <c r="M56" s="10">
        <v>7.7340000000000006E-2</v>
      </c>
      <c r="N56" s="10">
        <v>1.1999999999999999E-3</v>
      </c>
      <c r="O56" s="43">
        <v>0.84690974915955497</v>
      </c>
      <c r="P56" s="9">
        <v>656.76740348376654</v>
      </c>
      <c r="Q56" s="58">
        <v>41.847951988181237</v>
      </c>
      <c r="R56" s="9">
        <v>480.22588293572784</v>
      </c>
      <c r="S56" s="9">
        <v>7.1763714283100626</v>
      </c>
      <c r="T56" s="9">
        <v>511.55100657869343</v>
      </c>
      <c r="U56" s="9">
        <v>7.3357312683461942</v>
      </c>
      <c r="V56" s="79">
        <f t="shared" si="3"/>
        <v>480.22588293572784</v>
      </c>
      <c r="W56" s="9">
        <f t="shared" si="4"/>
        <v>7.1763714283100626</v>
      </c>
      <c r="X56" s="8">
        <f t="shared" si="5"/>
        <v>93.876441793659779</v>
      </c>
    </row>
    <row r="57" spans="1:24">
      <c r="A57" s="6" t="s">
        <v>368</v>
      </c>
      <c r="B57" s="7">
        <v>169300</v>
      </c>
      <c r="C57" s="8" t="s">
        <v>106</v>
      </c>
      <c r="D57" s="8" t="s">
        <v>106</v>
      </c>
      <c r="E57" s="8">
        <v>515.29999999999995</v>
      </c>
      <c r="F57" s="15">
        <v>0.49701789264413521</v>
      </c>
      <c r="G57" s="15">
        <v>12.914890869172156</v>
      </c>
      <c r="H57" s="9">
        <v>0.20015330000000001</v>
      </c>
      <c r="I57" s="10">
        <v>5.8999999999999997E-2</v>
      </c>
      <c r="J57" s="11">
        <v>1.2999999999999999E-3</v>
      </c>
      <c r="K57" s="52">
        <v>0.628</v>
      </c>
      <c r="L57" s="10">
        <v>1.2999999999999999E-2</v>
      </c>
      <c r="M57" s="10">
        <v>7.7429999999999999E-2</v>
      </c>
      <c r="N57" s="10">
        <v>1.1999999999999999E-3</v>
      </c>
      <c r="O57" s="43">
        <v>0.74866628915447198</v>
      </c>
      <c r="P57" s="9">
        <v>567.09604422188295</v>
      </c>
      <c r="Q57" s="58">
        <v>47.970082871820537</v>
      </c>
      <c r="R57" s="9">
        <v>480.76438799819704</v>
      </c>
      <c r="S57" s="9">
        <v>7.1757723043863848</v>
      </c>
      <c r="T57" s="9">
        <v>494.84923346737941</v>
      </c>
      <c r="U57" s="9">
        <v>8.0758943266540655</v>
      </c>
      <c r="V57" s="79">
        <f t="shared" si="3"/>
        <v>480.76438799819704</v>
      </c>
      <c r="W57" s="9">
        <f t="shared" si="4"/>
        <v>7.1757723043863848</v>
      </c>
      <c r="X57" s="8">
        <f t="shared" si="5"/>
        <v>97.15370975307151</v>
      </c>
    </row>
    <row r="58" spans="1:24">
      <c r="A58" s="6" t="s">
        <v>369</v>
      </c>
      <c r="B58" s="7">
        <v>122600</v>
      </c>
      <c r="C58" s="8" t="s">
        <v>106</v>
      </c>
      <c r="D58" s="8" t="s">
        <v>106</v>
      </c>
      <c r="E58" s="8">
        <v>363.5</v>
      </c>
      <c r="F58" s="15">
        <v>0.20546537908362442</v>
      </c>
      <c r="G58" s="15">
        <v>12.860082304526749</v>
      </c>
      <c r="H58" s="9">
        <v>0.1984581</v>
      </c>
      <c r="I58" s="10">
        <v>5.6529999999999997E-2</v>
      </c>
      <c r="J58" s="11">
        <v>1.1000000000000001E-3</v>
      </c>
      <c r="K58" s="52">
        <v>0.60540000000000005</v>
      </c>
      <c r="L58" s="10">
        <v>1.2E-2</v>
      </c>
      <c r="M58" s="10">
        <v>7.7759999999999996E-2</v>
      </c>
      <c r="N58" s="10">
        <v>1.1999999999999999E-3</v>
      </c>
      <c r="O58" s="43">
        <v>0.77854938271604945</v>
      </c>
      <c r="P58" s="9">
        <v>473.24502033835284</v>
      </c>
      <c r="Q58" s="58">
        <v>43.047637651917334</v>
      </c>
      <c r="R58" s="9">
        <v>482.73852178382293</v>
      </c>
      <c r="S58" s="9">
        <v>7.173576372277239</v>
      </c>
      <c r="T58" s="9">
        <v>480.65486796500932</v>
      </c>
      <c r="U58" s="9">
        <v>7.5615321767226078</v>
      </c>
      <c r="V58" s="79">
        <f t="shared" si="3"/>
        <v>482.73852178382293</v>
      </c>
      <c r="W58" s="9">
        <f t="shared" si="4"/>
        <v>7.173576372277239</v>
      </c>
      <c r="X58" s="8">
        <f t="shared" si="5"/>
        <v>100.43350311370722</v>
      </c>
    </row>
    <row r="59" spans="1:24">
      <c r="A59" s="138" t="s">
        <v>370</v>
      </c>
      <c r="B59" s="139">
        <v>95200</v>
      </c>
      <c r="C59" s="124" t="s">
        <v>106</v>
      </c>
      <c r="D59" s="124" t="s">
        <v>106</v>
      </c>
      <c r="E59" s="124">
        <v>269</v>
      </c>
      <c r="F59" s="140">
        <v>1.6396130513198885</v>
      </c>
      <c r="G59" s="140">
        <v>12.1300339640951</v>
      </c>
      <c r="H59" s="119">
        <v>0.17656530000000001</v>
      </c>
      <c r="I59" s="141">
        <v>5.79E-2</v>
      </c>
      <c r="J59" s="142">
        <v>1.1999999999999999E-3</v>
      </c>
      <c r="K59" s="143">
        <v>0.65900000000000003</v>
      </c>
      <c r="L59" s="141">
        <v>1.2999999999999999E-2</v>
      </c>
      <c r="M59" s="141">
        <v>8.2439999999999999E-2</v>
      </c>
      <c r="N59" s="141">
        <v>1.1999999999999999E-3</v>
      </c>
      <c r="O59" s="144">
        <v>0.73787929683126185</v>
      </c>
      <c r="P59" s="119">
        <v>525.97995373238871</v>
      </c>
      <c r="Q59" s="145">
        <v>45.437204875228588</v>
      </c>
      <c r="R59" s="119">
        <v>510.67044065514233</v>
      </c>
      <c r="S59" s="119">
        <v>7.1425781226222398</v>
      </c>
      <c r="T59" s="119">
        <v>514.0021436851373</v>
      </c>
      <c r="U59" s="119">
        <v>7.9255759295349435</v>
      </c>
      <c r="V59" s="135">
        <f t="shared" si="3"/>
        <v>510.67044065514233</v>
      </c>
      <c r="W59" s="119">
        <f t="shared" si="4"/>
        <v>7.1425781226222398</v>
      </c>
      <c r="X59" s="124">
        <f t="shared" si="5"/>
        <v>99.351811452359257</v>
      </c>
    </row>
    <row r="60" spans="1:24">
      <c r="A60" s="138" t="s">
        <v>371</v>
      </c>
      <c r="B60" s="139">
        <v>112000</v>
      </c>
      <c r="C60" s="124" t="s">
        <v>106</v>
      </c>
      <c r="D60" s="124" t="s">
        <v>106</v>
      </c>
      <c r="E60" s="124">
        <v>318.39999999999998</v>
      </c>
      <c r="F60" s="140">
        <v>0.86956521739130443</v>
      </c>
      <c r="G60" s="140">
        <v>12.096286440062901</v>
      </c>
      <c r="H60" s="119">
        <v>0.1902162</v>
      </c>
      <c r="I60" s="141">
        <v>5.9799999999999999E-2</v>
      </c>
      <c r="J60" s="142">
        <v>1.4E-3</v>
      </c>
      <c r="K60" s="143">
        <v>0.68100000000000005</v>
      </c>
      <c r="L60" s="141">
        <v>1.6E-2</v>
      </c>
      <c r="M60" s="141">
        <v>8.2669999999999993E-2</v>
      </c>
      <c r="N60" s="141">
        <v>1.2999999999999999E-3</v>
      </c>
      <c r="O60" s="144">
        <v>0.66930264908673032</v>
      </c>
      <c r="P60" s="119">
        <v>596.34554251237068</v>
      </c>
      <c r="Q60" s="145">
        <v>50.718637929214808</v>
      </c>
      <c r="R60" s="119">
        <v>512.04004798914616</v>
      </c>
      <c r="S60" s="119">
        <v>7.7357931566011757</v>
      </c>
      <c r="T60" s="119">
        <v>527.3786408351308</v>
      </c>
      <c r="U60" s="119">
        <v>9.6188575169932164</v>
      </c>
      <c r="V60" s="135">
        <f t="shared" si="3"/>
        <v>512.04004798914616</v>
      </c>
      <c r="W60" s="119">
        <f t="shared" si="4"/>
        <v>7.7357931566011757</v>
      </c>
      <c r="X60" s="124">
        <f t="shared" si="5"/>
        <v>97.091540753016616</v>
      </c>
    </row>
    <row r="61" spans="1:24">
      <c r="A61" s="138" t="s">
        <v>372</v>
      </c>
      <c r="B61" s="139">
        <v>81900</v>
      </c>
      <c r="C61" s="124" t="s">
        <v>106</v>
      </c>
      <c r="D61" s="124" t="s">
        <v>106</v>
      </c>
      <c r="E61" s="124">
        <v>225.5</v>
      </c>
      <c r="F61" s="140">
        <v>0.53008216273522391</v>
      </c>
      <c r="G61" s="140">
        <v>12.071463061323033</v>
      </c>
      <c r="H61" s="119">
        <v>0.1894363</v>
      </c>
      <c r="I61" s="141">
        <v>6.0100000000000001E-2</v>
      </c>
      <c r="J61" s="142">
        <v>1.5E-3</v>
      </c>
      <c r="K61" s="143">
        <v>0.68700000000000006</v>
      </c>
      <c r="L61" s="141">
        <v>1.7000000000000001E-2</v>
      </c>
      <c r="M61" s="141">
        <v>8.2839999999999997E-2</v>
      </c>
      <c r="N61" s="141">
        <v>1.2999999999999999E-3</v>
      </c>
      <c r="O61" s="144">
        <v>0.63417786235691764</v>
      </c>
      <c r="P61" s="119">
        <v>607.17681153060619</v>
      </c>
      <c r="Q61" s="145">
        <v>53.972090131278051</v>
      </c>
      <c r="R61" s="119">
        <v>513.05217946229584</v>
      </c>
      <c r="S61" s="119">
        <v>7.7345794073734169</v>
      </c>
      <c r="T61" s="119">
        <v>530.99639900881482</v>
      </c>
      <c r="U61" s="119">
        <v>10.180864947243549</v>
      </c>
      <c r="V61" s="135">
        <f t="shared" si="3"/>
        <v>513.05217946229584</v>
      </c>
      <c r="W61" s="119">
        <f t="shared" si="4"/>
        <v>7.7345794073734169</v>
      </c>
      <c r="X61" s="124">
        <f t="shared" si="5"/>
        <v>96.620651367878466</v>
      </c>
    </row>
    <row r="62" spans="1:24">
      <c r="A62" s="138" t="s">
        <v>373</v>
      </c>
      <c r="B62" s="139">
        <v>116600</v>
      </c>
      <c r="C62" s="124" t="s">
        <v>106</v>
      </c>
      <c r="D62" s="124" t="s">
        <v>106</v>
      </c>
      <c r="E62" s="124">
        <v>321.89999999999998</v>
      </c>
      <c r="F62" s="140">
        <v>0.39968025579536376</v>
      </c>
      <c r="G62" s="140">
        <v>12.022120702091849</v>
      </c>
      <c r="H62" s="119">
        <v>0.1878908</v>
      </c>
      <c r="I62" s="141">
        <v>5.74E-2</v>
      </c>
      <c r="J62" s="142">
        <v>1.2999999999999999E-3</v>
      </c>
      <c r="K62" s="143">
        <v>0.65800000000000003</v>
      </c>
      <c r="L62" s="141">
        <v>1.4E-2</v>
      </c>
      <c r="M62" s="141">
        <v>8.3180000000000004E-2</v>
      </c>
      <c r="N62" s="141">
        <v>1.2999999999999999E-3</v>
      </c>
      <c r="O62" s="144">
        <v>0.73455157489781187</v>
      </c>
      <c r="P62" s="119">
        <v>506.93464219943422</v>
      </c>
      <c r="Q62" s="145">
        <v>49.814209667153683</v>
      </c>
      <c r="R62" s="119">
        <v>515.07596579845085</v>
      </c>
      <c r="S62" s="119">
        <v>7.7321530511837864</v>
      </c>
      <c r="T62" s="119">
        <v>513.38991390882177</v>
      </c>
      <c r="U62" s="119">
        <v>8.5378057058504737</v>
      </c>
      <c r="V62" s="135">
        <f t="shared" si="3"/>
        <v>515.07596579845085</v>
      </c>
      <c r="W62" s="119">
        <f t="shared" si="4"/>
        <v>7.7321530511837864</v>
      </c>
      <c r="X62" s="124">
        <f t="shared" si="5"/>
        <v>100.32841546823386</v>
      </c>
    </row>
    <row r="63" spans="1:24">
      <c r="A63" s="138" t="s">
        <v>374</v>
      </c>
      <c r="B63" s="139">
        <v>161600</v>
      </c>
      <c r="C63" s="124" t="s">
        <v>106</v>
      </c>
      <c r="D63" s="124" t="s">
        <v>106</v>
      </c>
      <c r="E63" s="124">
        <v>444</v>
      </c>
      <c r="F63" s="140">
        <v>2.0542317173377156</v>
      </c>
      <c r="G63" s="140">
        <v>12.020675561966582</v>
      </c>
      <c r="H63" s="119">
        <v>0.17339599999999999</v>
      </c>
      <c r="I63" s="141">
        <v>5.706E-2</v>
      </c>
      <c r="J63" s="142">
        <v>1.1000000000000001E-3</v>
      </c>
      <c r="K63" s="143">
        <v>0.65400000000000003</v>
      </c>
      <c r="L63" s="141">
        <v>1.2999999999999999E-2</v>
      </c>
      <c r="M63" s="141">
        <v>8.319E-2</v>
      </c>
      <c r="N63" s="141">
        <v>1.1999999999999999E-3</v>
      </c>
      <c r="O63" s="144">
        <v>0.72567893700241337</v>
      </c>
      <c r="P63" s="119">
        <v>493.85292177448474</v>
      </c>
      <c r="Q63" s="145">
        <v>42.496837682068502</v>
      </c>
      <c r="R63" s="119">
        <v>515.1354793089057</v>
      </c>
      <c r="S63" s="119">
        <v>7.1376353434059183</v>
      </c>
      <c r="T63" s="119">
        <v>510.93729664568161</v>
      </c>
      <c r="U63" s="119">
        <v>7.9494412013580131</v>
      </c>
      <c r="V63" s="135">
        <f t="shared" si="3"/>
        <v>515.1354793089057</v>
      </c>
      <c r="W63" s="119">
        <f t="shared" si="4"/>
        <v>7.1376353434059183</v>
      </c>
      <c r="X63" s="124">
        <f t="shared" si="5"/>
        <v>100.8216629889392</v>
      </c>
    </row>
    <row r="64" spans="1:24">
      <c r="A64" s="138" t="s">
        <v>375</v>
      </c>
      <c r="B64" s="139">
        <v>96600</v>
      </c>
      <c r="C64" s="124" t="s">
        <v>106</v>
      </c>
      <c r="D64" s="124" t="s">
        <v>106</v>
      </c>
      <c r="E64" s="124">
        <v>279</v>
      </c>
      <c r="F64" s="140">
        <v>1.3262599469496021</v>
      </c>
      <c r="G64" s="140">
        <v>12.00192030724916</v>
      </c>
      <c r="H64" s="119">
        <v>0.18725990000000001</v>
      </c>
      <c r="I64" s="141">
        <v>5.9400000000000001E-2</v>
      </c>
      <c r="J64" s="142">
        <v>1.4E-3</v>
      </c>
      <c r="K64" s="143">
        <v>0.68200000000000005</v>
      </c>
      <c r="L64" s="141">
        <v>1.4999999999999999E-2</v>
      </c>
      <c r="M64" s="141">
        <v>8.3320000000000005E-2</v>
      </c>
      <c r="N64" s="141">
        <v>1.2999999999999999E-3</v>
      </c>
      <c r="O64" s="144">
        <v>0.70939350296047365</v>
      </c>
      <c r="P64" s="119">
        <v>581.78803738906743</v>
      </c>
      <c r="Q64" s="145">
        <v>51.185251277223315</v>
      </c>
      <c r="R64" s="119">
        <v>515.90910495077208</v>
      </c>
      <c r="S64" s="119">
        <v>7.7311544057525907</v>
      </c>
      <c r="T64" s="119">
        <v>527.98249637077356</v>
      </c>
      <c r="U64" s="119">
        <v>9.0150019813504514</v>
      </c>
      <c r="V64" s="135">
        <f t="shared" si="3"/>
        <v>515.90910495077208</v>
      </c>
      <c r="W64" s="119">
        <f t="shared" si="4"/>
        <v>7.7311544057525907</v>
      </c>
      <c r="X64" s="124">
        <f t="shared" si="5"/>
        <v>97.713297031058588</v>
      </c>
    </row>
    <row r="65" spans="1:24">
      <c r="A65" s="138" t="s">
        <v>376</v>
      </c>
      <c r="B65" s="139">
        <v>320200</v>
      </c>
      <c r="C65" s="124" t="s">
        <v>106</v>
      </c>
      <c r="D65" s="124" t="s">
        <v>106</v>
      </c>
      <c r="E65" s="124">
        <v>884</v>
      </c>
      <c r="F65" s="140">
        <v>0.25412960609911056</v>
      </c>
      <c r="G65" s="140">
        <v>11.973180076628353</v>
      </c>
      <c r="H65" s="119">
        <v>0.1720284</v>
      </c>
      <c r="I65" s="141">
        <v>6.6000000000000003E-2</v>
      </c>
      <c r="J65" s="142">
        <v>1.1000000000000001E-3</v>
      </c>
      <c r="K65" s="143">
        <v>0.75900000000000001</v>
      </c>
      <c r="L65" s="141">
        <v>1.2E-2</v>
      </c>
      <c r="M65" s="141">
        <v>8.3519999999999997E-2</v>
      </c>
      <c r="N65" s="141">
        <v>1.1999999999999999E-3</v>
      </c>
      <c r="O65" s="144">
        <v>0.90876436781609193</v>
      </c>
      <c r="P65" s="119">
        <v>806.37570116184168</v>
      </c>
      <c r="Q65" s="145">
        <v>34.885880349092311</v>
      </c>
      <c r="R65" s="119">
        <v>517.09911698680935</v>
      </c>
      <c r="S65" s="119">
        <v>7.1354626871091114</v>
      </c>
      <c r="T65" s="119">
        <v>573.4329753316963</v>
      </c>
      <c r="U65" s="119">
        <v>6.9034807790783361</v>
      </c>
      <c r="V65" s="135">
        <f t="shared" si="3"/>
        <v>517.09911698680935</v>
      </c>
      <c r="W65" s="119">
        <f t="shared" si="4"/>
        <v>7.1354626871091114</v>
      </c>
      <c r="X65" s="124">
        <f t="shared" si="5"/>
        <v>90.176034380949019</v>
      </c>
    </row>
    <row r="66" spans="1:24">
      <c r="A66" s="138" t="s">
        <v>377</v>
      </c>
      <c r="B66" s="139">
        <v>148800</v>
      </c>
      <c r="C66" s="124" t="s">
        <v>106</v>
      </c>
      <c r="D66" s="124" t="s">
        <v>106</v>
      </c>
      <c r="E66" s="124">
        <v>407</v>
      </c>
      <c r="F66" s="140">
        <v>0.59844404548174746</v>
      </c>
      <c r="G66" s="140">
        <v>11.95886151638364</v>
      </c>
      <c r="H66" s="119">
        <v>0.1716172</v>
      </c>
      <c r="I66" s="141">
        <v>5.9339999999999997E-2</v>
      </c>
      <c r="J66" s="142">
        <v>1E-3</v>
      </c>
      <c r="K66" s="143">
        <v>0.6855</v>
      </c>
      <c r="L66" s="141">
        <v>1.2E-2</v>
      </c>
      <c r="M66" s="141">
        <v>8.362E-2</v>
      </c>
      <c r="N66" s="141">
        <v>1.1999999999999999E-3</v>
      </c>
      <c r="O66" s="144">
        <v>0.81977995694809846</v>
      </c>
      <c r="P66" s="119">
        <v>579.59286950568128</v>
      </c>
      <c r="Q66" s="145">
        <v>36.611391080933529</v>
      </c>
      <c r="R66" s="119">
        <v>517.69404063610614</v>
      </c>
      <c r="S66" s="119">
        <v>7.1348045675274534</v>
      </c>
      <c r="T66" s="119">
        <v>530.0931671746747</v>
      </c>
      <c r="U66" s="119">
        <v>7.203457134320729</v>
      </c>
      <c r="V66" s="135">
        <f t="shared" si="3"/>
        <v>517.69404063610614</v>
      </c>
      <c r="W66" s="119">
        <f t="shared" si="4"/>
        <v>7.1348045675274534</v>
      </c>
      <c r="X66" s="124">
        <f t="shared" si="5"/>
        <v>97.660953336815439</v>
      </c>
    </row>
    <row r="67" spans="1:24">
      <c r="A67" s="138" t="s">
        <v>378</v>
      </c>
      <c r="B67" s="139">
        <v>226700</v>
      </c>
      <c r="C67" s="124" t="s">
        <v>106</v>
      </c>
      <c r="D67" s="124" t="s">
        <v>106</v>
      </c>
      <c r="E67" s="124">
        <v>642.5</v>
      </c>
      <c r="F67" s="140">
        <v>0.20964360587002098</v>
      </c>
      <c r="G67" s="140">
        <v>11.924636298592892</v>
      </c>
      <c r="H67" s="119">
        <v>0.17063629999999999</v>
      </c>
      <c r="I67" s="141">
        <v>5.8229999999999997E-2</v>
      </c>
      <c r="J67" s="142">
        <v>9.8999999999999999E-4</v>
      </c>
      <c r="K67" s="143">
        <v>0.67320000000000002</v>
      </c>
      <c r="L67" s="141">
        <v>1.2E-2</v>
      </c>
      <c r="M67" s="141">
        <v>8.3860000000000004E-2</v>
      </c>
      <c r="N67" s="141">
        <v>1.1999999999999999E-3</v>
      </c>
      <c r="O67" s="144">
        <v>0.80276651562127332</v>
      </c>
      <c r="P67" s="119">
        <v>538.42651135640108</v>
      </c>
      <c r="Q67" s="145">
        <v>37.194370963438288</v>
      </c>
      <c r="R67" s="119">
        <v>519.12163342591714</v>
      </c>
      <c r="S67" s="119">
        <v>7.1332255757276926</v>
      </c>
      <c r="T67" s="119">
        <v>522.6562020469172</v>
      </c>
      <c r="U67" s="119">
        <v>7.2562223047347061</v>
      </c>
      <c r="V67" s="135">
        <f t="shared" ref="V67:V98" si="6">IF(R67&lt;=800,R67,P67)</f>
        <v>519.12163342591714</v>
      </c>
      <c r="W67" s="119">
        <f t="shared" ref="W67:W98" si="7">IF(R67&lt;=800,S67,Q67)</f>
        <v>7.1332255757276926</v>
      </c>
      <c r="X67" s="124">
        <f t="shared" ref="X67:X98" si="8">IF(R67&lt;=800,100-(1-(R67/T67))*100,100-(1-(R67/P67))*100)</f>
        <v>99.323729708523999</v>
      </c>
    </row>
    <row r="68" spans="1:24">
      <c r="A68" s="138" t="s">
        <v>379</v>
      </c>
      <c r="B68" s="139">
        <v>138500</v>
      </c>
      <c r="C68" s="124" t="s">
        <v>106</v>
      </c>
      <c r="D68" s="124" t="s">
        <v>106</v>
      </c>
      <c r="E68" s="124">
        <v>382</v>
      </c>
      <c r="F68" s="140">
        <v>0.15797788309636651</v>
      </c>
      <c r="G68" s="140">
        <v>11.856770215793219</v>
      </c>
      <c r="H68" s="119">
        <v>0.1827579</v>
      </c>
      <c r="I68" s="141">
        <v>5.9479999999999998E-2</v>
      </c>
      <c r="J68" s="142">
        <v>1.1999999999999999E-3</v>
      </c>
      <c r="K68" s="143">
        <v>0.69099999999999995</v>
      </c>
      <c r="L68" s="141">
        <v>1.2999999999999999E-2</v>
      </c>
      <c r="M68" s="141">
        <v>8.4339999999999998E-2</v>
      </c>
      <c r="N68" s="141">
        <v>1.2999999999999999E-3</v>
      </c>
      <c r="O68" s="144">
        <v>0.81930282191131132</v>
      </c>
      <c r="P68" s="119">
        <v>584.71022235873784</v>
      </c>
      <c r="Q68" s="145">
        <v>43.792523441554408</v>
      </c>
      <c r="R68" s="119">
        <v>521.9758709113554</v>
      </c>
      <c r="S68" s="119">
        <v>7.7238863393356496</v>
      </c>
      <c r="T68" s="119">
        <v>533.40109652885531</v>
      </c>
      <c r="U68" s="119">
        <v>7.7761674272029495</v>
      </c>
      <c r="V68" s="135">
        <f t="shared" si="6"/>
        <v>521.9758709113554</v>
      </c>
      <c r="W68" s="119">
        <f t="shared" si="7"/>
        <v>7.7238863393356496</v>
      </c>
      <c r="X68" s="124">
        <f t="shared" si="8"/>
        <v>97.858042345272565</v>
      </c>
    </row>
    <row r="69" spans="1:24">
      <c r="A69" s="138" t="s">
        <v>380</v>
      </c>
      <c r="B69" s="139">
        <v>93600</v>
      </c>
      <c r="C69" s="124" t="s">
        <v>106</v>
      </c>
      <c r="D69" s="124" t="s">
        <v>106</v>
      </c>
      <c r="E69" s="124">
        <v>272.2</v>
      </c>
      <c r="F69" s="140">
        <v>0.36818851251840939</v>
      </c>
      <c r="G69" s="140">
        <v>11.846937566639024</v>
      </c>
      <c r="H69" s="119">
        <v>0.1964899</v>
      </c>
      <c r="I69" s="141">
        <v>6.5199999999999994E-2</v>
      </c>
      <c r="J69" s="142">
        <v>1.6000000000000001E-3</v>
      </c>
      <c r="K69" s="143">
        <v>0.76</v>
      </c>
      <c r="L69" s="141">
        <v>1.9E-2</v>
      </c>
      <c r="M69" s="141">
        <v>8.4409999999999999E-2</v>
      </c>
      <c r="N69" s="141">
        <v>1.4E-3</v>
      </c>
      <c r="O69" s="144">
        <v>0.66342850373178541</v>
      </c>
      <c r="P69" s="119">
        <v>780.79682386234447</v>
      </c>
      <c r="Q69" s="145">
        <v>51.576724767471219</v>
      </c>
      <c r="R69" s="119">
        <v>522.39200831115215</v>
      </c>
      <c r="S69" s="119">
        <v>8.3171117277200892</v>
      </c>
      <c r="T69" s="119">
        <v>574.0100614815052</v>
      </c>
      <c r="U69" s="119">
        <v>10.902776700652566</v>
      </c>
      <c r="V69" s="135">
        <f t="shared" si="6"/>
        <v>522.39200831115215</v>
      </c>
      <c r="W69" s="119">
        <f t="shared" si="7"/>
        <v>8.3171117277200892</v>
      </c>
      <c r="X69" s="124">
        <f t="shared" si="8"/>
        <v>91.00746543760431</v>
      </c>
    </row>
    <row r="70" spans="1:24">
      <c r="A70" s="138" t="s">
        <v>381</v>
      </c>
      <c r="B70" s="139">
        <v>77940</v>
      </c>
      <c r="C70" s="124" t="s">
        <v>106</v>
      </c>
      <c r="D70" s="124" t="s">
        <v>106</v>
      </c>
      <c r="E70" s="124">
        <v>214.8</v>
      </c>
      <c r="F70" s="140">
        <v>1.3717421124828533</v>
      </c>
      <c r="G70" s="140">
        <v>11.835720203574388</v>
      </c>
      <c r="H70" s="119">
        <v>0.18210960000000001</v>
      </c>
      <c r="I70" s="141">
        <v>5.9799999999999999E-2</v>
      </c>
      <c r="J70" s="142">
        <v>1.4E-3</v>
      </c>
      <c r="K70" s="143">
        <v>0.69799999999999995</v>
      </c>
      <c r="L70" s="141">
        <v>1.6E-2</v>
      </c>
      <c r="M70" s="141">
        <v>8.4489999999999996E-2</v>
      </c>
      <c r="N70" s="141">
        <v>1.2999999999999999E-3</v>
      </c>
      <c r="O70" s="144">
        <v>0.67123328204521238</v>
      </c>
      <c r="P70" s="119">
        <v>596.34554251237068</v>
      </c>
      <c r="Q70" s="145">
        <v>50.718637929214808</v>
      </c>
      <c r="R70" s="119">
        <v>522.86756101971594</v>
      </c>
      <c r="S70" s="119">
        <v>7.7228186584587775</v>
      </c>
      <c r="T70" s="119">
        <v>537.59566217104691</v>
      </c>
      <c r="U70" s="119">
        <v>9.523005824676261</v>
      </c>
      <c r="V70" s="135">
        <f t="shared" si="6"/>
        <v>522.86756101971594</v>
      </c>
      <c r="W70" s="119">
        <f t="shared" si="7"/>
        <v>7.7228186584587775</v>
      </c>
      <c r="X70" s="124">
        <f t="shared" si="8"/>
        <v>97.260375745620337</v>
      </c>
    </row>
    <row r="71" spans="1:24">
      <c r="A71" s="138" t="s">
        <v>382</v>
      </c>
      <c r="B71" s="139">
        <v>121600</v>
      </c>
      <c r="C71" s="124" t="s">
        <v>106</v>
      </c>
      <c r="D71" s="124" t="s">
        <v>106</v>
      </c>
      <c r="E71" s="124">
        <v>328.8</v>
      </c>
      <c r="F71" s="140">
        <v>0.74183976261127593</v>
      </c>
      <c r="G71" s="140">
        <v>11.720581340834507</v>
      </c>
      <c r="H71" s="119">
        <v>0.17858360000000001</v>
      </c>
      <c r="I71" s="141">
        <v>5.8639999999999998E-2</v>
      </c>
      <c r="J71" s="142">
        <v>1.1000000000000001E-3</v>
      </c>
      <c r="K71" s="143">
        <v>0.69099999999999995</v>
      </c>
      <c r="L71" s="141">
        <v>1.2999999999999999E-2</v>
      </c>
      <c r="M71" s="141">
        <v>8.5319999999999993E-2</v>
      </c>
      <c r="N71" s="141">
        <v>1.2999999999999999E-3</v>
      </c>
      <c r="O71" s="144">
        <v>0.8098921706516643</v>
      </c>
      <c r="P71" s="119">
        <v>553.75629709879581</v>
      </c>
      <c r="Q71" s="145">
        <v>40.931512197823579</v>
      </c>
      <c r="R71" s="119">
        <v>527.79935139041322</v>
      </c>
      <c r="S71" s="119">
        <v>7.7169161556093968</v>
      </c>
      <c r="T71" s="119">
        <v>533.40109652885531</v>
      </c>
      <c r="U71" s="119">
        <v>7.7761674272029495</v>
      </c>
      <c r="V71" s="135">
        <f t="shared" si="6"/>
        <v>527.79935139041322</v>
      </c>
      <c r="W71" s="119">
        <f t="shared" si="7"/>
        <v>7.7169161556093968</v>
      </c>
      <c r="X71" s="124">
        <f t="shared" si="8"/>
        <v>98.949806219954212</v>
      </c>
    </row>
    <row r="72" spans="1:24">
      <c r="A72" s="138" t="s">
        <v>383</v>
      </c>
      <c r="B72" s="139">
        <v>85300</v>
      </c>
      <c r="C72" s="124" t="s">
        <v>106</v>
      </c>
      <c r="D72" s="124" t="s">
        <v>106</v>
      </c>
      <c r="E72" s="124">
        <v>227.7</v>
      </c>
      <c r="F72" s="140">
        <v>0.67024128686327078</v>
      </c>
      <c r="G72" s="140">
        <v>11.716461628588167</v>
      </c>
      <c r="H72" s="119">
        <v>0.17845810000000001</v>
      </c>
      <c r="I72" s="141">
        <v>5.8000000000000003E-2</v>
      </c>
      <c r="J72" s="142">
        <v>1.2999999999999999E-3</v>
      </c>
      <c r="K72" s="143">
        <v>0.68500000000000005</v>
      </c>
      <c r="L72" s="141">
        <v>1.4999999999999999E-2</v>
      </c>
      <c r="M72" s="141">
        <v>8.5349999999999995E-2</v>
      </c>
      <c r="N72" s="141">
        <v>1.2999999999999999E-3</v>
      </c>
      <c r="O72" s="144">
        <v>0.69556727201718427</v>
      </c>
      <c r="P72" s="119">
        <v>529.76190249090018</v>
      </c>
      <c r="Q72" s="145">
        <v>49.107116489827654</v>
      </c>
      <c r="R72" s="119">
        <v>527.97753824099436</v>
      </c>
      <c r="S72" s="119">
        <v>7.7167029810789245</v>
      </c>
      <c r="T72" s="119">
        <v>529.79191125991269</v>
      </c>
      <c r="U72" s="119">
        <v>8.9990224479316794</v>
      </c>
      <c r="V72" s="135">
        <f t="shared" si="6"/>
        <v>527.97753824099436</v>
      </c>
      <c r="W72" s="119">
        <f t="shared" si="7"/>
        <v>7.7167029810789245</v>
      </c>
      <c r="X72" s="124">
        <f t="shared" si="8"/>
        <v>99.657531007862403</v>
      </c>
    </row>
    <row r="73" spans="1:24">
      <c r="A73" s="138" t="s">
        <v>384</v>
      </c>
      <c r="B73" s="139">
        <v>114470</v>
      </c>
      <c r="C73" s="124" t="s">
        <v>106</v>
      </c>
      <c r="D73" s="124" t="s">
        <v>106</v>
      </c>
      <c r="E73" s="124">
        <v>311.3</v>
      </c>
      <c r="F73" s="140">
        <v>0.67792014100738929</v>
      </c>
      <c r="G73" s="140">
        <v>11.604966925844261</v>
      </c>
      <c r="H73" s="119">
        <v>0.17507780000000001</v>
      </c>
      <c r="I73" s="141">
        <v>5.8799999999999998E-2</v>
      </c>
      <c r="J73" s="142">
        <v>1.2999999999999999E-3</v>
      </c>
      <c r="K73" s="143">
        <v>0.69299999999999995</v>
      </c>
      <c r="L73" s="141">
        <v>1.4999999999999999E-2</v>
      </c>
      <c r="M73" s="141">
        <v>8.6169999999999997E-2</v>
      </c>
      <c r="N73" s="141">
        <v>1.2999999999999999E-3</v>
      </c>
      <c r="O73" s="144">
        <v>0.69699431356620634</v>
      </c>
      <c r="P73" s="119">
        <v>559.6988731971968</v>
      </c>
      <c r="Q73" s="145">
        <v>48.19346901733951</v>
      </c>
      <c r="R73" s="119">
        <v>532.84607261376937</v>
      </c>
      <c r="S73" s="119">
        <v>7.7108807676913784</v>
      </c>
      <c r="T73" s="119">
        <v>534.60131304360903</v>
      </c>
      <c r="U73" s="119">
        <v>8.9566860084071322</v>
      </c>
      <c r="V73" s="135">
        <f t="shared" si="6"/>
        <v>532.84607261376937</v>
      </c>
      <c r="W73" s="119">
        <f t="shared" si="7"/>
        <v>7.7108807676913784</v>
      </c>
      <c r="X73" s="124">
        <f t="shared" si="8"/>
        <v>99.671673004346601</v>
      </c>
    </row>
    <row r="74" spans="1:24">
      <c r="A74" s="138" t="s">
        <v>385</v>
      </c>
      <c r="B74" s="139">
        <v>58200</v>
      </c>
      <c r="C74" s="124" t="s">
        <v>106</v>
      </c>
      <c r="D74" s="124" t="s">
        <v>106</v>
      </c>
      <c r="E74" s="124">
        <v>158.9</v>
      </c>
      <c r="F74" s="140">
        <v>0.84961767204757854</v>
      </c>
      <c r="G74" s="140">
        <v>11.56737998843262</v>
      </c>
      <c r="H74" s="119">
        <v>0.17394560000000001</v>
      </c>
      <c r="I74" s="141">
        <v>6.3799999999999996E-2</v>
      </c>
      <c r="J74" s="142">
        <v>1.8E-3</v>
      </c>
      <c r="K74" s="143">
        <v>0.76200000000000001</v>
      </c>
      <c r="L74" s="141">
        <v>2.1000000000000001E-2</v>
      </c>
      <c r="M74" s="141">
        <v>8.6449999999999999E-2</v>
      </c>
      <c r="N74" s="141">
        <v>1.2999999999999999E-3</v>
      </c>
      <c r="O74" s="144">
        <v>0.54564983888292151</v>
      </c>
      <c r="P74" s="119">
        <v>735.00689104833907</v>
      </c>
      <c r="Q74" s="145">
        <v>59.73756107327825</v>
      </c>
      <c r="R74" s="119">
        <v>534.50765722680183</v>
      </c>
      <c r="S74" s="119">
        <v>7.7088947064934246</v>
      </c>
      <c r="T74" s="119">
        <v>575.16325076304793</v>
      </c>
      <c r="U74" s="119">
        <v>12.030066880251411</v>
      </c>
      <c r="V74" s="135">
        <f t="shared" si="6"/>
        <v>534.50765722680183</v>
      </c>
      <c r="W74" s="119">
        <f t="shared" si="7"/>
        <v>7.7088947064934246</v>
      </c>
      <c r="X74" s="124">
        <f t="shared" si="8"/>
        <v>92.931468851267908</v>
      </c>
    </row>
    <row r="75" spans="1:24">
      <c r="A75" s="138" t="s">
        <v>386</v>
      </c>
      <c r="B75" s="139">
        <v>155800</v>
      </c>
      <c r="C75" s="124" t="s">
        <v>106</v>
      </c>
      <c r="D75" s="124" t="s">
        <v>106</v>
      </c>
      <c r="E75" s="124">
        <v>427</v>
      </c>
      <c r="F75" s="140">
        <v>0.26581605528973951</v>
      </c>
      <c r="G75" s="140">
        <v>11.530035743110803</v>
      </c>
      <c r="H75" s="119">
        <v>0.17282420000000001</v>
      </c>
      <c r="I75" s="141">
        <v>5.842E-2</v>
      </c>
      <c r="J75" s="142">
        <v>1.1000000000000001E-3</v>
      </c>
      <c r="K75" s="143">
        <v>0.69699999999999995</v>
      </c>
      <c r="L75" s="141">
        <v>1.2999999999999999E-2</v>
      </c>
      <c r="M75" s="141">
        <v>8.6730000000000002E-2</v>
      </c>
      <c r="N75" s="141">
        <v>1.2999999999999999E-3</v>
      </c>
      <c r="O75" s="144">
        <v>0.80364349129482304</v>
      </c>
      <c r="P75" s="119">
        <v>545.54889344302001</v>
      </c>
      <c r="Q75" s="145">
        <v>41.142868918110153</v>
      </c>
      <c r="R75" s="119">
        <v>536.16881367125609</v>
      </c>
      <c r="S75" s="119">
        <v>7.7069096681149176</v>
      </c>
      <c r="T75" s="119">
        <v>536.99749835212401</v>
      </c>
      <c r="U75" s="119">
        <v>7.7487782530122331</v>
      </c>
      <c r="V75" s="135">
        <f t="shared" si="6"/>
        <v>536.16881367125609</v>
      </c>
      <c r="W75" s="119">
        <f t="shared" si="7"/>
        <v>7.7069096681149176</v>
      </c>
      <c r="X75" s="124">
        <f t="shared" si="8"/>
        <v>99.845681835872441</v>
      </c>
    </row>
    <row r="76" spans="1:24">
      <c r="A76" s="138" t="s">
        <v>387</v>
      </c>
      <c r="B76" s="139">
        <v>135400</v>
      </c>
      <c r="C76" s="124" t="s">
        <v>106</v>
      </c>
      <c r="D76" s="124" t="s">
        <v>106</v>
      </c>
      <c r="E76" s="124">
        <v>374</v>
      </c>
      <c r="F76" s="140">
        <v>0.10319917440660475</v>
      </c>
      <c r="G76" s="140">
        <v>11.512779184895233</v>
      </c>
      <c r="H76" s="119">
        <v>0.1855617</v>
      </c>
      <c r="I76" s="141">
        <v>5.7799999999999997E-2</v>
      </c>
      <c r="J76" s="142">
        <v>1.1999999999999999E-3</v>
      </c>
      <c r="K76" s="143">
        <v>0.69299999999999995</v>
      </c>
      <c r="L76" s="141">
        <v>1.4999999999999999E-2</v>
      </c>
      <c r="M76" s="141">
        <v>8.6860000000000007E-2</v>
      </c>
      <c r="N76" s="141">
        <v>1.4E-3</v>
      </c>
      <c r="O76" s="144">
        <v>0.74464655767902366</v>
      </c>
      <c r="P76" s="119">
        <v>522.1890215237994</v>
      </c>
      <c r="Q76" s="145">
        <v>45.545249325041453</v>
      </c>
      <c r="R76" s="119">
        <v>536.93991939466616</v>
      </c>
      <c r="S76" s="119">
        <v>8.2983753551376367</v>
      </c>
      <c r="T76" s="119">
        <v>534.60131304360903</v>
      </c>
      <c r="U76" s="119">
        <v>8.9566860084071322</v>
      </c>
      <c r="V76" s="135">
        <f t="shared" si="6"/>
        <v>536.93991939466616</v>
      </c>
      <c r="W76" s="119">
        <f t="shared" si="7"/>
        <v>8.2983753551376367</v>
      </c>
      <c r="X76" s="124">
        <f t="shared" si="8"/>
        <v>100.43744867324453</v>
      </c>
    </row>
    <row r="77" spans="1:24">
      <c r="A77" s="138" t="s">
        <v>388</v>
      </c>
      <c r="B77" s="139">
        <v>77300</v>
      </c>
      <c r="C77" s="124" t="s">
        <v>106</v>
      </c>
      <c r="D77" s="124" t="s">
        <v>106</v>
      </c>
      <c r="E77" s="124">
        <v>208.4</v>
      </c>
      <c r="F77" s="140">
        <v>0.65963060686015829</v>
      </c>
      <c r="G77" s="140">
        <v>11.499540018399264</v>
      </c>
      <c r="H77" s="119">
        <v>0.17191119999999999</v>
      </c>
      <c r="I77" s="141">
        <v>6.2E-2</v>
      </c>
      <c r="J77" s="142">
        <v>1.4E-3</v>
      </c>
      <c r="K77" s="143">
        <v>0.74299999999999999</v>
      </c>
      <c r="L77" s="141">
        <v>1.6E-2</v>
      </c>
      <c r="M77" s="141">
        <v>8.6959999999999996E-2</v>
      </c>
      <c r="N77" s="141">
        <v>1.2999999999999999E-3</v>
      </c>
      <c r="O77" s="144">
        <v>0.69421285648574049</v>
      </c>
      <c r="P77" s="119">
        <v>674.10867823409296</v>
      </c>
      <c r="Q77" s="145">
        <v>48.290377558047986</v>
      </c>
      <c r="R77" s="119">
        <v>537.53301488432567</v>
      </c>
      <c r="S77" s="119">
        <v>7.7052798654781327</v>
      </c>
      <c r="T77" s="119">
        <v>564.15471040045065</v>
      </c>
      <c r="U77" s="119">
        <v>9.2782649312456442</v>
      </c>
      <c r="V77" s="135">
        <f t="shared" si="6"/>
        <v>537.53301488432567</v>
      </c>
      <c r="W77" s="119">
        <f t="shared" si="7"/>
        <v>7.7052798654781327</v>
      </c>
      <c r="X77" s="124">
        <f t="shared" si="8"/>
        <v>95.281135648547846</v>
      </c>
    </row>
    <row r="78" spans="1:24">
      <c r="A78" s="138" t="s">
        <v>389</v>
      </c>
      <c r="B78" s="139">
        <v>205100</v>
      </c>
      <c r="C78" s="124" t="s">
        <v>106</v>
      </c>
      <c r="D78" s="124" t="s">
        <v>106</v>
      </c>
      <c r="E78" s="124">
        <v>555</v>
      </c>
      <c r="F78" s="140">
        <v>9.9009900990099015E-2</v>
      </c>
      <c r="G78" s="140">
        <v>11.446886446886447</v>
      </c>
      <c r="H78" s="119">
        <v>0.17034060000000001</v>
      </c>
      <c r="I78" s="141">
        <v>6.105E-2</v>
      </c>
      <c r="J78" s="142">
        <v>1.1000000000000001E-3</v>
      </c>
      <c r="K78" s="143">
        <v>0.73399999999999999</v>
      </c>
      <c r="L78" s="141">
        <v>1.2999999999999999E-2</v>
      </c>
      <c r="M78" s="141">
        <v>8.7359999999999993E-2</v>
      </c>
      <c r="N78" s="141">
        <v>1.2999999999999999E-3</v>
      </c>
      <c r="O78" s="144">
        <v>0.84020146520146533</v>
      </c>
      <c r="P78" s="119">
        <v>640.99613872099621</v>
      </c>
      <c r="Q78" s="145">
        <v>38.744550308672345</v>
      </c>
      <c r="R78" s="119">
        <v>539.904851322323</v>
      </c>
      <c r="S78" s="119">
        <v>7.7024470673608221</v>
      </c>
      <c r="T78" s="119">
        <v>558.8981858743465</v>
      </c>
      <c r="U78" s="119">
        <v>7.5840511687762273</v>
      </c>
      <c r="V78" s="135">
        <f t="shared" si="6"/>
        <v>539.904851322323</v>
      </c>
      <c r="W78" s="119">
        <f t="shared" si="7"/>
        <v>7.7024470673608221</v>
      </c>
      <c r="X78" s="124">
        <f t="shared" si="8"/>
        <v>96.601646770008713</v>
      </c>
    </row>
    <row r="79" spans="1:24">
      <c r="A79" s="138" t="s">
        <v>390</v>
      </c>
      <c r="B79" s="139">
        <v>121440</v>
      </c>
      <c r="C79" s="124" t="s">
        <v>106</v>
      </c>
      <c r="D79" s="124" t="s">
        <v>106</v>
      </c>
      <c r="E79" s="124">
        <v>314</v>
      </c>
      <c r="F79" s="140">
        <v>0.43103448275862072</v>
      </c>
      <c r="G79" s="140">
        <v>11.399908800729593</v>
      </c>
      <c r="H79" s="119">
        <v>0.18194109999999999</v>
      </c>
      <c r="I79" s="141">
        <v>6.4100000000000004E-2</v>
      </c>
      <c r="J79" s="142">
        <v>1.4E-3</v>
      </c>
      <c r="K79" s="143">
        <v>0.77300000000000002</v>
      </c>
      <c r="L79" s="141">
        <v>1.7000000000000001E-2</v>
      </c>
      <c r="M79" s="141">
        <v>8.7720000000000006E-2</v>
      </c>
      <c r="N79" s="141">
        <v>1.4E-3</v>
      </c>
      <c r="O79" s="144">
        <v>0.7257047825970333</v>
      </c>
      <c r="P79" s="119">
        <v>744.93181438585088</v>
      </c>
      <c r="Q79" s="145">
        <v>46.170654139628105</v>
      </c>
      <c r="R79" s="119">
        <v>542.03875823770272</v>
      </c>
      <c r="S79" s="119">
        <v>8.2918185068859884</v>
      </c>
      <c r="T79" s="119">
        <v>581.48248676658466</v>
      </c>
      <c r="U79" s="119">
        <v>9.6893869732373332</v>
      </c>
      <c r="V79" s="135">
        <f t="shared" si="6"/>
        <v>542.03875823770272</v>
      </c>
      <c r="W79" s="119">
        <f t="shared" si="7"/>
        <v>8.2918185068859884</v>
      </c>
      <c r="X79" s="124">
        <f t="shared" si="8"/>
        <v>93.216695356000429</v>
      </c>
    </row>
    <row r="80" spans="1:24">
      <c r="A80" s="138" t="s">
        <v>391</v>
      </c>
      <c r="B80" s="139">
        <v>55640</v>
      </c>
      <c r="C80" s="124" t="s">
        <v>106</v>
      </c>
      <c r="D80" s="124" t="s">
        <v>106</v>
      </c>
      <c r="E80" s="124">
        <v>139.30000000000001</v>
      </c>
      <c r="F80" s="140">
        <v>0.50100200400801598</v>
      </c>
      <c r="G80" s="140">
        <v>11.317338162064283</v>
      </c>
      <c r="H80" s="119">
        <v>0.179315</v>
      </c>
      <c r="I80" s="141">
        <v>5.7700000000000001E-2</v>
      </c>
      <c r="J80" s="142">
        <v>1.6000000000000001E-3</v>
      </c>
      <c r="K80" s="143">
        <v>0.70399999999999996</v>
      </c>
      <c r="L80" s="141">
        <v>2.1000000000000001E-2</v>
      </c>
      <c r="M80" s="141">
        <v>8.8359999999999994E-2</v>
      </c>
      <c r="N80" s="141">
        <v>1.4E-3</v>
      </c>
      <c r="O80" s="144">
        <v>0.53116040440621703</v>
      </c>
      <c r="P80" s="119">
        <v>518.38906526783137</v>
      </c>
      <c r="Q80" s="145">
        <v>60.87171006599722</v>
      </c>
      <c r="R80" s="119">
        <v>545.83062728250547</v>
      </c>
      <c r="S80" s="119">
        <v>8.2869457126355428</v>
      </c>
      <c r="T80" s="119">
        <v>541.17726395605825</v>
      </c>
      <c r="U80" s="119">
        <v>12.437043281920182</v>
      </c>
      <c r="V80" s="135">
        <f t="shared" si="6"/>
        <v>545.83062728250547</v>
      </c>
      <c r="W80" s="119">
        <f t="shared" si="7"/>
        <v>8.2869457126355428</v>
      </c>
      <c r="X80" s="124">
        <f t="shared" si="8"/>
        <v>100.85985935411084</v>
      </c>
    </row>
    <row r="81" spans="1:24">
      <c r="A81" s="146" t="s">
        <v>392</v>
      </c>
      <c r="B81" s="147">
        <v>156400</v>
      </c>
      <c r="C81" s="133" t="s">
        <v>106</v>
      </c>
      <c r="D81" s="133" t="s">
        <v>106</v>
      </c>
      <c r="E81" s="133">
        <v>397</v>
      </c>
      <c r="F81" s="148">
        <v>0.45766590389016015</v>
      </c>
      <c r="G81" s="148">
        <v>11.012003083360863</v>
      </c>
      <c r="H81" s="128">
        <v>0.18189630000000001</v>
      </c>
      <c r="I81" s="149">
        <v>6.9599999999999995E-2</v>
      </c>
      <c r="J81" s="150">
        <v>1.6999999999999999E-3</v>
      </c>
      <c r="K81" s="151">
        <v>0.86899999999999999</v>
      </c>
      <c r="L81" s="149">
        <v>0.02</v>
      </c>
      <c r="M81" s="149">
        <v>9.0810000000000002E-2</v>
      </c>
      <c r="N81" s="149">
        <v>1.5E-3</v>
      </c>
      <c r="O81" s="152">
        <v>0.71770730095804436</v>
      </c>
      <c r="P81" s="128">
        <v>916.5753588752649</v>
      </c>
      <c r="Q81" s="153">
        <v>50.245121999757693</v>
      </c>
      <c r="R81" s="128">
        <v>560.32579874745807</v>
      </c>
      <c r="S81" s="128">
        <v>8.8585353025200675</v>
      </c>
      <c r="T81" s="128">
        <v>635.02414425894881</v>
      </c>
      <c r="U81" s="128">
        <v>10.807798188502602</v>
      </c>
      <c r="V81" s="137">
        <f t="shared" si="6"/>
        <v>560.32579874745807</v>
      </c>
      <c r="W81" s="128">
        <f t="shared" si="7"/>
        <v>8.8585353025200675</v>
      </c>
      <c r="X81" s="133">
        <f t="shared" si="8"/>
        <v>88.236928282677951</v>
      </c>
    </row>
    <row r="82" spans="1:24">
      <c r="A82" s="138" t="s">
        <v>393</v>
      </c>
      <c r="B82" s="139">
        <v>165700</v>
      </c>
      <c r="C82" s="124" t="s">
        <v>106</v>
      </c>
      <c r="D82" s="124" t="s">
        <v>106</v>
      </c>
      <c r="E82" s="124">
        <v>412.1</v>
      </c>
      <c r="F82" s="140">
        <v>0.44326241134751776</v>
      </c>
      <c r="G82" s="140">
        <v>10.800302408467436</v>
      </c>
      <c r="H82" s="119">
        <v>0.16330510000000001</v>
      </c>
      <c r="I82" s="141">
        <v>6.3200000000000006E-2</v>
      </c>
      <c r="J82" s="142">
        <v>1.2999999999999999E-3</v>
      </c>
      <c r="K82" s="143">
        <v>0.80600000000000005</v>
      </c>
      <c r="L82" s="141">
        <v>1.6E-2</v>
      </c>
      <c r="M82" s="141">
        <v>9.2590000000000006E-2</v>
      </c>
      <c r="N82" s="141">
        <v>1.4E-3</v>
      </c>
      <c r="O82" s="144">
        <v>0.76169132735716583</v>
      </c>
      <c r="P82" s="119">
        <v>714.96750205695901</v>
      </c>
      <c r="Q82" s="145">
        <v>43.695784876593592</v>
      </c>
      <c r="R82" s="119">
        <v>570.83657990184565</v>
      </c>
      <c r="S82" s="119">
        <v>8.2548830486002771</v>
      </c>
      <c r="T82" s="119">
        <v>600.20760013686731</v>
      </c>
      <c r="U82" s="119">
        <v>8.9560276620528612</v>
      </c>
      <c r="V82" s="135">
        <f t="shared" si="6"/>
        <v>570.83657990184565</v>
      </c>
      <c r="W82" s="119">
        <f t="shared" si="7"/>
        <v>8.2548830486002771</v>
      </c>
      <c r="X82" s="124">
        <f t="shared" si="8"/>
        <v>95.106523104951663</v>
      </c>
    </row>
    <row r="83" spans="1:24">
      <c r="A83" s="138" t="s">
        <v>394</v>
      </c>
      <c r="B83" s="139">
        <v>103580</v>
      </c>
      <c r="C83" s="124" t="s">
        <v>106</v>
      </c>
      <c r="D83" s="124" t="s">
        <v>106</v>
      </c>
      <c r="E83" s="124">
        <v>250.6</v>
      </c>
      <c r="F83" s="140">
        <v>0.82987551867219911</v>
      </c>
      <c r="G83" s="140">
        <v>10.52299273913501</v>
      </c>
      <c r="H83" s="119">
        <v>0.15502669999999999</v>
      </c>
      <c r="I83" s="141">
        <v>5.9400000000000001E-2</v>
      </c>
      <c r="J83" s="142">
        <v>1.2999999999999999E-3</v>
      </c>
      <c r="K83" s="143">
        <v>0.77700000000000002</v>
      </c>
      <c r="L83" s="141">
        <v>1.6E-2</v>
      </c>
      <c r="M83" s="141">
        <v>9.5030000000000003E-2</v>
      </c>
      <c r="N83" s="141">
        <v>1.4E-3</v>
      </c>
      <c r="O83" s="144">
        <v>0.71543196885194149</v>
      </c>
      <c r="P83" s="119">
        <v>581.78803738906743</v>
      </c>
      <c r="Q83" s="145">
        <v>47.529161900278794</v>
      </c>
      <c r="R83" s="119">
        <v>585.21682613015309</v>
      </c>
      <c r="S83" s="119">
        <v>8.2365008557927695</v>
      </c>
      <c r="T83" s="119">
        <v>583.77067489720707</v>
      </c>
      <c r="U83" s="119">
        <v>9.1015336858217779</v>
      </c>
      <c r="V83" s="135">
        <f t="shared" si="6"/>
        <v>585.21682613015309</v>
      </c>
      <c r="W83" s="119">
        <f t="shared" si="7"/>
        <v>8.2365008557927695</v>
      </c>
      <c r="X83" s="124">
        <f t="shared" si="8"/>
        <v>100.24772591278257</v>
      </c>
    </row>
    <row r="84" spans="1:24">
      <c r="A84" s="138" t="s">
        <v>395</v>
      </c>
      <c r="B84" s="139">
        <v>145600</v>
      </c>
      <c r="C84" s="124" t="s">
        <v>106</v>
      </c>
      <c r="D84" s="124" t="s">
        <v>106</v>
      </c>
      <c r="E84" s="124">
        <v>342.9</v>
      </c>
      <c r="F84" s="140">
        <v>0.62383031815346224</v>
      </c>
      <c r="G84" s="140">
        <v>10.346611484738748</v>
      </c>
      <c r="H84" s="119">
        <v>0.14987329999999999</v>
      </c>
      <c r="I84" s="141">
        <v>6.3799999999999996E-2</v>
      </c>
      <c r="J84" s="142">
        <v>1.4E-3</v>
      </c>
      <c r="K84" s="143">
        <v>0.85099999999999998</v>
      </c>
      <c r="L84" s="141">
        <v>1.7999999999999999E-2</v>
      </c>
      <c r="M84" s="141">
        <v>9.665E-2</v>
      </c>
      <c r="N84" s="141">
        <v>1.4E-3</v>
      </c>
      <c r="O84" s="144">
        <v>0.68483071793987482</v>
      </c>
      <c r="P84" s="119">
        <v>735.00689104833907</v>
      </c>
      <c r="Q84" s="145">
        <v>46.462547501438642</v>
      </c>
      <c r="R84" s="119">
        <v>594.74667800352927</v>
      </c>
      <c r="S84" s="119">
        <v>8.2243414399192716</v>
      </c>
      <c r="T84" s="119">
        <v>625.19777995771994</v>
      </c>
      <c r="U84" s="119">
        <v>9.826364301228864</v>
      </c>
      <c r="V84" s="135">
        <f t="shared" si="6"/>
        <v>594.74667800352927</v>
      </c>
      <c r="W84" s="119">
        <f t="shared" si="7"/>
        <v>8.2243414399192716</v>
      </c>
      <c r="X84" s="124">
        <f t="shared" si="8"/>
        <v>95.129364989707739</v>
      </c>
    </row>
    <row r="85" spans="1:24">
      <c r="A85" s="138" t="s">
        <v>396</v>
      </c>
      <c r="B85" s="139">
        <v>94500</v>
      </c>
      <c r="C85" s="124" t="s">
        <v>106</v>
      </c>
      <c r="D85" s="124" t="s">
        <v>106</v>
      </c>
      <c r="E85" s="124">
        <v>219.2</v>
      </c>
      <c r="F85" s="140">
        <v>2.0929259104227711</v>
      </c>
      <c r="G85" s="140">
        <v>10.124531740407006</v>
      </c>
      <c r="H85" s="119">
        <v>0.15375920000000001</v>
      </c>
      <c r="I85" s="141">
        <v>6.13E-2</v>
      </c>
      <c r="J85" s="142">
        <v>1.2999999999999999E-3</v>
      </c>
      <c r="K85" s="143">
        <v>0.83299999999999996</v>
      </c>
      <c r="L85" s="141">
        <v>1.7999999999999999E-2</v>
      </c>
      <c r="M85" s="141">
        <v>9.8769999999999997E-2</v>
      </c>
      <c r="N85" s="141">
        <v>1.5E-3</v>
      </c>
      <c r="O85" s="144">
        <v>0.70281124497991976</v>
      </c>
      <c r="P85" s="119">
        <v>649.77733575356979</v>
      </c>
      <c r="Q85" s="145">
        <v>45.535879913705926</v>
      </c>
      <c r="R85" s="119">
        <v>607.19659857811644</v>
      </c>
      <c r="S85" s="119">
        <v>8.7944037151374914</v>
      </c>
      <c r="T85" s="119">
        <v>615.27539103169818</v>
      </c>
      <c r="U85" s="119">
        <v>9.9223889260217675</v>
      </c>
      <c r="V85" s="135">
        <f t="shared" si="6"/>
        <v>607.19659857811644</v>
      </c>
      <c r="W85" s="119">
        <f t="shared" si="7"/>
        <v>8.7944037151374914</v>
      </c>
      <c r="X85" s="124">
        <f t="shared" si="8"/>
        <v>98.686963175947085</v>
      </c>
    </row>
    <row r="86" spans="1:24">
      <c r="A86" s="138" t="s">
        <v>397</v>
      </c>
      <c r="B86" s="139">
        <v>86150</v>
      </c>
      <c r="C86" s="124" t="s">
        <v>106</v>
      </c>
      <c r="D86" s="124" t="s">
        <v>106</v>
      </c>
      <c r="E86" s="124">
        <v>198</v>
      </c>
      <c r="F86" s="140">
        <v>1.0582010582010584</v>
      </c>
      <c r="G86" s="140">
        <v>9.874592673052236</v>
      </c>
      <c r="H86" s="119">
        <v>0.15601209999999999</v>
      </c>
      <c r="I86" s="141">
        <v>6.8099999999999994E-2</v>
      </c>
      <c r="J86" s="142">
        <v>1.9E-3</v>
      </c>
      <c r="K86" s="143">
        <v>0.95099999999999996</v>
      </c>
      <c r="L86" s="141">
        <v>2.7E-2</v>
      </c>
      <c r="M86" s="141">
        <v>0.10127</v>
      </c>
      <c r="N86" s="141">
        <v>1.6000000000000001E-3</v>
      </c>
      <c r="O86" s="144">
        <v>0.55648815597467716</v>
      </c>
      <c r="P86" s="119">
        <v>871.59914072380684</v>
      </c>
      <c r="Q86" s="145">
        <v>57.798493065542793</v>
      </c>
      <c r="R86" s="119">
        <v>621.84727983121149</v>
      </c>
      <c r="S86" s="119">
        <v>9.3589921720457596</v>
      </c>
      <c r="T86" s="119">
        <v>678.62320316898433</v>
      </c>
      <c r="U86" s="119">
        <v>13.955598882617778</v>
      </c>
      <c r="V86" s="135">
        <f t="shared" si="6"/>
        <v>621.84727983121149</v>
      </c>
      <c r="W86" s="119">
        <f t="shared" si="7"/>
        <v>9.3589921720457596</v>
      </c>
      <c r="X86" s="124">
        <f t="shared" si="8"/>
        <v>91.633660170674261</v>
      </c>
    </row>
    <row r="87" spans="1:24">
      <c r="A87" s="138" t="s">
        <v>398</v>
      </c>
      <c r="B87" s="139">
        <v>50800</v>
      </c>
      <c r="C87" s="124" t="s">
        <v>106</v>
      </c>
      <c r="D87" s="124" t="s">
        <v>106</v>
      </c>
      <c r="E87" s="124">
        <v>112.6</v>
      </c>
      <c r="F87" s="140">
        <v>0.94073377234242717</v>
      </c>
      <c r="G87" s="140">
        <v>9.818360333824252</v>
      </c>
      <c r="H87" s="119">
        <v>0.16388030000000001</v>
      </c>
      <c r="I87" s="141">
        <v>6.7100000000000007E-2</v>
      </c>
      <c r="J87" s="142">
        <v>2.0999999999999999E-3</v>
      </c>
      <c r="K87" s="143">
        <v>0.93600000000000005</v>
      </c>
      <c r="L87" s="141">
        <v>2.9000000000000001E-2</v>
      </c>
      <c r="M87" s="141">
        <v>0.10185</v>
      </c>
      <c r="N87" s="141">
        <v>1.6999999999999999E-3</v>
      </c>
      <c r="O87" s="144">
        <v>0.53872327459245339</v>
      </c>
      <c r="P87" s="119">
        <v>840.87903237955572</v>
      </c>
      <c r="Q87" s="145">
        <v>65.149823010526021</v>
      </c>
      <c r="R87" s="119">
        <v>625.24148469704085</v>
      </c>
      <c r="S87" s="119">
        <v>9.9382481909276521</v>
      </c>
      <c r="T87" s="119">
        <v>670.78640285767904</v>
      </c>
      <c r="U87" s="119">
        <v>15.096975647905197</v>
      </c>
      <c r="V87" s="135">
        <f t="shared" si="6"/>
        <v>625.24148469704085</v>
      </c>
      <c r="W87" s="119">
        <f t="shared" si="7"/>
        <v>9.9382481909276521</v>
      </c>
      <c r="X87" s="124">
        <f t="shared" si="8"/>
        <v>93.210220426858967</v>
      </c>
    </row>
    <row r="88" spans="1:24">
      <c r="A88" s="138" t="s">
        <v>399</v>
      </c>
      <c r="B88" s="139">
        <v>57300</v>
      </c>
      <c r="C88" s="124" t="s">
        <v>106</v>
      </c>
      <c r="D88" s="124" t="s">
        <v>106</v>
      </c>
      <c r="E88" s="124">
        <v>126.4</v>
      </c>
      <c r="F88" s="140">
        <v>0.87260034904013972</v>
      </c>
      <c r="G88" s="140">
        <v>9.4464386926128849</v>
      </c>
      <c r="H88" s="119">
        <v>0.1516998</v>
      </c>
      <c r="I88" s="141">
        <v>6.1600000000000002E-2</v>
      </c>
      <c r="J88" s="142">
        <v>1.8E-3</v>
      </c>
      <c r="K88" s="143">
        <v>0.89800000000000002</v>
      </c>
      <c r="L88" s="141">
        <v>2.5000000000000001E-2</v>
      </c>
      <c r="M88" s="141">
        <v>0.10586</v>
      </c>
      <c r="N88" s="141">
        <v>1.6999999999999999E-3</v>
      </c>
      <c r="O88" s="144">
        <v>0.5768373323257131</v>
      </c>
      <c r="P88" s="119">
        <v>660.25089667202326</v>
      </c>
      <c r="Q88" s="145">
        <v>62.633923084592574</v>
      </c>
      <c r="R88" s="119">
        <v>648.65955074584599</v>
      </c>
      <c r="S88" s="119">
        <v>9.9022384043097418</v>
      </c>
      <c r="T88" s="119">
        <v>650.65817148574524</v>
      </c>
      <c r="U88" s="119">
        <v>13.287065460635176</v>
      </c>
      <c r="V88" s="135">
        <f t="shared" si="6"/>
        <v>648.65955074584599</v>
      </c>
      <c r="W88" s="119">
        <f t="shared" si="7"/>
        <v>9.9022384043097418</v>
      </c>
      <c r="X88" s="124">
        <f t="shared" si="8"/>
        <v>99.692830916833714</v>
      </c>
    </row>
    <row r="89" spans="1:24">
      <c r="A89" s="138" t="s">
        <v>400</v>
      </c>
      <c r="B89" s="139">
        <v>211800</v>
      </c>
      <c r="C89" s="124" t="s">
        <v>106</v>
      </c>
      <c r="D89" s="124" t="s">
        <v>106</v>
      </c>
      <c r="E89" s="124">
        <v>427</v>
      </c>
      <c r="F89" s="140">
        <v>0.4065040650406504</v>
      </c>
      <c r="G89" s="140">
        <v>8.9477451682176099</v>
      </c>
      <c r="H89" s="119">
        <v>0.1280994</v>
      </c>
      <c r="I89" s="141">
        <v>6.2649999999999997E-2</v>
      </c>
      <c r="J89" s="142">
        <v>9.8999999999999999E-4</v>
      </c>
      <c r="K89" s="143">
        <v>0.96799999999999997</v>
      </c>
      <c r="L89" s="141">
        <v>1.6E-2</v>
      </c>
      <c r="M89" s="141">
        <v>0.11176</v>
      </c>
      <c r="N89" s="141">
        <v>1.6000000000000001E-3</v>
      </c>
      <c r="O89" s="144">
        <v>0.86614173228346458</v>
      </c>
      <c r="P89" s="119">
        <v>696.37167177771846</v>
      </c>
      <c r="Q89" s="145">
        <v>33.670442532884451</v>
      </c>
      <c r="R89" s="119">
        <v>682.96112938720103</v>
      </c>
      <c r="S89" s="119">
        <v>9.270748965487428</v>
      </c>
      <c r="T89" s="119">
        <v>687.43239948221719</v>
      </c>
      <c r="U89" s="119">
        <v>8.2217700488596392</v>
      </c>
      <c r="V89" s="135">
        <f t="shared" si="6"/>
        <v>682.96112938720103</v>
      </c>
      <c r="W89" s="119">
        <f t="shared" si="7"/>
        <v>9.270748965487428</v>
      </c>
      <c r="X89" s="124">
        <f t="shared" si="8"/>
        <v>99.349569485176431</v>
      </c>
    </row>
    <row r="90" spans="1:24">
      <c r="A90" s="138" t="s">
        <v>401</v>
      </c>
      <c r="B90" s="139">
        <v>238500</v>
      </c>
      <c r="C90" s="124" t="s">
        <v>106</v>
      </c>
      <c r="D90" s="124" t="s">
        <v>106</v>
      </c>
      <c r="E90" s="124">
        <v>472.5</v>
      </c>
      <c r="F90" s="140">
        <v>0.73529411764705876</v>
      </c>
      <c r="G90" s="140">
        <v>8.6685159500693469</v>
      </c>
      <c r="H90" s="119">
        <v>0.12774340000000001</v>
      </c>
      <c r="I90" s="141">
        <v>6.4619999999999997E-2</v>
      </c>
      <c r="J90" s="142">
        <v>9.5E-4</v>
      </c>
      <c r="K90" s="143">
        <v>1.026</v>
      </c>
      <c r="L90" s="141">
        <v>1.4999999999999999E-2</v>
      </c>
      <c r="M90" s="141">
        <v>0.11536</v>
      </c>
      <c r="N90" s="141">
        <v>1.6999999999999999E-3</v>
      </c>
      <c r="O90" s="144">
        <v>0.9</v>
      </c>
      <c r="P90" s="119">
        <v>761.98815574558341</v>
      </c>
      <c r="Q90" s="145">
        <v>30.992322696234215</v>
      </c>
      <c r="R90" s="119">
        <v>703.80159713747923</v>
      </c>
      <c r="S90" s="119">
        <v>9.8179609821733038</v>
      </c>
      <c r="T90" s="119">
        <v>716.92481680102708</v>
      </c>
      <c r="U90" s="119">
        <v>7.4899507551568831</v>
      </c>
      <c r="V90" s="135">
        <f t="shared" si="6"/>
        <v>703.80159713747923</v>
      </c>
      <c r="W90" s="119">
        <f t="shared" si="7"/>
        <v>9.8179609821733038</v>
      </c>
      <c r="X90" s="124">
        <f t="shared" si="8"/>
        <v>98.169512429196601</v>
      </c>
    </row>
    <row r="91" spans="1:24">
      <c r="A91" s="138" t="s">
        <v>402</v>
      </c>
      <c r="B91" s="139">
        <v>250300</v>
      </c>
      <c r="C91" s="124" t="s">
        <v>106</v>
      </c>
      <c r="D91" s="124" t="s">
        <v>106</v>
      </c>
      <c r="E91" s="124">
        <v>465</v>
      </c>
      <c r="F91" s="140">
        <v>0.30959752321981426</v>
      </c>
      <c r="G91" s="140">
        <v>8.0083286618082816</v>
      </c>
      <c r="H91" s="119">
        <v>0.11544</v>
      </c>
      <c r="I91" s="141">
        <v>6.8900000000000003E-2</v>
      </c>
      <c r="J91" s="142">
        <v>1E-3</v>
      </c>
      <c r="K91" s="143">
        <v>1.1890000000000001</v>
      </c>
      <c r="L91" s="141">
        <v>1.7000000000000001E-2</v>
      </c>
      <c r="M91" s="141">
        <v>0.12486999999999999</v>
      </c>
      <c r="N91" s="141">
        <v>1.8E-3</v>
      </c>
      <c r="O91" s="144">
        <v>0.9</v>
      </c>
      <c r="P91" s="119">
        <v>895.74768066331319</v>
      </c>
      <c r="Q91" s="145">
        <v>29.953386476341162</v>
      </c>
      <c r="R91" s="119">
        <v>758.53326945218589</v>
      </c>
      <c r="S91" s="119">
        <v>10.307210176003309</v>
      </c>
      <c r="T91" s="119">
        <v>795.49659190813418</v>
      </c>
      <c r="U91" s="119">
        <v>7.8551071641212502</v>
      </c>
      <c r="V91" s="135">
        <f t="shared" si="6"/>
        <v>758.53326945218589</v>
      </c>
      <c r="W91" s="119">
        <f t="shared" si="7"/>
        <v>10.307210176003309</v>
      </c>
      <c r="X91" s="124">
        <f t="shared" si="8"/>
        <v>95.353427930183159</v>
      </c>
    </row>
    <row r="92" spans="1:24">
      <c r="A92" s="138" t="s">
        <v>405</v>
      </c>
      <c r="B92" s="139">
        <v>102800</v>
      </c>
      <c r="C92" s="124" t="s">
        <v>106</v>
      </c>
      <c r="D92" s="124" t="s">
        <v>106</v>
      </c>
      <c r="E92" s="124">
        <v>143.30000000000001</v>
      </c>
      <c r="F92" s="140">
        <v>0.5083884087442806</v>
      </c>
      <c r="G92" s="140">
        <v>6.0510710395740048</v>
      </c>
      <c r="H92" s="119">
        <v>9.1538649999999999E-2</v>
      </c>
      <c r="I92" s="141">
        <v>7.17E-2</v>
      </c>
      <c r="J92" s="142">
        <v>1.2999999999999999E-3</v>
      </c>
      <c r="K92" s="143">
        <v>1.635</v>
      </c>
      <c r="L92" s="141">
        <v>0.03</v>
      </c>
      <c r="M92" s="141">
        <v>0.16525999999999999</v>
      </c>
      <c r="N92" s="141">
        <v>2.5000000000000001E-3</v>
      </c>
      <c r="O92" s="144">
        <v>0.82445842914195844</v>
      </c>
      <c r="P92" s="119">
        <v>977.43728457916529</v>
      </c>
      <c r="Q92" s="145">
        <v>36.948476294799107</v>
      </c>
      <c r="R92" s="119">
        <v>985.94190545223489</v>
      </c>
      <c r="S92" s="119">
        <v>13.815605201660219</v>
      </c>
      <c r="T92" s="119">
        <v>983.7875635815866</v>
      </c>
      <c r="U92" s="119">
        <v>11.495025257127736</v>
      </c>
      <c r="V92" s="135">
        <f t="shared" si="6"/>
        <v>977.43728457916529</v>
      </c>
      <c r="W92" s="119">
        <f t="shared" si="7"/>
        <v>36.948476294799107</v>
      </c>
      <c r="X92" s="124">
        <f t="shared" si="8"/>
        <v>100.87009376532339</v>
      </c>
    </row>
    <row r="93" spans="1:24">
      <c r="A93" s="138" t="s">
        <v>404</v>
      </c>
      <c r="B93" s="139">
        <v>213600</v>
      </c>
      <c r="C93" s="124" t="s">
        <v>106</v>
      </c>
      <c r="D93" s="124" t="s">
        <v>106</v>
      </c>
      <c r="E93" s="124">
        <v>289.89999999999998</v>
      </c>
      <c r="F93" s="140">
        <v>0.24078979051288227</v>
      </c>
      <c r="G93" s="140">
        <v>6.0790273556230998</v>
      </c>
      <c r="H93" s="119">
        <v>8.8690980000000003E-2</v>
      </c>
      <c r="I93" s="141">
        <v>7.3209999999999997E-2</v>
      </c>
      <c r="J93" s="142">
        <v>1.1000000000000001E-3</v>
      </c>
      <c r="K93" s="143">
        <v>1.6639999999999999</v>
      </c>
      <c r="L93" s="141">
        <v>2.5000000000000001E-2</v>
      </c>
      <c r="M93" s="141">
        <v>0.16450000000000001</v>
      </c>
      <c r="N93" s="141">
        <v>2.3999999999999998E-3</v>
      </c>
      <c r="O93" s="144">
        <v>0.97108814589665626</v>
      </c>
      <c r="P93" s="119">
        <v>1019.7715295417481</v>
      </c>
      <c r="Q93" s="145">
        <v>30.422254891468619</v>
      </c>
      <c r="R93" s="119">
        <v>981.73608600972591</v>
      </c>
      <c r="S93" s="119">
        <v>13.272196536121669</v>
      </c>
      <c r="T93" s="119">
        <v>994.90151056317472</v>
      </c>
      <c r="U93" s="119">
        <v>9.4843119343910303</v>
      </c>
      <c r="V93" s="135">
        <f t="shared" si="6"/>
        <v>1019.7715295417481</v>
      </c>
      <c r="W93" s="119">
        <f t="shared" si="7"/>
        <v>30.422254891468619</v>
      </c>
      <c r="X93" s="124">
        <f t="shared" si="8"/>
        <v>96.270199507421623</v>
      </c>
    </row>
    <row r="94" spans="1:24">
      <c r="A94" s="138" t="s">
        <v>407</v>
      </c>
      <c r="B94" s="139">
        <v>78500</v>
      </c>
      <c r="C94" s="124" t="s">
        <v>106</v>
      </c>
      <c r="D94" s="124" t="s">
        <v>106</v>
      </c>
      <c r="E94" s="124">
        <v>104.4</v>
      </c>
      <c r="F94" s="140">
        <v>0.69444444444444442</v>
      </c>
      <c r="G94" s="140">
        <v>5.7570523891767413</v>
      </c>
      <c r="H94" s="119">
        <v>9.6116590000000002E-2</v>
      </c>
      <c r="I94" s="141">
        <v>7.3700000000000002E-2</v>
      </c>
      <c r="J94" s="142">
        <v>1.8E-3</v>
      </c>
      <c r="K94" s="143">
        <v>1.764</v>
      </c>
      <c r="L94" s="141">
        <v>4.2999999999999997E-2</v>
      </c>
      <c r="M94" s="141">
        <v>0.17369999999999999</v>
      </c>
      <c r="N94" s="141">
        <v>2.8999999999999998E-3</v>
      </c>
      <c r="O94" s="144">
        <v>0.68490179539703588</v>
      </c>
      <c r="P94" s="119">
        <v>1033.2643116922293</v>
      </c>
      <c r="Q94" s="145">
        <v>49.349971690118544</v>
      </c>
      <c r="R94" s="119">
        <v>1032.4651224750437</v>
      </c>
      <c r="S94" s="119">
        <v>15.908276063029689</v>
      </c>
      <c r="T94" s="119">
        <v>1032.3185316600736</v>
      </c>
      <c r="U94" s="119">
        <v>15.674865689517901</v>
      </c>
      <c r="V94" s="135">
        <f t="shared" si="6"/>
        <v>1033.2643116922293</v>
      </c>
      <c r="W94" s="119">
        <f t="shared" si="7"/>
        <v>49.349971690118544</v>
      </c>
      <c r="X94" s="124">
        <f t="shared" si="8"/>
        <v>99.922653941673772</v>
      </c>
    </row>
    <row r="95" spans="1:24">
      <c r="A95" s="138" t="s">
        <v>406</v>
      </c>
      <c r="B95" s="139">
        <v>370300</v>
      </c>
      <c r="C95" s="124" t="s">
        <v>106</v>
      </c>
      <c r="D95" s="124" t="s">
        <v>106</v>
      </c>
      <c r="E95" s="124">
        <v>505</v>
      </c>
      <c r="F95" s="140">
        <v>0.13531799729364005</v>
      </c>
      <c r="G95" s="140">
        <v>6.0150375939849621</v>
      </c>
      <c r="H95" s="119">
        <v>8.6833629999999995E-2</v>
      </c>
      <c r="I95" s="141">
        <v>7.3719999999999994E-2</v>
      </c>
      <c r="J95" s="142">
        <v>1E-3</v>
      </c>
      <c r="K95" s="143">
        <v>1.69</v>
      </c>
      <c r="L95" s="141">
        <v>2.4E-2</v>
      </c>
      <c r="M95" s="141">
        <v>0.16625000000000001</v>
      </c>
      <c r="N95" s="141">
        <v>2.3999999999999998E-3</v>
      </c>
      <c r="O95" s="144">
        <v>0.9</v>
      </c>
      <c r="P95" s="119">
        <v>1033.8125476087403</v>
      </c>
      <c r="Q95" s="145">
        <v>27.40694180777318</v>
      </c>
      <c r="R95" s="119">
        <v>991.41642661992933</v>
      </c>
      <c r="S95" s="119">
        <v>13.252301585322925</v>
      </c>
      <c r="T95" s="119">
        <v>1004.7633584949461</v>
      </c>
      <c r="U95" s="119">
        <v>9.0190057358274771</v>
      </c>
      <c r="V95" s="135">
        <f t="shared" si="6"/>
        <v>1033.8125476087403</v>
      </c>
      <c r="W95" s="119">
        <f t="shared" si="7"/>
        <v>27.40694180777318</v>
      </c>
      <c r="X95" s="124">
        <f t="shared" si="8"/>
        <v>95.899051420213922</v>
      </c>
    </row>
    <row r="96" spans="1:24">
      <c r="A96" s="138" t="s">
        <v>409</v>
      </c>
      <c r="B96" s="139">
        <v>166300</v>
      </c>
      <c r="C96" s="124" t="s">
        <v>106</v>
      </c>
      <c r="D96" s="124" t="s">
        <v>106</v>
      </c>
      <c r="E96" s="124">
        <v>194.3</v>
      </c>
      <c r="F96" s="140">
        <v>0.60753341433778862</v>
      </c>
      <c r="G96" s="140">
        <v>5.1647557070550567</v>
      </c>
      <c r="H96" s="119">
        <v>7.4689160000000004E-2</v>
      </c>
      <c r="I96" s="141">
        <v>7.7929999999999999E-2</v>
      </c>
      <c r="J96" s="142">
        <v>1.1999999999999999E-3</v>
      </c>
      <c r="K96" s="143">
        <v>2.085</v>
      </c>
      <c r="L96" s="141">
        <v>3.3000000000000002E-2</v>
      </c>
      <c r="M96" s="141">
        <v>0.19361999999999999</v>
      </c>
      <c r="N96" s="141">
        <v>2.8E-3</v>
      </c>
      <c r="O96" s="144">
        <v>0.91369223690264922</v>
      </c>
      <c r="P96" s="119">
        <v>1145.0892621376354</v>
      </c>
      <c r="Q96" s="145">
        <v>30.599938407365173</v>
      </c>
      <c r="R96" s="119">
        <v>1140.9553995755045</v>
      </c>
      <c r="S96" s="119">
        <v>15.104322913130773</v>
      </c>
      <c r="T96" s="119">
        <v>1143.881461499062</v>
      </c>
      <c r="U96" s="119">
        <v>10.803790707451526</v>
      </c>
      <c r="V96" s="135">
        <f t="shared" si="6"/>
        <v>1145.0892621376354</v>
      </c>
      <c r="W96" s="119">
        <f t="shared" si="7"/>
        <v>30.599938407365173</v>
      </c>
      <c r="X96" s="124">
        <f t="shared" si="8"/>
        <v>99.638992111897565</v>
      </c>
    </row>
    <row r="97" spans="1:24">
      <c r="A97" s="138" t="s">
        <v>411</v>
      </c>
      <c r="B97" s="139">
        <v>139800</v>
      </c>
      <c r="C97" s="124" t="s">
        <v>106</v>
      </c>
      <c r="D97" s="124" t="s">
        <v>106</v>
      </c>
      <c r="E97" s="124">
        <v>159.5</v>
      </c>
      <c r="F97" s="140">
        <v>0.51546391752577325</v>
      </c>
      <c r="G97" s="140">
        <v>4.9019607843137258</v>
      </c>
      <c r="H97" s="119">
        <v>7.4490580000000001E-2</v>
      </c>
      <c r="I97" s="141">
        <v>8.0199999999999994E-2</v>
      </c>
      <c r="J97" s="142">
        <v>1.5E-3</v>
      </c>
      <c r="K97" s="143">
        <v>2.254</v>
      </c>
      <c r="L97" s="141">
        <v>4.1000000000000002E-2</v>
      </c>
      <c r="M97" s="141">
        <v>0.20399999999999999</v>
      </c>
      <c r="N97" s="141">
        <v>3.0999999999999999E-3</v>
      </c>
      <c r="O97" s="144">
        <v>0.83541367766618846</v>
      </c>
      <c r="P97" s="119">
        <v>1201.9104305155561</v>
      </c>
      <c r="Q97" s="145">
        <v>36.860539013960988</v>
      </c>
      <c r="R97" s="119">
        <v>1196.7725826696487</v>
      </c>
      <c r="S97" s="119">
        <v>16.576579134988833</v>
      </c>
      <c r="T97" s="119">
        <v>1198.0352427241164</v>
      </c>
      <c r="U97" s="119">
        <v>12.713772815783614</v>
      </c>
      <c r="V97" s="135">
        <f t="shared" si="6"/>
        <v>1201.9104305155561</v>
      </c>
      <c r="W97" s="119">
        <f t="shared" si="7"/>
        <v>36.860539013960988</v>
      </c>
      <c r="X97" s="124">
        <f t="shared" si="8"/>
        <v>99.572526561425761</v>
      </c>
    </row>
    <row r="98" spans="1:24">
      <c r="A98" s="138" t="s">
        <v>403</v>
      </c>
      <c r="B98" s="147">
        <v>171600</v>
      </c>
      <c r="C98" s="133" t="s">
        <v>106</v>
      </c>
      <c r="D98" s="133" t="s">
        <v>106</v>
      </c>
      <c r="E98" s="133">
        <v>252</v>
      </c>
      <c r="F98" s="148">
        <v>0.30156815440289508</v>
      </c>
      <c r="G98" s="148">
        <v>6.2743129627305816</v>
      </c>
      <c r="H98" s="128">
        <v>9.0544109999999997E-2</v>
      </c>
      <c r="I98" s="149">
        <v>8.09E-2</v>
      </c>
      <c r="J98" s="150">
        <v>1.1999999999999999E-3</v>
      </c>
      <c r="K98" s="151">
        <v>1.778</v>
      </c>
      <c r="L98" s="149">
        <v>2.7E-2</v>
      </c>
      <c r="M98" s="149">
        <v>0.15937999999999999</v>
      </c>
      <c r="N98" s="149">
        <v>2.3E-3</v>
      </c>
      <c r="O98" s="152">
        <v>0.95030279369594217</v>
      </c>
      <c r="P98" s="128">
        <v>1219.0162118644969</v>
      </c>
      <c r="Q98" s="153">
        <v>29.161128485647264</v>
      </c>
      <c r="R98" s="128">
        <v>953.33040756052912</v>
      </c>
      <c r="S98" s="128">
        <v>12.775850233797996</v>
      </c>
      <c r="T98" s="128">
        <v>1037.4485904778921</v>
      </c>
      <c r="U98" s="128">
        <v>9.8210840661090515</v>
      </c>
      <c r="V98" s="137">
        <f t="shared" si="6"/>
        <v>1219.0162118644969</v>
      </c>
      <c r="W98" s="128">
        <f t="shared" si="7"/>
        <v>29.161128485647264</v>
      </c>
      <c r="X98" s="133">
        <f t="shared" si="8"/>
        <v>78.204899843161343</v>
      </c>
    </row>
    <row r="99" spans="1:24">
      <c r="A99" s="138" t="s">
        <v>410</v>
      </c>
      <c r="B99" s="139">
        <v>352600</v>
      </c>
      <c r="C99" s="124" t="s">
        <v>106</v>
      </c>
      <c r="D99" s="124" t="s">
        <v>106</v>
      </c>
      <c r="E99" s="124">
        <v>404</v>
      </c>
      <c r="F99" s="140">
        <v>0.19425019425019427</v>
      </c>
      <c r="G99" s="140">
        <v>4.9524564183835187</v>
      </c>
      <c r="H99" s="119">
        <v>7.3580469999999995E-2</v>
      </c>
      <c r="I99" s="141">
        <v>8.0930000000000002E-2</v>
      </c>
      <c r="J99" s="142">
        <v>1.2999999999999999E-3</v>
      </c>
      <c r="K99" s="143">
        <v>2.2530000000000001</v>
      </c>
      <c r="L99" s="141">
        <v>3.5999999999999997E-2</v>
      </c>
      <c r="M99" s="141">
        <v>0.20191999999999999</v>
      </c>
      <c r="N99" s="141">
        <v>3.0000000000000001E-3</v>
      </c>
      <c r="O99" s="144">
        <v>0.92982369255150588</v>
      </c>
      <c r="P99" s="119">
        <v>1219.7450666535674</v>
      </c>
      <c r="Q99" s="145">
        <v>31.576194810073439</v>
      </c>
      <c r="R99" s="119">
        <v>1185.626289493322</v>
      </c>
      <c r="S99" s="119">
        <v>16.070243607133762</v>
      </c>
      <c r="T99" s="119">
        <v>1197.7231532631513</v>
      </c>
      <c r="U99" s="119">
        <v>11.175224364832729</v>
      </c>
      <c r="V99" s="135">
        <f t="shared" ref="V99:V104" si="9">IF(R99&lt;=800,R99,P99)</f>
        <v>1219.7450666535674</v>
      </c>
      <c r="W99" s="119">
        <f t="shared" ref="W99:W104" si="10">IF(R99&lt;=800,S99,Q99)</f>
        <v>31.576194810073439</v>
      </c>
      <c r="X99" s="124">
        <f t="shared" ref="X99:X104" si="11">IF(R99&lt;=800,100-(1-(R99/T99))*100,100-(1-(R99/P99))*100)</f>
        <v>97.20279441229043</v>
      </c>
    </row>
    <row r="100" spans="1:24">
      <c r="A100" s="138" t="s">
        <v>408</v>
      </c>
      <c r="B100" s="147">
        <v>208300</v>
      </c>
      <c r="C100" s="133" t="s">
        <v>106</v>
      </c>
      <c r="D100" s="133" t="s">
        <v>106</v>
      </c>
      <c r="E100" s="133">
        <v>247.3</v>
      </c>
      <c r="F100" s="148">
        <v>0.43610989969472302</v>
      </c>
      <c r="G100" s="148">
        <v>5.4229934924078087</v>
      </c>
      <c r="H100" s="128">
        <v>7.9403920000000003E-2</v>
      </c>
      <c r="I100" s="149">
        <v>8.1199999999999994E-2</v>
      </c>
      <c r="J100" s="150">
        <v>1.2999999999999999E-3</v>
      </c>
      <c r="K100" s="151">
        <v>2.0710000000000002</v>
      </c>
      <c r="L100" s="149">
        <v>3.5000000000000003E-2</v>
      </c>
      <c r="M100" s="149">
        <v>0.18440000000000001</v>
      </c>
      <c r="N100" s="149">
        <v>2.7000000000000001E-3</v>
      </c>
      <c r="O100" s="152">
        <v>0.86639293461419276</v>
      </c>
      <c r="P100" s="128">
        <v>1226.289198961523</v>
      </c>
      <c r="Q100" s="153">
        <v>31.441559288880462</v>
      </c>
      <c r="R100" s="128">
        <v>1090.9673956183676</v>
      </c>
      <c r="S100" s="128">
        <v>14.678748312986272</v>
      </c>
      <c r="T100" s="128">
        <v>1139.2630770763926</v>
      </c>
      <c r="U100" s="128">
        <v>11.506811461451207</v>
      </c>
      <c r="V100" s="137">
        <f t="shared" si="9"/>
        <v>1226.289198961523</v>
      </c>
      <c r="W100" s="128">
        <f t="shared" si="10"/>
        <v>31.441559288880462</v>
      </c>
      <c r="X100" s="133">
        <f t="shared" si="11"/>
        <v>88.9649355586144</v>
      </c>
    </row>
    <row r="101" spans="1:24">
      <c r="A101" s="138" t="s">
        <v>412</v>
      </c>
      <c r="B101" s="147">
        <v>245400</v>
      </c>
      <c r="C101" s="133" t="s">
        <v>106</v>
      </c>
      <c r="D101" s="133" t="s">
        <v>106</v>
      </c>
      <c r="E101" s="133">
        <v>201.5</v>
      </c>
      <c r="F101" s="148">
        <v>1.0167768174885612</v>
      </c>
      <c r="G101" s="148">
        <v>3.5211267605633805</v>
      </c>
      <c r="H101" s="128">
        <v>5.2073000000000001E-2</v>
      </c>
      <c r="I101" s="149">
        <v>0.112</v>
      </c>
      <c r="J101" s="150">
        <v>1.6000000000000001E-3</v>
      </c>
      <c r="K101" s="151">
        <v>4.3819999999999997</v>
      </c>
      <c r="L101" s="149">
        <v>6.0999999999999999E-2</v>
      </c>
      <c r="M101" s="149">
        <v>0.28399999999999997</v>
      </c>
      <c r="N101" s="149">
        <v>4.1999999999999997E-3</v>
      </c>
      <c r="O101" s="152">
        <v>0.9</v>
      </c>
      <c r="P101" s="128">
        <v>1832.1209705059548</v>
      </c>
      <c r="Q101" s="153">
        <v>25.888371635544246</v>
      </c>
      <c r="R101" s="128">
        <v>1611.4759404852182</v>
      </c>
      <c r="S101" s="128">
        <v>21.051989446471225</v>
      </c>
      <c r="T101" s="128">
        <v>1708.9506547237793</v>
      </c>
      <c r="U101" s="128">
        <v>11.443699190078632</v>
      </c>
      <c r="V101" s="137">
        <f t="shared" si="9"/>
        <v>1832.1209705059548</v>
      </c>
      <c r="W101" s="128">
        <f t="shared" si="10"/>
        <v>25.888371635544246</v>
      </c>
      <c r="X101" s="133">
        <f t="shared" si="11"/>
        <v>87.956852545615277</v>
      </c>
    </row>
    <row r="102" spans="1:24">
      <c r="A102" s="138" t="s">
        <v>414</v>
      </c>
      <c r="B102" s="139">
        <v>697800</v>
      </c>
      <c r="C102" s="124" t="s">
        <v>106</v>
      </c>
      <c r="D102" s="124" t="s">
        <v>106</v>
      </c>
      <c r="E102" s="124">
        <v>457.4</v>
      </c>
      <c r="F102" s="140">
        <v>0.10176045588684238</v>
      </c>
      <c r="G102" s="140">
        <v>2.9069767441860468</v>
      </c>
      <c r="H102" s="119">
        <v>4.2252570000000003E-2</v>
      </c>
      <c r="I102" s="141">
        <v>0.1205</v>
      </c>
      <c r="J102" s="142">
        <v>1.4E-3</v>
      </c>
      <c r="K102" s="143">
        <v>5.7210000000000001</v>
      </c>
      <c r="L102" s="141">
        <v>6.7000000000000004E-2</v>
      </c>
      <c r="M102" s="141">
        <v>0.34399999999999997</v>
      </c>
      <c r="N102" s="141">
        <v>5.0000000000000001E-3</v>
      </c>
      <c r="O102" s="144">
        <v>0.9</v>
      </c>
      <c r="P102" s="119">
        <v>1963.6385822372042</v>
      </c>
      <c r="Q102" s="145">
        <v>20.726185425545328</v>
      </c>
      <c r="R102" s="119">
        <v>1905.8839136242239</v>
      </c>
      <c r="S102" s="119">
        <v>23.937696210546846</v>
      </c>
      <c r="T102" s="119">
        <v>1934.5453145025424</v>
      </c>
      <c r="U102" s="119">
        <v>10.071984956238111</v>
      </c>
      <c r="V102" s="135">
        <f t="shared" si="9"/>
        <v>1963.6385822372042</v>
      </c>
      <c r="W102" s="119">
        <f t="shared" si="10"/>
        <v>20.726185425545328</v>
      </c>
      <c r="X102" s="124">
        <f t="shared" si="11"/>
        <v>97.058793347440769</v>
      </c>
    </row>
    <row r="103" spans="1:24">
      <c r="A103" s="138" t="s">
        <v>413</v>
      </c>
      <c r="B103" s="147">
        <v>1126000</v>
      </c>
      <c r="C103" s="133" t="s">
        <v>106</v>
      </c>
      <c r="D103" s="133" t="s">
        <v>106</v>
      </c>
      <c r="E103" s="133">
        <v>867</v>
      </c>
      <c r="F103" s="148">
        <v>3.717472118959108E-2</v>
      </c>
      <c r="G103" s="148">
        <v>3.1387319522912742</v>
      </c>
      <c r="H103" s="128">
        <v>4.5317540000000003E-2</v>
      </c>
      <c r="I103" s="149">
        <v>0.12534000000000001</v>
      </c>
      <c r="J103" s="150">
        <v>1.4E-3</v>
      </c>
      <c r="K103" s="151">
        <v>5.5170000000000003</v>
      </c>
      <c r="L103" s="149">
        <v>6.6000000000000003E-2</v>
      </c>
      <c r="M103" s="149">
        <v>0.31859999999999999</v>
      </c>
      <c r="N103" s="149">
        <v>4.5999999999999999E-3</v>
      </c>
      <c r="O103" s="152">
        <v>0.9</v>
      </c>
      <c r="P103" s="128">
        <v>2033.6046792036557</v>
      </c>
      <c r="Q103" s="153">
        <v>19.764775815681919</v>
      </c>
      <c r="R103" s="128">
        <v>1782.8884299568881</v>
      </c>
      <c r="S103" s="128">
        <v>22.449492926527</v>
      </c>
      <c r="T103" s="128">
        <v>1903.2483600043086</v>
      </c>
      <c r="U103" s="128">
        <v>10.231427258461963</v>
      </c>
      <c r="V103" s="137">
        <f t="shared" si="9"/>
        <v>2033.6046792036557</v>
      </c>
      <c r="W103" s="128">
        <f t="shared" si="10"/>
        <v>19.764775815681919</v>
      </c>
      <c r="X103" s="133">
        <f t="shared" si="11"/>
        <v>87.671337905017694</v>
      </c>
    </row>
    <row r="104" spans="1:24">
      <c r="A104" s="138" t="s">
        <v>415</v>
      </c>
      <c r="B104" s="139">
        <v>130870</v>
      </c>
      <c r="C104" s="124" t="s">
        <v>106</v>
      </c>
      <c r="D104" s="124" t="s">
        <v>106</v>
      </c>
      <c r="E104" s="124">
        <v>81.14</v>
      </c>
      <c r="F104" s="140">
        <v>1.266624445851805</v>
      </c>
      <c r="G104" s="140">
        <v>2.6574541589157588</v>
      </c>
      <c r="H104" s="119">
        <v>3.9547550000000001E-2</v>
      </c>
      <c r="I104" s="141">
        <v>0.12709999999999999</v>
      </c>
      <c r="J104" s="142">
        <v>1.9E-3</v>
      </c>
      <c r="K104" s="143">
        <v>6.5949999999999998</v>
      </c>
      <c r="L104" s="141">
        <v>9.9000000000000005E-2</v>
      </c>
      <c r="M104" s="141">
        <v>0.37630000000000002</v>
      </c>
      <c r="N104" s="141">
        <v>5.5999999999999999E-3</v>
      </c>
      <c r="O104" s="144">
        <v>0.9</v>
      </c>
      <c r="P104" s="119">
        <v>2058.2441941343636</v>
      </c>
      <c r="Q104" s="145">
        <v>26.377736848784625</v>
      </c>
      <c r="R104" s="119">
        <v>2058.9765608596285</v>
      </c>
      <c r="S104" s="119">
        <v>26.176469453356731</v>
      </c>
      <c r="T104" s="119">
        <v>2058.6791247882784</v>
      </c>
      <c r="U104" s="119">
        <v>13.14988910226657</v>
      </c>
      <c r="V104" s="135">
        <f t="shared" si="9"/>
        <v>2058.2441941343636</v>
      </c>
      <c r="W104" s="119">
        <f t="shared" si="10"/>
        <v>26.377736848784625</v>
      </c>
      <c r="X104" s="124">
        <f t="shared" si="11"/>
        <v>100.03558211058494</v>
      </c>
    </row>
    <row r="105" spans="1:24">
      <c r="F105" s="46"/>
    </row>
    <row r="106" spans="1:24">
      <c r="A106" s="85" t="s">
        <v>1070</v>
      </c>
    </row>
    <row r="107" spans="1:24">
      <c r="A107" s="86" t="s">
        <v>1069</v>
      </c>
    </row>
  </sheetData>
  <autoFilter ref="A2:X104" xr:uid="{00000000-0009-0000-0000-00000B000000}">
    <sortState xmlns:xlrd2="http://schemas.microsoft.com/office/spreadsheetml/2017/richdata2" ref="A3:X104">
      <sortCondition ref="V2:V104"/>
    </sortState>
  </autoFilter>
  <mergeCells count="4">
    <mergeCell ref="G1:J1"/>
    <mergeCell ref="K1:O1"/>
    <mergeCell ref="B1:F1"/>
    <mergeCell ref="P1:W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X96"/>
  <sheetViews>
    <sheetView zoomScale="89" zoomScaleNormal="89" workbookViewId="0"/>
  </sheetViews>
  <sheetFormatPr defaultColWidth="8.81640625" defaultRowHeight="14.5"/>
  <cols>
    <col min="1" max="1" width="16" style="36" customWidth="1"/>
    <col min="2" max="2" width="9.453125" style="36" bestFit="1" customWidth="1"/>
    <col min="3" max="4" width="8.81640625" style="36"/>
    <col min="5" max="21" width="9" style="36" bestFit="1" customWidth="1"/>
    <col min="22" max="22" width="18.453125" style="36" bestFit="1" customWidth="1"/>
    <col min="23" max="24" width="9" style="36" bestFit="1" customWidth="1"/>
    <col min="25" max="16384" width="8.81640625" style="36"/>
  </cols>
  <sheetData>
    <row r="1" spans="1:24" ht="16.75" customHeight="1" thickBot="1">
      <c r="A1" s="206" t="s">
        <v>1237</v>
      </c>
      <c r="B1" s="349" t="s">
        <v>908</v>
      </c>
      <c r="C1" s="350"/>
      <c r="D1" s="350"/>
      <c r="E1" s="350"/>
      <c r="F1" s="351"/>
      <c r="G1" s="352" t="s">
        <v>909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  <c r="X1" s="84"/>
    </row>
    <row r="2" spans="1:24" ht="30.5">
      <c r="A2" s="2" t="s">
        <v>2</v>
      </c>
      <c r="B2" s="89" t="s">
        <v>3</v>
      </c>
      <c r="C2" s="3" t="s">
        <v>4</v>
      </c>
      <c r="D2" s="3" t="s">
        <v>5</v>
      </c>
      <c r="E2" s="4" t="s">
        <v>1072</v>
      </c>
      <c r="F2" s="94" t="s">
        <v>6</v>
      </c>
      <c r="G2" s="3" t="s">
        <v>7</v>
      </c>
      <c r="H2" s="5" t="s">
        <v>8</v>
      </c>
      <c r="I2" s="92" t="s">
        <v>9</v>
      </c>
      <c r="J2" s="5" t="s">
        <v>8</v>
      </c>
      <c r="K2" s="90" t="s">
        <v>10</v>
      </c>
      <c r="L2" s="5" t="s">
        <v>8</v>
      </c>
      <c r="M2" s="91" t="s">
        <v>11</v>
      </c>
      <c r="N2" s="5" t="s">
        <v>8</v>
      </c>
      <c r="O2" s="94" t="s">
        <v>12</v>
      </c>
      <c r="P2" s="93" t="s">
        <v>9</v>
      </c>
      <c r="Q2" s="4" t="s">
        <v>8</v>
      </c>
      <c r="R2" s="91" t="s">
        <v>11</v>
      </c>
      <c r="S2" s="4" t="s">
        <v>8</v>
      </c>
      <c r="T2" s="92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16" t="s">
        <v>416</v>
      </c>
      <c r="B3" s="17">
        <v>42750</v>
      </c>
      <c r="C3" s="18" t="s">
        <v>15</v>
      </c>
      <c r="D3" s="18" t="s">
        <v>16</v>
      </c>
      <c r="E3" s="18">
        <v>157.80000000000001</v>
      </c>
      <c r="F3" s="19">
        <v>1.618908855431439</v>
      </c>
      <c r="G3" s="19">
        <v>31.565656565656568</v>
      </c>
      <c r="H3" s="20">
        <v>0.3885924</v>
      </c>
      <c r="I3" s="21">
        <v>5.16E-2</v>
      </c>
      <c r="J3" s="22">
        <v>1.5E-3</v>
      </c>
      <c r="K3" s="53">
        <v>0.22370000000000001</v>
      </c>
      <c r="L3" s="21">
        <v>6.6E-3</v>
      </c>
      <c r="M3" s="21">
        <v>3.168E-2</v>
      </c>
      <c r="N3" s="21">
        <v>3.8999999999999999E-4</v>
      </c>
      <c r="O3" s="54">
        <v>0.41725493572084477</v>
      </c>
      <c r="P3" s="20">
        <v>267.72452094707444</v>
      </c>
      <c r="Q3" s="60">
        <v>66.68293904344587</v>
      </c>
      <c r="R3" s="20">
        <v>201.05425596143093</v>
      </c>
      <c r="S3" s="20">
        <v>2.4364400348414392</v>
      </c>
      <c r="T3" s="20">
        <v>204.98457227952014</v>
      </c>
      <c r="U3" s="20">
        <v>5.4617313037526003</v>
      </c>
      <c r="V3" s="79">
        <f t="shared" ref="V3:V34" si="0">IF(R3&lt;=800,R3,P3)</f>
        <v>201.05425596143093</v>
      </c>
      <c r="W3" s="9">
        <f t="shared" ref="W3:W34" si="1">IF(R3&lt;=800,S3,Q3)</f>
        <v>2.4364400348414392</v>
      </c>
      <c r="X3" s="8">
        <f t="shared" ref="X3:X34" si="2">IF(R3&lt;=800,100-(1-(R3/T3))*100,100-(1-(R3/P3))*100)</f>
        <v>98.082628231782351</v>
      </c>
    </row>
    <row r="4" spans="1:24">
      <c r="A4" s="16" t="s">
        <v>417</v>
      </c>
      <c r="B4" s="17">
        <v>67800</v>
      </c>
      <c r="C4" s="18" t="s">
        <v>15</v>
      </c>
      <c r="D4" s="18" t="s">
        <v>16</v>
      </c>
      <c r="E4" s="18">
        <v>248.4</v>
      </c>
      <c r="F4" s="19">
        <v>2.8280542986425337</v>
      </c>
      <c r="G4" s="19">
        <v>31.515915537346359</v>
      </c>
      <c r="H4" s="20">
        <v>0.34763850000000002</v>
      </c>
      <c r="I4" s="21">
        <v>5.1799999999999999E-2</v>
      </c>
      <c r="J4" s="22">
        <v>1.1000000000000001E-3</v>
      </c>
      <c r="K4" s="53">
        <v>0.22520000000000001</v>
      </c>
      <c r="L4" s="21">
        <v>5.1000000000000004E-3</v>
      </c>
      <c r="M4" s="21">
        <v>3.1730000000000001E-2</v>
      </c>
      <c r="N4" s="21">
        <v>3.5E-4</v>
      </c>
      <c r="O4" s="54">
        <v>0.48707538483404705</v>
      </c>
      <c r="P4" s="20">
        <v>276.59131133570077</v>
      </c>
      <c r="Q4" s="60">
        <v>48.634331349714508</v>
      </c>
      <c r="R4" s="20">
        <v>201.36667153484515</v>
      </c>
      <c r="S4" s="20">
        <v>2.1864851758346333</v>
      </c>
      <c r="T4" s="20">
        <v>206.22845710157199</v>
      </c>
      <c r="U4" s="20">
        <v>4.2178464817007466</v>
      </c>
      <c r="V4" s="79">
        <f t="shared" si="0"/>
        <v>201.36667153484515</v>
      </c>
      <c r="W4" s="9">
        <f t="shared" si="1"/>
        <v>2.1864851758346333</v>
      </c>
      <c r="X4" s="8">
        <f t="shared" si="2"/>
        <v>97.642524395005154</v>
      </c>
    </row>
    <row r="5" spans="1:24">
      <c r="A5" s="116" t="s">
        <v>418</v>
      </c>
      <c r="B5" s="106">
        <v>166000</v>
      </c>
      <c r="C5" s="107" t="s">
        <v>15</v>
      </c>
      <c r="D5" s="107" t="s">
        <v>16</v>
      </c>
      <c r="E5" s="107">
        <v>599</v>
      </c>
      <c r="F5" s="108">
        <v>0.42955326460481102</v>
      </c>
      <c r="G5" s="108">
        <v>30.349013657056144</v>
      </c>
      <c r="H5" s="82">
        <v>0.31316129999999998</v>
      </c>
      <c r="I5" s="109">
        <v>6.0449999999999997E-2</v>
      </c>
      <c r="J5" s="76">
        <v>1E-3</v>
      </c>
      <c r="K5" s="75">
        <v>0.2732</v>
      </c>
      <c r="L5" s="109">
        <v>5.1000000000000004E-3</v>
      </c>
      <c r="M5" s="109">
        <v>3.295E-2</v>
      </c>
      <c r="N5" s="109">
        <v>3.4000000000000002E-4</v>
      </c>
      <c r="O5" s="77">
        <v>0.5527567020738493</v>
      </c>
      <c r="P5" s="82">
        <v>619.7206066569978</v>
      </c>
      <c r="Q5" s="110">
        <v>35.69814508123627</v>
      </c>
      <c r="R5" s="82">
        <v>208.98492348429167</v>
      </c>
      <c r="S5" s="82">
        <v>2.1215162243494774</v>
      </c>
      <c r="T5" s="82">
        <v>245.24893783398568</v>
      </c>
      <c r="U5" s="82">
        <v>4.0591498868235476</v>
      </c>
      <c r="V5" s="83">
        <f t="shared" si="0"/>
        <v>208.98492348429167</v>
      </c>
      <c r="W5" s="73">
        <f t="shared" si="1"/>
        <v>2.1215162243494774</v>
      </c>
      <c r="X5" s="78">
        <f t="shared" si="2"/>
        <v>85.213385766326169</v>
      </c>
    </row>
    <row r="6" spans="1:24">
      <c r="A6" s="16" t="s">
        <v>419</v>
      </c>
      <c r="B6" s="17">
        <v>166700</v>
      </c>
      <c r="C6" s="18" t="s">
        <v>15</v>
      </c>
      <c r="D6" s="18" t="s">
        <v>16</v>
      </c>
      <c r="E6" s="18">
        <v>579.6</v>
      </c>
      <c r="F6" s="19">
        <v>0.42498937526561831</v>
      </c>
      <c r="G6" s="19">
        <v>29.717682020802378</v>
      </c>
      <c r="H6" s="20">
        <v>0.4150761</v>
      </c>
      <c r="I6" s="21">
        <v>5.1040000000000002E-2</v>
      </c>
      <c r="J6" s="22">
        <v>7.3999999999999999E-4</v>
      </c>
      <c r="K6" s="53">
        <v>0.2359</v>
      </c>
      <c r="L6" s="21">
        <v>4.7000000000000002E-3</v>
      </c>
      <c r="M6" s="21">
        <v>3.3649999999999999E-2</v>
      </c>
      <c r="N6" s="21">
        <v>4.6999999999999999E-4</v>
      </c>
      <c r="O6" s="54">
        <v>0.70104011887072815</v>
      </c>
      <c r="P6" s="20">
        <v>242.63677217487668</v>
      </c>
      <c r="Q6" s="60">
        <v>33.408911278141318</v>
      </c>
      <c r="R6" s="20">
        <v>213.35199026069009</v>
      </c>
      <c r="S6" s="20">
        <v>2.9305142426574662</v>
      </c>
      <c r="T6" s="20">
        <v>215.05757182672764</v>
      </c>
      <c r="U6" s="20">
        <v>3.8540731515736582</v>
      </c>
      <c r="V6" s="79">
        <f t="shared" si="0"/>
        <v>213.35199026069009</v>
      </c>
      <c r="W6" s="9">
        <f t="shared" si="1"/>
        <v>2.9305142426574662</v>
      </c>
      <c r="X6" s="8">
        <f t="shared" si="2"/>
        <v>99.206918616466226</v>
      </c>
    </row>
    <row r="7" spans="1:24">
      <c r="A7" s="16" t="s">
        <v>420</v>
      </c>
      <c r="B7" s="17">
        <v>204800</v>
      </c>
      <c r="C7" s="18" t="s">
        <v>15</v>
      </c>
      <c r="D7" s="18" t="s">
        <v>16</v>
      </c>
      <c r="E7" s="18">
        <v>685</v>
      </c>
      <c r="F7" s="19">
        <v>0.44964028776978415</v>
      </c>
      <c r="G7" s="19">
        <v>29.620853080568722</v>
      </c>
      <c r="H7" s="20">
        <v>0.29831429999999998</v>
      </c>
      <c r="I7" s="21">
        <v>5.135E-2</v>
      </c>
      <c r="J7" s="22">
        <v>8.1999999999999998E-4</v>
      </c>
      <c r="K7" s="53">
        <v>0.2382</v>
      </c>
      <c r="L7" s="21">
        <v>4.4000000000000003E-3</v>
      </c>
      <c r="M7" s="21">
        <v>3.3759999999999998E-2</v>
      </c>
      <c r="N7" s="21">
        <v>3.4000000000000002E-4</v>
      </c>
      <c r="O7" s="54">
        <v>0.54521219302025004</v>
      </c>
      <c r="P7" s="20">
        <v>256.57248286291974</v>
      </c>
      <c r="Q7" s="60">
        <v>36.704573667731218</v>
      </c>
      <c r="R7" s="20">
        <v>214.03797471534762</v>
      </c>
      <c r="S7" s="20">
        <v>2.1198541890349532</v>
      </c>
      <c r="T7" s="20">
        <v>216.94543545006312</v>
      </c>
      <c r="U7" s="20">
        <v>3.6018140269703167</v>
      </c>
      <c r="V7" s="79">
        <f t="shared" si="0"/>
        <v>214.03797471534762</v>
      </c>
      <c r="W7" s="9">
        <f t="shared" si="1"/>
        <v>2.1198541890349532</v>
      </c>
      <c r="X7" s="8">
        <f t="shared" si="2"/>
        <v>98.659819355644046</v>
      </c>
    </row>
    <row r="8" spans="1:24">
      <c r="A8" s="16" t="s">
        <v>421</v>
      </c>
      <c r="B8" s="17">
        <v>205400</v>
      </c>
      <c r="C8" s="18" t="s">
        <v>15</v>
      </c>
      <c r="D8" s="18" t="s">
        <v>16</v>
      </c>
      <c r="E8" s="18">
        <v>721</v>
      </c>
      <c r="F8" s="19">
        <v>0.68917987594762231</v>
      </c>
      <c r="G8" s="19">
        <v>29.385836027034973</v>
      </c>
      <c r="H8" s="20">
        <v>0.31950509999999999</v>
      </c>
      <c r="I8" s="21">
        <v>5.0770000000000003E-2</v>
      </c>
      <c r="J8" s="22">
        <v>8.3000000000000001E-4</v>
      </c>
      <c r="K8" s="53">
        <v>0.23680000000000001</v>
      </c>
      <c r="L8" s="21">
        <v>4.5999999999999999E-3</v>
      </c>
      <c r="M8" s="21">
        <v>3.4029999999999998E-2</v>
      </c>
      <c r="N8" s="21">
        <v>3.6999999999999999E-4</v>
      </c>
      <c r="O8" s="54">
        <v>0.55971074116189046</v>
      </c>
      <c r="P8" s="20">
        <v>230.40112074878144</v>
      </c>
      <c r="Q8" s="60">
        <v>37.755111016122989</v>
      </c>
      <c r="R8" s="20">
        <v>215.72144531832157</v>
      </c>
      <c r="S8" s="20">
        <v>2.306264435171812</v>
      </c>
      <c r="T8" s="20">
        <v>215.79671914608375</v>
      </c>
      <c r="U8" s="20">
        <v>3.7694838263641941</v>
      </c>
      <c r="V8" s="79">
        <f t="shared" si="0"/>
        <v>215.72144531832157</v>
      </c>
      <c r="W8" s="9">
        <f t="shared" si="1"/>
        <v>2.306264435171812</v>
      </c>
      <c r="X8" s="8">
        <f t="shared" si="2"/>
        <v>99.965118177857377</v>
      </c>
    </row>
    <row r="9" spans="1:24">
      <c r="A9" s="16" t="s">
        <v>422</v>
      </c>
      <c r="B9" s="17">
        <v>109240</v>
      </c>
      <c r="C9" s="18" t="s">
        <v>15</v>
      </c>
      <c r="D9" s="18" t="s">
        <v>16</v>
      </c>
      <c r="E9" s="18">
        <v>382.7</v>
      </c>
      <c r="F9" s="19">
        <v>0.87634738410305846</v>
      </c>
      <c r="G9" s="19">
        <v>29.316915860451481</v>
      </c>
      <c r="H9" s="20">
        <v>0.32660299999999998</v>
      </c>
      <c r="I9" s="21">
        <v>5.16E-2</v>
      </c>
      <c r="J9" s="22">
        <v>9.2000000000000003E-4</v>
      </c>
      <c r="K9" s="53">
        <v>0.24199999999999999</v>
      </c>
      <c r="L9" s="21">
        <v>4.7999999999999996E-3</v>
      </c>
      <c r="M9" s="21">
        <v>3.4110000000000001E-2</v>
      </c>
      <c r="N9" s="21">
        <v>3.8000000000000002E-4</v>
      </c>
      <c r="O9" s="54">
        <v>0.56166324635981635</v>
      </c>
      <c r="P9" s="20">
        <v>267.72452094707444</v>
      </c>
      <c r="Q9" s="60">
        <v>40.89886927998014</v>
      </c>
      <c r="R9" s="20">
        <v>216.22016700527374</v>
      </c>
      <c r="S9" s="20">
        <v>2.3684012537520687</v>
      </c>
      <c r="T9" s="20">
        <v>220.05684470862266</v>
      </c>
      <c r="U9" s="20">
        <v>3.9166222264891815</v>
      </c>
      <c r="V9" s="79">
        <f t="shared" si="0"/>
        <v>216.22016700527374</v>
      </c>
      <c r="W9" s="9">
        <f t="shared" si="1"/>
        <v>2.3684012537520687</v>
      </c>
      <c r="X9" s="8">
        <f t="shared" si="2"/>
        <v>98.256506082131153</v>
      </c>
    </row>
    <row r="10" spans="1:24">
      <c r="A10" s="16" t="s">
        <v>423</v>
      </c>
      <c r="B10" s="17">
        <v>178800</v>
      </c>
      <c r="C10" s="18" t="s">
        <v>15</v>
      </c>
      <c r="D10" s="18" t="s">
        <v>16</v>
      </c>
      <c r="E10" s="18">
        <v>581</v>
      </c>
      <c r="F10" s="19">
        <v>0.99009900990099009</v>
      </c>
      <c r="G10" s="19">
        <v>29.171528588098017</v>
      </c>
      <c r="H10" s="20">
        <v>0.30635210000000002</v>
      </c>
      <c r="I10" s="21">
        <v>5.0470000000000001E-2</v>
      </c>
      <c r="J10" s="22">
        <v>8.0000000000000004E-4</v>
      </c>
      <c r="K10" s="53">
        <v>0.23760000000000001</v>
      </c>
      <c r="L10" s="21">
        <v>4.1999999999999997E-3</v>
      </c>
      <c r="M10" s="21">
        <v>3.4279999999999998E-2</v>
      </c>
      <c r="N10" s="21">
        <v>3.6000000000000002E-4</v>
      </c>
      <c r="O10" s="54">
        <v>0.59409901650275065</v>
      </c>
      <c r="P10" s="20">
        <v>216.69716755758972</v>
      </c>
      <c r="Q10" s="60">
        <v>36.698097601145911</v>
      </c>
      <c r="R10" s="20">
        <v>217.27982249908925</v>
      </c>
      <c r="S10" s="20">
        <v>2.2434015128483793</v>
      </c>
      <c r="T10" s="20">
        <v>216.45328758361103</v>
      </c>
      <c r="U10" s="20">
        <v>3.4400362206793602</v>
      </c>
      <c r="V10" s="79">
        <f t="shared" si="0"/>
        <v>217.27982249908925</v>
      </c>
      <c r="W10" s="9">
        <f t="shared" si="1"/>
        <v>2.2434015128483793</v>
      </c>
      <c r="X10" s="8">
        <f t="shared" si="2"/>
        <v>100.38185371296748</v>
      </c>
    </row>
    <row r="11" spans="1:24">
      <c r="A11" s="16" t="s">
        <v>424</v>
      </c>
      <c r="B11" s="17">
        <v>117800</v>
      </c>
      <c r="C11" s="18" t="s">
        <v>15</v>
      </c>
      <c r="D11" s="18" t="s">
        <v>16</v>
      </c>
      <c r="E11" s="18">
        <v>390</v>
      </c>
      <c r="F11" s="19">
        <v>0.78616352201257855</v>
      </c>
      <c r="G11" s="19">
        <v>28.760425654299681</v>
      </c>
      <c r="H11" s="20">
        <v>0.2977784</v>
      </c>
      <c r="I11" s="21">
        <v>5.2810000000000003E-2</v>
      </c>
      <c r="J11" s="22">
        <v>1E-3</v>
      </c>
      <c r="K11" s="53">
        <v>0.25159999999999999</v>
      </c>
      <c r="L11" s="21">
        <v>5.1999999999999998E-3</v>
      </c>
      <c r="M11" s="21">
        <v>3.4770000000000002E-2</v>
      </c>
      <c r="N11" s="21">
        <v>3.6000000000000002E-4</v>
      </c>
      <c r="O11" s="54">
        <v>0.50096236808920147</v>
      </c>
      <c r="P11" s="20">
        <v>320.64229020292936</v>
      </c>
      <c r="Q11" s="60">
        <v>43.026805827422791</v>
      </c>
      <c r="R11" s="20">
        <v>220.33314939625163</v>
      </c>
      <c r="S11" s="20">
        <v>2.2423393680471406</v>
      </c>
      <c r="T11" s="20">
        <v>227.87503966349198</v>
      </c>
      <c r="U11" s="20">
        <v>4.2098544414725154</v>
      </c>
      <c r="V11" s="79">
        <f t="shared" si="0"/>
        <v>220.33314939625163</v>
      </c>
      <c r="W11" s="9">
        <f t="shared" si="1"/>
        <v>2.2423393680471406</v>
      </c>
      <c r="X11" s="8">
        <f t="shared" si="2"/>
        <v>96.690339460443937</v>
      </c>
    </row>
    <row r="12" spans="1:24">
      <c r="A12" s="16" t="s">
        <v>425</v>
      </c>
      <c r="B12" s="17">
        <v>112400</v>
      </c>
      <c r="C12" s="18" t="s">
        <v>15</v>
      </c>
      <c r="D12" s="18" t="s">
        <v>16</v>
      </c>
      <c r="E12" s="18">
        <v>360.7</v>
      </c>
      <c r="F12" s="19">
        <v>0.80560702489325697</v>
      </c>
      <c r="G12" s="19">
        <v>28.760425654299681</v>
      </c>
      <c r="H12" s="20">
        <v>0.30604999999999999</v>
      </c>
      <c r="I12" s="21">
        <v>5.135E-2</v>
      </c>
      <c r="J12" s="22">
        <v>1E-3</v>
      </c>
      <c r="K12" s="53">
        <v>0.2452</v>
      </c>
      <c r="L12" s="21">
        <v>5.3E-3</v>
      </c>
      <c r="M12" s="21">
        <v>3.4770000000000002E-2</v>
      </c>
      <c r="N12" s="21">
        <v>3.6999999999999999E-4</v>
      </c>
      <c r="O12" s="54">
        <v>0.49231336925673291</v>
      </c>
      <c r="P12" s="20">
        <v>256.57248286291974</v>
      </c>
      <c r="Q12" s="60">
        <v>44.761675204550265</v>
      </c>
      <c r="R12" s="20">
        <v>220.33314939625163</v>
      </c>
      <c r="S12" s="20">
        <v>2.3046154400769581</v>
      </c>
      <c r="T12" s="20">
        <v>222.66960408723776</v>
      </c>
      <c r="U12" s="20">
        <v>4.3126483730725909</v>
      </c>
      <c r="V12" s="79">
        <f t="shared" si="0"/>
        <v>220.33314939625163</v>
      </c>
      <c r="W12" s="9">
        <f t="shared" si="1"/>
        <v>2.3046154400769581</v>
      </c>
      <c r="X12" s="8">
        <f t="shared" si="2"/>
        <v>98.950707843325233</v>
      </c>
    </row>
    <row r="13" spans="1:24">
      <c r="A13" s="116" t="s">
        <v>426</v>
      </c>
      <c r="B13" s="106">
        <v>344300</v>
      </c>
      <c r="C13" s="107" t="s">
        <v>15</v>
      </c>
      <c r="D13" s="107" t="s">
        <v>16</v>
      </c>
      <c r="E13" s="107">
        <v>1091</v>
      </c>
      <c r="F13" s="108">
        <v>0.578368999421631</v>
      </c>
      <c r="G13" s="108">
        <v>28.74389192296637</v>
      </c>
      <c r="H13" s="82">
        <v>0.28091179999999999</v>
      </c>
      <c r="I13" s="109">
        <v>6.6199999999999995E-2</v>
      </c>
      <c r="J13" s="76">
        <v>1.2999999999999999E-3</v>
      </c>
      <c r="K13" s="75">
        <v>0.316</v>
      </c>
      <c r="L13" s="109">
        <v>6.4999999999999997E-3</v>
      </c>
      <c r="M13" s="109">
        <v>3.4790000000000001E-2</v>
      </c>
      <c r="N13" s="109">
        <v>3.4000000000000002E-4</v>
      </c>
      <c r="O13" s="77">
        <v>0.4751144228005395</v>
      </c>
      <c r="P13" s="82">
        <v>812.70579665363823</v>
      </c>
      <c r="Q13" s="110">
        <v>41.06268666742649</v>
      </c>
      <c r="R13" s="82">
        <v>220.45774427018335</v>
      </c>
      <c r="S13" s="82">
        <v>2.1177444941154135</v>
      </c>
      <c r="T13" s="82">
        <v>278.82097060783417</v>
      </c>
      <c r="U13" s="82">
        <v>5.0028449481565076</v>
      </c>
      <c r="V13" s="83">
        <f t="shared" si="0"/>
        <v>220.45774427018335</v>
      </c>
      <c r="W13" s="73">
        <f t="shared" si="1"/>
        <v>2.1177444941154135</v>
      </c>
      <c r="X13" s="78">
        <f t="shared" si="2"/>
        <v>79.067849089536537</v>
      </c>
    </row>
    <row r="14" spans="1:24">
      <c r="A14" s="116" t="s">
        <v>427</v>
      </c>
      <c r="B14" s="106">
        <v>213200</v>
      </c>
      <c r="C14" s="107" t="s">
        <v>15</v>
      </c>
      <c r="D14" s="107" t="s">
        <v>16</v>
      </c>
      <c r="E14" s="107">
        <v>696</v>
      </c>
      <c r="F14" s="108">
        <v>0.84317032040472184</v>
      </c>
      <c r="G14" s="108">
        <v>27.901785714285715</v>
      </c>
      <c r="H14" s="82">
        <v>0.28804859999999999</v>
      </c>
      <c r="I14" s="109">
        <v>7.0999999999999994E-2</v>
      </c>
      <c r="J14" s="76">
        <v>1.5E-3</v>
      </c>
      <c r="K14" s="75">
        <v>0.34810000000000002</v>
      </c>
      <c r="L14" s="109">
        <v>8.0000000000000002E-3</v>
      </c>
      <c r="M14" s="109">
        <v>3.5839999999999997E-2</v>
      </c>
      <c r="N14" s="109">
        <v>3.6999999999999999E-4</v>
      </c>
      <c r="O14" s="77">
        <v>0.44920828683035724</v>
      </c>
      <c r="P14" s="82">
        <v>957.41344937920746</v>
      </c>
      <c r="Q14" s="110">
        <v>43.185848005941331</v>
      </c>
      <c r="R14" s="82">
        <v>226.99559552452908</v>
      </c>
      <c r="S14" s="82">
        <v>2.3022352479258359</v>
      </c>
      <c r="T14" s="82">
        <v>303.29105317041314</v>
      </c>
      <c r="U14" s="82">
        <v>6.0077569141303115</v>
      </c>
      <c r="V14" s="83">
        <f t="shared" si="0"/>
        <v>226.99559552452908</v>
      </c>
      <c r="W14" s="73">
        <f t="shared" si="1"/>
        <v>2.3022352479258359</v>
      </c>
      <c r="X14" s="78">
        <f t="shared" si="2"/>
        <v>74.844144972843893</v>
      </c>
    </row>
    <row r="15" spans="1:24">
      <c r="A15" s="16" t="s">
        <v>428</v>
      </c>
      <c r="B15" s="17">
        <v>39700</v>
      </c>
      <c r="C15" s="18" t="s">
        <v>15</v>
      </c>
      <c r="D15" s="18" t="s">
        <v>16</v>
      </c>
      <c r="E15" s="18">
        <v>128.1</v>
      </c>
      <c r="F15" s="19">
        <v>0.52192066805845516</v>
      </c>
      <c r="G15" s="19">
        <v>27.808676307007786</v>
      </c>
      <c r="H15" s="20">
        <v>0.3479951</v>
      </c>
      <c r="I15" s="21">
        <v>5.2200000000000003E-2</v>
      </c>
      <c r="J15" s="22">
        <v>1.6000000000000001E-3</v>
      </c>
      <c r="K15" s="53">
        <v>0.25779999999999997</v>
      </c>
      <c r="L15" s="21">
        <v>8.2000000000000007E-3</v>
      </c>
      <c r="M15" s="21">
        <v>3.5959999999999999E-2</v>
      </c>
      <c r="N15" s="21">
        <v>4.4999999999999999E-4</v>
      </c>
      <c r="O15" s="54">
        <v>0.39342494370438696</v>
      </c>
      <c r="P15" s="20">
        <v>294.1807743135102</v>
      </c>
      <c r="Q15" s="60">
        <v>69.977469568421384</v>
      </c>
      <c r="R15" s="20">
        <v>227.74235650794228</v>
      </c>
      <c r="S15" s="20">
        <v>2.7995834986451484</v>
      </c>
      <c r="T15" s="20">
        <v>232.89248426386348</v>
      </c>
      <c r="U15" s="20">
        <v>6.5981221452185821</v>
      </c>
      <c r="V15" s="79">
        <f t="shared" si="0"/>
        <v>227.74235650794228</v>
      </c>
      <c r="W15" s="9">
        <f t="shared" si="1"/>
        <v>2.7995834986451484</v>
      </c>
      <c r="X15" s="8">
        <f t="shared" si="2"/>
        <v>97.788624320703192</v>
      </c>
    </row>
    <row r="16" spans="1:24">
      <c r="A16" s="16" t="s">
        <v>429</v>
      </c>
      <c r="B16" s="17">
        <v>38190</v>
      </c>
      <c r="C16" s="18" t="s">
        <v>15</v>
      </c>
      <c r="D16" s="18" t="s">
        <v>16</v>
      </c>
      <c r="E16" s="18">
        <v>118.6</v>
      </c>
      <c r="F16" s="19">
        <v>0.95120327213925626</v>
      </c>
      <c r="G16" s="19">
        <v>27.419797093501508</v>
      </c>
      <c r="H16" s="20">
        <v>0.34584880000000001</v>
      </c>
      <c r="I16" s="21">
        <v>5.0900000000000001E-2</v>
      </c>
      <c r="J16" s="22">
        <v>1.9E-3</v>
      </c>
      <c r="K16" s="53">
        <v>0.25390000000000001</v>
      </c>
      <c r="L16" s="21">
        <v>9.2999999999999992E-3</v>
      </c>
      <c r="M16" s="21">
        <v>3.6470000000000002E-2</v>
      </c>
      <c r="N16" s="21">
        <v>4.6000000000000001E-4</v>
      </c>
      <c r="O16" s="54">
        <v>0.34435137438047481</v>
      </c>
      <c r="P16" s="20">
        <v>236.30385112996791</v>
      </c>
      <c r="Q16" s="60">
        <v>86.114344829952884</v>
      </c>
      <c r="R16" s="20">
        <v>230.91512596142741</v>
      </c>
      <c r="S16" s="20">
        <v>2.860374816651813</v>
      </c>
      <c r="T16" s="20">
        <v>229.73924375727785</v>
      </c>
      <c r="U16" s="20">
        <v>7.5031626592273994</v>
      </c>
      <c r="V16" s="79">
        <f t="shared" si="0"/>
        <v>230.91512596142741</v>
      </c>
      <c r="W16" s="9">
        <f t="shared" si="1"/>
        <v>2.860374816651813</v>
      </c>
      <c r="X16" s="8">
        <f t="shared" si="2"/>
        <v>100.51183340944219</v>
      </c>
    </row>
    <row r="17" spans="1:24">
      <c r="A17" s="116" t="s">
        <v>430</v>
      </c>
      <c r="B17" s="106">
        <v>321100</v>
      </c>
      <c r="C17" s="107" t="s">
        <v>15</v>
      </c>
      <c r="D17" s="107" t="s">
        <v>16</v>
      </c>
      <c r="E17" s="107">
        <v>998</v>
      </c>
      <c r="F17" s="108">
        <v>0.32020493115593979</v>
      </c>
      <c r="G17" s="108">
        <v>27.419797093501508</v>
      </c>
      <c r="H17" s="82">
        <v>0.27818280000000001</v>
      </c>
      <c r="I17" s="109">
        <v>9.9500000000000005E-2</v>
      </c>
      <c r="J17" s="76">
        <v>2.2000000000000001E-3</v>
      </c>
      <c r="K17" s="75">
        <v>0.499</v>
      </c>
      <c r="L17" s="109">
        <v>1.2E-2</v>
      </c>
      <c r="M17" s="109">
        <v>3.6470000000000002E-2</v>
      </c>
      <c r="N17" s="109">
        <v>3.6999999999999999E-4</v>
      </c>
      <c r="O17" s="77">
        <v>0.42187642811443193</v>
      </c>
      <c r="P17" s="82">
        <v>1614.7536573166135</v>
      </c>
      <c r="Q17" s="110">
        <v>41.177703702797047</v>
      </c>
      <c r="R17" s="82">
        <v>230.91512596142741</v>
      </c>
      <c r="S17" s="82">
        <v>2.3008361245560423</v>
      </c>
      <c r="T17" s="82">
        <v>411.02525168346523</v>
      </c>
      <c r="U17" s="82">
        <v>8.0961203941126882</v>
      </c>
      <c r="V17" s="83">
        <f t="shared" si="0"/>
        <v>230.91512596142741</v>
      </c>
      <c r="W17" s="73">
        <f t="shared" si="1"/>
        <v>2.3008361245560423</v>
      </c>
      <c r="X17" s="78">
        <f t="shared" si="2"/>
        <v>56.180277249549015</v>
      </c>
    </row>
    <row r="18" spans="1:24">
      <c r="A18" s="116" t="s">
        <v>431</v>
      </c>
      <c r="B18" s="106">
        <v>191400</v>
      </c>
      <c r="C18" s="107" t="s">
        <v>15</v>
      </c>
      <c r="D18" s="107" t="s">
        <v>16</v>
      </c>
      <c r="E18" s="107">
        <v>611</v>
      </c>
      <c r="F18" s="108">
        <v>0.46189376443418012</v>
      </c>
      <c r="G18" s="108">
        <v>27.292576419213976</v>
      </c>
      <c r="H18" s="82">
        <v>0.32030039999999999</v>
      </c>
      <c r="I18" s="109">
        <v>7.0099999999999996E-2</v>
      </c>
      <c r="J18" s="76">
        <v>2.8999999999999998E-3</v>
      </c>
      <c r="K18" s="75">
        <v>0.35299999999999998</v>
      </c>
      <c r="L18" s="109">
        <v>1.2999999999999999E-2</v>
      </c>
      <c r="M18" s="109">
        <v>3.6639999999999999E-2</v>
      </c>
      <c r="N18" s="109">
        <v>4.2999999999999999E-4</v>
      </c>
      <c r="O18" s="77">
        <v>0.31867232112865301</v>
      </c>
      <c r="P18" s="82">
        <v>931.28368485592773</v>
      </c>
      <c r="Q18" s="110">
        <v>84.906734423472997</v>
      </c>
      <c r="R18" s="82">
        <v>231.97236886066122</v>
      </c>
      <c r="S18" s="82">
        <v>2.6734289153606596</v>
      </c>
      <c r="T18" s="82">
        <v>306.97502075305982</v>
      </c>
      <c r="U18" s="82">
        <v>9.7095110523911785</v>
      </c>
      <c r="V18" s="83">
        <f t="shared" si="0"/>
        <v>231.97236886066122</v>
      </c>
      <c r="W18" s="73">
        <f t="shared" si="1"/>
        <v>2.6734289153606596</v>
      </c>
      <c r="X18" s="78">
        <f t="shared" si="2"/>
        <v>75.567180773078917</v>
      </c>
    </row>
    <row r="19" spans="1:24">
      <c r="A19" s="16" t="s">
        <v>432</v>
      </c>
      <c r="B19" s="17">
        <v>225700</v>
      </c>
      <c r="C19" s="18" t="s">
        <v>15</v>
      </c>
      <c r="D19" s="18" t="s">
        <v>16</v>
      </c>
      <c r="E19" s="18">
        <v>756</v>
      </c>
      <c r="F19" s="19">
        <v>0.35971223021582738</v>
      </c>
      <c r="G19" s="19">
        <v>27.225701061802344</v>
      </c>
      <c r="H19" s="20">
        <v>0.28908309999999998</v>
      </c>
      <c r="I19" s="21">
        <v>5.7099999999999998E-2</v>
      </c>
      <c r="J19" s="22">
        <v>2.2000000000000001E-3</v>
      </c>
      <c r="K19" s="53">
        <v>0.28810000000000002</v>
      </c>
      <c r="L19" s="21">
        <v>0.01</v>
      </c>
      <c r="M19" s="21">
        <v>3.6729999999999999E-2</v>
      </c>
      <c r="N19" s="21">
        <v>3.8999999999999999E-4</v>
      </c>
      <c r="O19" s="54">
        <v>0.30590525456030504</v>
      </c>
      <c r="P19" s="20">
        <v>495.39751514669069</v>
      </c>
      <c r="Q19" s="60">
        <v>84.911620644646831</v>
      </c>
      <c r="R19" s="20">
        <v>232.53201550043505</v>
      </c>
      <c r="S19" s="20">
        <v>2.42457415981022</v>
      </c>
      <c r="T19" s="20">
        <v>257.06276531441858</v>
      </c>
      <c r="U19" s="20">
        <v>7.8523556855425909</v>
      </c>
      <c r="V19" s="79">
        <f t="shared" si="0"/>
        <v>232.53201550043505</v>
      </c>
      <c r="W19" s="9">
        <f t="shared" si="1"/>
        <v>2.42457415981022</v>
      </c>
      <c r="X19" s="8">
        <f t="shared" si="2"/>
        <v>90.457291710847556</v>
      </c>
    </row>
    <row r="20" spans="1:24">
      <c r="A20" s="16" t="s">
        <v>433</v>
      </c>
      <c r="B20" s="17">
        <v>93800</v>
      </c>
      <c r="C20" s="18" t="s">
        <v>15</v>
      </c>
      <c r="D20" s="18" t="s">
        <v>16</v>
      </c>
      <c r="E20" s="18">
        <v>288.8</v>
      </c>
      <c r="F20" s="19">
        <v>0.54884742041712398</v>
      </c>
      <c r="G20" s="19">
        <v>27.012425715829284</v>
      </c>
      <c r="H20" s="20">
        <v>0.3137586</v>
      </c>
      <c r="I20" s="21">
        <v>5.0099999999999999E-2</v>
      </c>
      <c r="J20" s="22">
        <v>1.1999999999999999E-3</v>
      </c>
      <c r="K20" s="53">
        <v>0.25409999999999999</v>
      </c>
      <c r="L20" s="21">
        <v>6.1000000000000004E-3</v>
      </c>
      <c r="M20" s="21">
        <v>3.7019999999999997E-2</v>
      </c>
      <c r="N20" s="21">
        <v>4.2999999999999999E-4</v>
      </c>
      <c r="O20" s="54">
        <v>0.48384568376863191</v>
      </c>
      <c r="P20" s="20">
        <v>199.63527363720848</v>
      </c>
      <c r="Q20" s="60">
        <v>55.626508134584476</v>
      </c>
      <c r="R20" s="20">
        <v>234.33499090730621</v>
      </c>
      <c r="S20" s="20">
        <v>2.6724494815612161</v>
      </c>
      <c r="T20" s="20">
        <v>229.90118682831601</v>
      </c>
      <c r="U20" s="20">
        <v>4.9268971700776945</v>
      </c>
      <c r="V20" s="79">
        <f t="shared" si="0"/>
        <v>234.33499090730621</v>
      </c>
      <c r="W20" s="9">
        <f t="shared" si="1"/>
        <v>2.6724494815612161</v>
      </c>
      <c r="X20" s="8">
        <f t="shared" si="2"/>
        <v>101.92856946071412</v>
      </c>
    </row>
    <row r="21" spans="1:24">
      <c r="A21" s="116" t="s">
        <v>434</v>
      </c>
      <c r="B21" s="106">
        <v>123300</v>
      </c>
      <c r="C21" s="107" t="s">
        <v>15</v>
      </c>
      <c r="D21" s="107" t="s">
        <v>16</v>
      </c>
      <c r="E21" s="107">
        <v>324</v>
      </c>
      <c r="F21" s="108">
        <v>0.56465273856578202</v>
      </c>
      <c r="G21" s="108">
        <v>22.999080036798528</v>
      </c>
      <c r="H21" s="82">
        <v>0.27505800000000002</v>
      </c>
      <c r="I21" s="109">
        <v>9.0399999999999994E-2</v>
      </c>
      <c r="J21" s="76">
        <v>3.3999999999999998E-3</v>
      </c>
      <c r="K21" s="75">
        <v>0.54200000000000004</v>
      </c>
      <c r="L21" s="109">
        <v>2.3E-2</v>
      </c>
      <c r="M21" s="109">
        <v>4.3479999999999998E-2</v>
      </c>
      <c r="N21" s="109">
        <v>5.1999999999999995E-4</v>
      </c>
      <c r="O21" s="77">
        <v>0.28182872685092597</v>
      </c>
      <c r="P21" s="82">
        <v>1433.9940625474715</v>
      </c>
      <c r="Q21" s="110">
        <v>71.746317722904777</v>
      </c>
      <c r="R21" s="82">
        <v>274.3676459891937</v>
      </c>
      <c r="S21" s="82">
        <v>3.2116575430997045</v>
      </c>
      <c r="T21" s="82">
        <v>439.74237207812132</v>
      </c>
      <c r="U21" s="82">
        <v>15.033303397450084</v>
      </c>
      <c r="V21" s="83">
        <f t="shared" si="0"/>
        <v>274.3676459891937</v>
      </c>
      <c r="W21" s="73">
        <f t="shared" si="1"/>
        <v>3.2116575430997045</v>
      </c>
      <c r="X21" s="78">
        <f t="shared" si="2"/>
        <v>62.392815296055126</v>
      </c>
    </row>
    <row r="22" spans="1:24">
      <c r="A22" s="16" t="s">
        <v>435</v>
      </c>
      <c r="B22" s="17">
        <v>253100</v>
      </c>
      <c r="C22" s="18" t="s">
        <v>15</v>
      </c>
      <c r="D22" s="18" t="s">
        <v>16</v>
      </c>
      <c r="E22" s="18">
        <v>659.6</v>
      </c>
      <c r="F22" s="19">
        <v>0.63613231552162852</v>
      </c>
      <c r="G22" s="19">
        <v>22.598870056497177</v>
      </c>
      <c r="H22" s="20">
        <v>0.22471189999999999</v>
      </c>
      <c r="I22" s="21">
        <v>5.2069999999999998E-2</v>
      </c>
      <c r="J22" s="22">
        <v>7.3999999999999999E-4</v>
      </c>
      <c r="K22" s="53">
        <v>0.31619999999999998</v>
      </c>
      <c r="L22" s="21">
        <v>5.1999999999999998E-3</v>
      </c>
      <c r="M22" s="21">
        <v>4.4249999999999998E-2</v>
      </c>
      <c r="N22" s="21">
        <v>4.4000000000000002E-4</v>
      </c>
      <c r="O22" s="54">
        <v>0.60464146023468057</v>
      </c>
      <c r="P22" s="20">
        <v>288.48510675026063</v>
      </c>
      <c r="Q22" s="60">
        <v>32.478531175663193</v>
      </c>
      <c r="R22" s="20">
        <v>279.12280029103994</v>
      </c>
      <c r="S22" s="20">
        <v>2.7156570146352692</v>
      </c>
      <c r="T22" s="20">
        <v>278.97527241699925</v>
      </c>
      <c r="U22" s="20">
        <v>4.0036387000725995</v>
      </c>
      <c r="V22" s="79">
        <f t="shared" si="0"/>
        <v>279.12280029103994</v>
      </c>
      <c r="W22" s="9">
        <f t="shared" si="1"/>
        <v>2.7156570146352692</v>
      </c>
      <c r="X22" s="8">
        <f t="shared" si="2"/>
        <v>100.05288206110976</v>
      </c>
    </row>
    <row r="23" spans="1:24">
      <c r="A23" s="16" t="s">
        <v>436</v>
      </c>
      <c r="B23" s="17">
        <v>247200</v>
      </c>
      <c r="C23" s="18" t="s">
        <v>15</v>
      </c>
      <c r="D23" s="18" t="s">
        <v>16</v>
      </c>
      <c r="E23" s="18">
        <v>359.6</v>
      </c>
      <c r="F23" s="19">
        <v>1.3020833333333333</v>
      </c>
      <c r="G23" s="19">
        <v>12.761613067891782</v>
      </c>
      <c r="H23" s="20">
        <v>0.13028699999999999</v>
      </c>
      <c r="I23" s="21">
        <v>5.8959999999999999E-2</v>
      </c>
      <c r="J23" s="22">
        <v>8.4999999999999995E-4</v>
      </c>
      <c r="K23" s="53">
        <v>0.63370000000000004</v>
      </c>
      <c r="L23" s="21">
        <v>0.01</v>
      </c>
      <c r="M23" s="21">
        <v>7.8359999999999999E-2</v>
      </c>
      <c r="N23" s="21">
        <v>8.0000000000000004E-4</v>
      </c>
      <c r="O23" s="54">
        <v>0.64696273608984201</v>
      </c>
      <c r="P23" s="20">
        <v>565.6193569543675</v>
      </c>
      <c r="Q23" s="60">
        <v>31.394163232876785</v>
      </c>
      <c r="R23" s="20">
        <v>486.32630781531128</v>
      </c>
      <c r="S23" s="20">
        <v>4.7806106845259819</v>
      </c>
      <c r="T23" s="20">
        <v>498.39811245400409</v>
      </c>
      <c r="U23" s="20">
        <v>6.1962909884923647</v>
      </c>
      <c r="V23" s="79">
        <f t="shared" si="0"/>
        <v>486.32630781531128</v>
      </c>
      <c r="W23" s="9">
        <f t="shared" si="1"/>
        <v>4.7806106845259819</v>
      </c>
      <c r="X23" s="8">
        <f t="shared" si="2"/>
        <v>97.577879141786099</v>
      </c>
    </row>
    <row r="24" spans="1:24">
      <c r="A24" s="16" t="s">
        <v>437</v>
      </c>
      <c r="B24" s="17">
        <v>313900</v>
      </c>
      <c r="C24" s="18" t="s">
        <v>15</v>
      </c>
      <c r="D24" s="18" t="s">
        <v>16</v>
      </c>
      <c r="E24" s="18">
        <v>441.1</v>
      </c>
      <c r="F24" s="19">
        <v>0.2198768689533861</v>
      </c>
      <c r="G24" s="19">
        <v>12.465719272001994</v>
      </c>
      <c r="H24" s="20">
        <v>0.12276140000000001</v>
      </c>
      <c r="I24" s="21">
        <v>5.8259999999999999E-2</v>
      </c>
      <c r="J24" s="22">
        <v>7.5000000000000002E-4</v>
      </c>
      <c r="K24" s="53">
        <v>0.64</v>
      </c>
      <c r="L24" s="21">
        <v>9.7999999999999997E-3</v>
      </c>
      <c r="M24" s="21">
        <v>8.022E-2</v>
      </c>
      <c r="N24" s="21">
        <v>7.9000000000000001E-4</v>
      </c>
      <c r="O24" s="54">
        <v>0.6431293534616539</v>
      </c>
      <c r="P24" s="20">
        <v>539.55321537485497</v>
      </c>
      <c r="Q24" s="60">
        <v>28.157651612990627</v>
      </c>
      <c r="R24" s="20">
        <v>497.43577176502617</v>
      </c>
      <c r="S24" s="20">
        <v>4.7127491573647262</v>
      </c>
      <c r="T24" s="20">
        <v>502.30618047023108</v>
      </c>
      <c r="U24" s="20">
        <v>6.0494761723990109</v>
      </c>
      <c r="V24" s="79">
        <f t="shared" si="0"/>
        <v>497.43577176502617</v>
      </c>
      <c r="W24" s="9">
        <f t="shared" si="1"/>
        <v>4.7127491573647262</v>
      </c>
      <c r="X24" s="8">
        <f t="shared" si="2"/>
        <v>99.030390448183311</v>
      </c>
    </row>
    <row r="25" spans="1:24">
      <c r="A25" s="16" t="s">
        <v>438</v>
      </c>
      <c r="B25" s="17">
        <v>142500</v>
      </c>
      <c r="C25" s="18" t="s">
        <v>15</v>
      </c>
      <c r="D25" s="18" t="s">
        <v>16</v>
      </c>
      <c r="E25" s="18">
        <v>209.5</v>
      </c>
      <c r="F25" s="19">
        <v>0.45724737082761779</v>
      </c>
      <c r="G25" s="19">
        <v>12.444001991040318</v>
      </c>
      <c r="H25" s="20">
        <v>0.13936789999999999</v>
      </c>
      <c r="I25" s="21">
        <v>6.0699999999999997E-2</v>
      </c>
      <c r="J25" s="22">
        <v>1.1999999999999999E-3</v>
      </c>
      <c r="K25" s="53">
        <v>0.66700000000000004</v>
      </c>
      <c r="L25" s="21">
        <v>1.4E-2</v>
      </c>
      <c r="M25" s="21">
        <v>8.0360000000000001E-2</v>
      </c>
      <c r="N25" s="21">
        <v>8.9999999999999998E-4</v>
      </c>
      <c r="O25" s="54">
        <v>0.53358102823010733</v>
      </c>
      <c r="P25" s="20">
        <v>628.62013129423917</v>
      </c>
      <c r="Q25" s="60">
        <v>42.598088550918753</v>
      </c>
      <c r="R25" s="20">
        <v>498.27119372279577</v>
      </c>
      <c r="S25" s="20">
        <v>5.3679861392354837</v>
      </c>
      <c r="T25" s="20">
        <v>518.88673784703963</v>
      </c>
      <c r="U25" s="20">
        <v>8.4919029880911694</v>
      </c>
      <c r="V25" s="79">
        <f t="shared" si="0"/>
        <v>498.27119372279577</v>
      </c>
      <c r="W25" s="9">
        <f t="shared" si="1"/>
        <v>5.3679861392354837</v>
      </c>
      <c r="X25" s="8">
        <f t="shared" si="2"/>
        <v>96.026966460969561</v>
      </c>
    </row>
    <row r="26" spans="1:24">
      <c r="A26" s="154" t="s">
        <v>439</v>
      </c>
      <c r="B26" s="155">
        <v>47170</v>
      </c>
      <c r="C26" s="156" t="s">
        <v>15</v>
      </c>
      <c r="D26" s="156" t="s">
        <v>16</v>
      </c>
      <c r="E26" s="156">
        <v>64.900000000000006</v>
      </c>
      <c r="F26" s="157">
        <v>0.6839945280437757</v>
      </c>
      <c r="G26" s="157">
        <v>12.307692307692307</v>
      </c>
      <c r="H26" s="134">
        <v>0.15147930000000001</v>
      </c>
      <c r="I26" s="158">
        <v>5.8900000000000001E-2</v>
      </c>
      <c r="J26" s="122">
        <v>1.5E-3</v>
      </c>
      <c r="K26" s="121">
        <v>0.65400000000000003</v>
      </c>
      <c r="L26" s="158">
        <v>1.7000000000000001E-2</v>
      </c>
      <c r="M26" s="158">
        <v>8.1250000000000003E-2</v>
      </c>
      <c r="N26" s="158">
        <v>1E-3</v>
      </c>
      <c r="O26" s="123">
        <v>0.4734841628959276</v>
      </c>
      <c r="P26" s="134">
        <v>563.40175458676379</v>
      </c>
      <c r="Q26" s="159">
        <v>55.478687906073141</v>
      </c>
      <c r="R26" s="134">
        <v>503.57956012217289</v>
      </c>
      <c r="S26" s="134">
        <v>5.9592462594731046</v>
      </c>
      <c r="T26" s="134">
        <v>510.93729664568161</v>
      </c>
      <c r="U26" s="134">
        <v>10.38295477662291</v>
      </c>
      <c r="V26" s="135">
        <f t="shared" si="0"/>
        <v>503.57956012217289</v>
      </c>
      <c r="W26" s="119">
        <f t="shared" si="1"/>
        <v>5.9592462594731046</v>
      </c>
      <c r="X26" s="124">
        <f t="shared" si="2"/>
        <v>98.559953134795123</v>
      </c>
    </row>
    <row r="27" spans="1:24">
      <c r="A27" s="154" t="s">
        <v>440</v>
      </c>
      <c r="B27" s="155">
        <v>81800</v>
      </c>
      <c r="C27" s="156" t="s">
        <v>15</v>
      </c>
      <c r="D27" s="156" t="s">
        <v>16</v>
      </c>
      <c r="E27" s="156">
        <v>112.6</v>
      </c>
      <c r="F27" s="157">
        <v>0.97732603596559797</v>
      </c>
      <c r="G27" s="157">
        <v>12.180267965895249</v>
      </c>
      <c r="H27" s="134">
        <v>0.14835889999999999</v>
      </c>
      <c r="I27" s="158">
        <v>5.7099999999999998E-2</v>
      </c>
      <c r="J27" s="122">
        <v>1.1999999999999999E-3</v>
      </c>
      <c r="K27" s="121">
        <v>0.64100000000000001</v>
      </c>
      <c r="L27" s="158">
        <v>1.4999999999999999E-2</v>
      </c>
      <c r="M27" s="158">
        <v>8.2100000000000006E-2</v>
      </c>
      <c r="N27" s="158">
        <v>1E-3</v>
      </c>
      <c r="O27" s="123">
        <v>0.52050345107592366</v>
      </c>
      <c r="P27" s="134">
        <v>495.39751514669069</v>
      </c>
      <c r="Q27" s="159">
        <v>46.315429442534629</v>
      </c>
      <c r="R27" s="134">
        <v>508.64527055900732</v>
      </c>
      <c r="S27" s="134">
        <v>5.9545673752673451</v>
      </c>
      <c r="T27" s="134">
        <v>502.92512779403347</v>
      </c>
      <c r="U27" s="134">
        <v>9.2392180079344257</v>
      </c>
      <c r="V27" s="135">
        <f t="shared" si="0"/>
        <v>508.64527055900732</v>
      </c>
      <c r="W27" s="119">
        <f t="shared" si="1"/>
        <v>5.9545673752673451</v>
      </c>
      <c r="X27" s="124">
        <f t="shared" si="2"/>
        <v>101.13737462076391</v>
      </c>
    </row>
    <row r="28" spans="1:24">
      <c r="A28" s="154" t="s">
        <v>441</v>
      </c>
      <c r="B28" s="155">
        <v>59540</v>
      </c>
      <c r="C28" s="156" t="s">
        <v>15</v>
      </c>
      <c r="D28" s="156" t="s">
        <v>16</v>
      </c>
      <c r="E28" s="156">
        <v>84.7</v>
      </c>
      <c r="F28" s="157">
        <v>0.81532816958825938</v>
      </c>
      <c r="G28" s="157">
        <v>12.163970319912419</v>
      </c>
      <c r="H28" s="134">
        <v>0.1361252</v>
      </c>
      <c r="I28" s="158">
        <v>6.2799999999999995E-2</v>
      </c>
      <c r="J28" s="122">
        <v>1.6000000000000001E-3</v>
      </c>
      <c r="K28" s="121">
        <v>0.71</v>
      </c>
      <c r="L28" s="158">
        <v>0.02</v>
      </c>
      <c r="M28" s="158">
        <v>8.2210000000000005E-2</v>
      </c>
      <c r="N28" s="158">
        <v>9.2000000000000003E-4</v>
      </c>
      <c r="O28" s="123">
        <v>0.39727527064833962</v>
      </c>
      <c r="P28" s="134">
        <v>701.46502973705287</v>
      </c>
      <c r="Q28" s="159">
        <v>54.241605665493928</v>
      </c>
      <c r="R28" s="134">
        <v>509.30054227206296</v>
      </c>
      <c r="S28" s="134">
        <v>5.477847732375551</v>
      </c>
      <c r="T28" s="134">
        <v>544.74627660513625</v>
      </c>
      <c r="U28" s="134">
        <v>11.806912722870607</v>
      </c>
      <c r="V28" s="135">
        <f t="shared" si="0"/>
        <v>509.30054227206296</v>
      </c>
      <c r="W28" s="119">
        <f t="shared" si="1"/>
        <v>5.477847732375551</v>
      </c>
      <c r="X28" s="124">
        <f t="shared" si="2"/>
        <v>93.4931662949637</v>
      </c>
    </row>
    <row r="29" spans="1:24">
      <c r="A29" s="154" t="s">
        <v>442</v>
      </c>
      <c r="B29" s="155">
        <v>56830</v>
      </c>
      <c r="C29" s="156" t="s">
        <v>15</v>
      </c>
      <c r="D29" s="156" t="s">
        <v>16</v>
      </c>
      <c r="E29" s="156">
        <v>80.900000000000006</v>
      </c>
      <c r="F29" s="157">
        <v>0.33726812816188873</v>
      </c>
      <c r="G29" s="157">
        <v>11.980352222355338</v>
      </c>
      <c r="H29" s="134">
        <v>0.13635240000000001</v>
      </c>
      <c r="I29" s="158">
        <v>5.7200000000000001E-2</v>
      </c>
      <c r="J29" s="122">
        <v>1.4E-3</v>
      </c>
      <c r="K29" s="121">
        <v>0.65700000000000003</v>
      </c>
      <c r="L29" s="158">
        <v>1.7000000000000001E-2</v>
      </c>
      <c r="M29" s="158">
        <v>8.3470000000000003E-2</v>
      </c>
      <c r="N29" s="158">
        <v>9.5E-4</v>
      </c>
      <c r="O29" s="123">
        <v>0.43985510821076962</v>
      </c>
      <c r="P29" s="134">
        <v>499.25248343743493</v>
      </c>
      <c r="Q29" s="159">
        <v>53.904543688223242</v>
      </c>
      <c r="R29" s="134">
        <v>516.80163457188041</v>
      </c>
      <c r="S29" s="134">
        <v>5.6498197464005671</v>
      </c>
      <c r="T29" s="134">
        <v>512.77731476308657</v>
      </c>
      <c r="U29" s="134">
        <v>10.36425204128318</v>
      </c>
      <c r="V29" s="135">
        <f t="shared" si="0"/>
        <v>516.80163457188041</v>
      </c>
      <c r="W29" s="119">
        <f t="shared" si="1"/>
        <v>5.6498197464005671</v>
      </c>
      <c r="X29" s="124">
        <f t="shared" si="2"/>
        <v>100.78480847200761</v>
      </c>
    </row>
    <row r="30" spans="1:24">
      <c r="A30" s="154" t="s">
        <v>443</v>
      </c>
      <c r="B30" s="155">
        <v>157700</v>
      </c>
      <c r="C30" s="156" t="s">
        <v>15</v>
      </c>
      <c r="D30" s="156" t="s">
        <v>16</v>
      </c>
      <c r="E30" s="156">
        <v>220.2</v>
      </c>
      <c r="F30" s="157">
        <v>0.19928258270227184</v>
      </c>
      <c r="G30" s="157">
        <v>11.927480916030534</v>
      </c>
      <c r="H30" s="134">
        <v>0.1223477</v>
      </c>
      <c r="I30" s="158">
        <v>5.8400000000000001E-2</v>
      </c>
      <c r="J30" s="122">
        <v>8.7000000000000001E-4</v>
      </c>
      <c r="K30" s="121">
        <v>0.67149999999999999</v>
      </c>
      <c r="L30" s="158">
        <v>1.0999999999999999E-2</v>
      </c>
      <c r="M30" s="158">
        <v>8.3839999999999998E-2</v>
      </c>
      <c r="N30" s="158">
        <v>8.5999999999999998E-4</v>
      </c>
      <c r="O30" s="123">
        <v>0.62618190492713388</v>
      </c>
      <c r="P30" s="134">
        <v>544.80066569742303</v>
      </c>
      <c r="Q30" s="159">
        <v>32.555547083705498</v>
      </c>
      <c r="R30" s="134">
        <v>519.00267943445454</v>
      </c>
      <c r="S30" s="134">
        <v>5.1130405593233945</v>
      </c>
      <c r="T30" s="134">
        <v>521.62403094686124</v>
      </c>
      <c r="U30" s="134">
        <v>6.6602585761584123</v>
      </c>
      <c r="V30" s="135">
        <f t="shared" si="0"/>
        <v>519.00267943445454</v>
      </c>
      <c r="W30" s="119">
        <f t="shared" si="1"/>
        <v>5.1130405593233945</v>
      </c>
      <c r="X30" s="124">
        <f t="shared" si="2"/>
        <v>99.497463430193505</v>
      </c>
    </row>
    <row r="31" spans="1:24">
      <c r="A31" s="154" t="s">
        <v>444</v>
      </c>
      <c r="B31" s="155">
        <v>204400</v>
      </c>
      <c r="C31" s="156" t="s">
        <v>15</v>
      </c>
      <c r="D31" s="156" t="s">
        <v>16</v>
      </c>
      <c r="E31" s="156">
        <v>267.10000000000002</v>
      </c>
      <c r="F31" s="157">
        <v>0.31847133757961782</v>
      </c>
      <c r="G31" s="157">
        <v>11.846937566639024</v>
      </c>
      <c r="H31" s="134">
        <v>0.12771840000000001</v>
      </c>
      <c r="I31" s="158">
        <v>5.8389999999999997E-2</v>
      </c>
      <c r="J31" s="122">
        <v>1.1000000000000001E-3</v>
      </c>
      <c r="K31" s="121">
        <v>0.67300000000000004</v>
      </c>
      <c r="L31" s="158">
        <v>1.2999999999999999E-2</v>
      </c>
      <c r="M31" s="158">
        <v>8.4409999999999999E-2</v>
      </c>
      <c r="N31" s="158">
        <v>9.1E-4</v>
      </c>
      <c r="O31" s="123">
        <v>0.55810922876436442</v>
      </c>
      <c r="P31" s="134">
        <v>544.42642007831762</v>
      </c>
      <c r="Q31" s="159">
        <v>41.171850952847159</v>
      </c>
      <c r="R31" s="134">
        <v>522.39200831115215</v>
      </c>
      <c r="S31" s="134">
        <v>5.4073430792610679</v>
      </c>
      <c r="T31" s="134">
        <v>522.53482459733664</v>
      </c>
      <c r="U31" s="134">
        <v>7.8595091384238458</v>
      </c>
      <c r="V31" s="135">
        <f t="shared" si="0"/>
        <v>522.39200831115215</v>
      </c>
      <c r="W31" s="119">
        <f t="shared" si="1"/>
        <v>5.4073430792610679</v>
      </c>
      <c r="X31" s="124">
        <f t="shared" si="2"/>
        <v>99.972668561125175</v>
      </c>
    </row>
    <row r="32" spans="1:24">
      <c r="A32" s="154" t="s">
        <v>445</v>
      </c>
      <c r="B32" s="155">
        <v>46700</v>
      </c>
      <c r="C32" s="156" t="s">
        <v>15</v>
      </c>
      <c r="D32" s="156" t="s">
        <v>16</v>
      </c>
      <c r="E32" s="156">
        <v>62.2</v>
      </c>
      <c r="F32" s="157">
        <v>0.50377833753148615</v>
      </c>
      <c r="G32" s="157">
        <v>11.717834544176236</v>
      </c>
      <c r="H32" s="134">
        <v>0.1373076</v>
      </c>
      <c r="I32" s="158">
        <v>6.0100000000000001E-2</v>
      </c>
      <c r="J32" s="122">
        <v>1.6999999999999999E-3</v>
      </c>
      <c r="K32" s="121">
        <v>0.69899999999999995</v>
      </c>
      <c r="L32" s="158">
        <v>0.02</v>
      </c>
      <c r="M32" s="158">
        <v>8.5339999999999999E-2</v>
      </c>
      <c r="N32" s="158">
        <v>1E-3</v>
      </c>
      <c r="O32" s="123">
        <v>0.40953831731895946</v>
      </c>
      <c r="P32" s="134">
        <v>607.17681153060619</v>
      </c>
      <c r="Q32" s="159">
        <v>61.168368815448453</v>
      </c>
      <c r="R32" s="134">
        <v>527.9181431713879</v>
      </c>
      <c r="S32" s="134">
        <v>5.9367997474163303</v>
      </c>
      <c r="T32" s="134">
        <v>538.19347381813964</v>
      </c>
      <c r="U32" s="134">
        <v>11.882909794300872</v>
      </c>
      <c r="V32" s="135">
        <f t="shared" si="0"/>
        <v>527.9181431713879</v>
      </c>
      <c r="W32" s="119">
        <f t="shared" si="1"/>
        <v>5.9367997474163303</v>
      </c>
      <c r="X32" s="124">
        <f t="shared" si="2"/>
        <v>98.090773830114514</v>
      </c>
    </row>
    <row r="33" spans="1:24">
      <c r="A33" s="154" t="s">
        <v>446</v>
      </c>
      <c r="B33" s="155">
        <v>143400</v>
      </c>
      <c r="C33" s="156" t="s">
        <v>15</v>
      </c>
      <c r="D33" s="156" t="s">
        <v>16</v>
      </c>
      <c r="E33" s="156">
        <v>192.8</v>
      </c>
      <c r="F33" s="157">
        <v>0.63075564526302519</v>
      </c>
      <c r="G33" s="157">
        <v>11.607661056297156</v>
      </c>
      <c r="H33" s="134">
        <v>0.1172219</v>
      </c>
      <c r="I33" s="158">
        <v>5.8549999999999998E-2</v>
      </c>
      <c r="J33" s="122">
        <v>9.7000000000000005E-4</v>
      </c>
      <c r="K33" s="121">
        <v>0.69299999999999995</v>
      </c>
      <c r="L33" s="158">
        <v>1.2999999999999999E-2</v>
      </c>
      <c r="M33" s="158">
        <v>8.6150000000000004E-2</v>
      </c>
      <c r="N33" s="158">
        <v>8.7000000000000001E-4</v>
      </c>
      <c r="O33" s="123">
        <v>0.53833653288093208</v>
      </c>
      <c r="P33" s="134">
        <v>550.40383059022713</v>
      </c>
      <c r="Q33" s="159">
        <v>36.170177042695641</v>
      </c>
      <c r="R33" s="134">
        <v>532.72737160871793</v>
      </c>
      <c r="S33" s="134">
        <v>5.1614743789535851</v>
      </c>
      <c r="T33" s="134">
        <v>534.60131304360903</v>
      </c>
      <c r="U33" s="134">
        <v>7.7670162141330366</v>
      </c>
      <c r="V33" s="135">
        <f t="shared" si="0"/>
        <v>532.72737160871793</v>
      </c>
      <c r="W33" s="119">
        <f t="shared" si="1"/>
        <v>5.1614743789535851</v>
      </c>
      <c r="X33" s="124">
        <f t="shared" si="2"/>
        <v>99.649469354232906</v>
      </c>
    </row>
    <row r="34" spans="1:24">
      <c r="A34" s="154" t="s">
        <v>447</v>
      </c>
      <c r="B34" s="155">
        <v>105000</v>
      </c>
      <c r="C34" s="156" t="s">
        <v>15</v>
      </c>
      <c r="D34" s="156" t="s">
        <v>16</v>
      </c>
      <c r="E34" s="156">
        <v>138.1</v>
      </c>
      <c r="F34" s="157">
        <v>0.44345898004434592</v>
      </c>
      <c r="G34" s="157">
        <v>11.57809424568716</v>
      </c>
      <c r="H34" s="134">
        <v>0.1233281</v>
      </c>
      <c r="I34" s="158">
        <v>5.8000000000000003E-2</v>
      </c>
      <c r="J34" s="122">
        <v>1.1000000000000001E-3</v>
      </c>
      <c r="K34" s="121">
        <v>0.68799999999999994</v>
      </c>
      <c r="L34" s="158">
        <v>1.4999999999999999E-2</v>
      </c>
      <c r="M34" s="158">
        <v>8.6370000000000002E-2</v>
      </c>
      <c r="N34" s="158">
        <v>9.2000000000000003E-4</v>
      </c>
      <c r="O34" s="123">
        <v>0.48856470225000964</v>
      </c>
      <c r="P34" s="134">
        <v>529.76190249090018</v>
      </c>
      <c r="Q34" s="159">
        <v>41.552175491392639</v>
      </c>
      <c r="R34" s="134">
        <v>534.03296246625928</v>
      </c>
      <c r="S34" s="134">
        <v>5.4568804704364311</v>
      </c>
      <c r="T34" s="134">
        <v>531.59810750242718</v>
      </c>
      <c r="U34" s="134">
        <v>8.9830994636600963</v>
      </c>
      <c r="V34" s="135">
        <f t="shared" si="0"/>
        <v>534.03296246625928</v>
      </c>
      <c r="W34" s="119">
        <f t="shared" si="1"/>
        <v>5.4568804704364311</v>
      </c>
      <c r="X34" s="124">
        <f t="shared" si="2"/>
        <v>100.45802551391156</v>
      </c>
    </row>
    <row r="35" spans="1:24">
      <c r="A35" s="154" t="s">
        <v>448</v>
      </c>
      <c r="B35" s="155">
        <v>71210</v>
      </c>
      <c r="C35" s="156" t="s">
        <v>15</v>
      </c>
      <c r="D35" s="156" t="s">
        <v>16</v>
      </c>
      <c r="E35" s="156">
        <v>96.7</v>
      </c>
      <c r="F35" s="157">
        <v>0.50632911392405056</v>
      </c>
      <c r="G35" s="157">
        <v>11.441647597254004</v>
      </c>
      <c r="H35" s="134">
        <v>0.1440024</v>
      </c>
      <c r="I35" s="158">
        <v>5.8799999999999998E-2</v>
      </c>
      <c r="J35" s="122">
        <v>1.2999999999999999E-3</v>
      </c>
      <c r="K35" s="121">
        <v>0.70499999999999996</v>
      </c>
      <c r="L35" s="158">
        <v>1.7000000000000001E-2</v>
      </c>
      <c r="M35" s="158">
        <v>8.7400000000000005E-2</v>
      </c>
      <c r="N35" s="158">
        <v>1.1000000000000001E-3</v>
      </c>
      <c r="O35" s="123">
        <v>0.5219410418629693</v>
      </c>
      <c r="P35" s="134">
        <v>559.6988731971968</v>
      </c>
      <c r="Q35" s="159">
        <v>48.19346901733951</v>
      </c>
      <c r="R35" s="134">
        <v>540.14198697620088</v>
      </c>
      <c r="S35" s="134">
        <v>6.5178144256692576</v>
      </c>
      <c r="T35" s="134">
        <v>541.7729712499164</v>
      </c>
      <c r="U35" s="134">
        <v>10.073915083575002</v>
      </c>
      <c r="V35" s="135">
        <f t="shared" ref="V35:V66" si="3">IF(R35&lt;=800,R35,P35)</f>
        <v>540.14198697620088</v>
      </c>
      <c r="W35" s="119">
        <f t="shared" ref="W35:W66" si="4">IF(R35&lt;=800,S35,Q35)</f>
        <v>6.5178144256692576</v>
      </c>
      <c r="X35" s="124">
        <f t="shared" ref="X35:X66" si="5">IF(R35&lt;=800,100-(1-(R35/T35))*100,100-(1-(R35/P35))*100)</f>
        <v>99.698954292615838</v>
      </c>
    </row>
    <row r="36" spans="1:24">
      <c r="A36" s="154" t="s">
        <v>449</v>
      </c>
      <c r="B36" s="155">
        <v>99730</v>
      </c>
      <c r="C36" s="156" t="s">
        <v>15</v>
      </c>
      <c r="D36" s="156" t="s">
        <v>16</v>
      </c>
      <c r="E36" s="156">
        <v>125.9</v>
      </c>
      <c r="F36" s="157">
        <v>0.55710306406685239</v>
      </c>
      <c r="G36" s="157">
        <v>11.433798307797851</v>
      </c>
      <c r="H36" s="134">
        <v>0.1294244</v>
      </c>
      <c r="I36" s="158">
        <v>5.8099999999999999E-2</v>
      </c>
      <c r="J36" s="122">
        <v>1E-3</v>
      </c>
      <c r="K36" s="121">
        <v>0.69899999999999995</v>
      </c>
      <c r="L36" s="158">
        <v>1.4E-2</v>
      </c>
      <c r="M36" s="158">
        <v>8.7459999999999996E-2</v>
      </c>
      <c r="N36" s="158">
        <v>9.8999999999999999E-4</v>
      </c>
      <c r="O36" s="123">
        <v>0.56516448335565639</v>
      </c>
      <c r="P36" s="134">
        <v>533.53490813033352</v>
      </c>
      <c r="Q36" s="159">
        <v>37.685474574425442</v>
      </c>
      <c r="R36" s="134">
        <v>540.4976741018329</v>
      </c>
      <c r="S36" s="134">
        <v>5.8660059291624975</v>
      </c>
      <c r="T36" s="134">
        <v>538.19347381813964</v>
      </c>
      <c r="U36" s="134">
        <v>8.3326157812743986</v>
      </c>
      <c r="V36" s="135">
        <f t="shared" si="3"/>
        <v>540.4976741018329</v>
      </c>
      <c r="W36" s="119">
        <f t="shared" si="4"/>
        <v>5.8660059291624975</v>
      </c>
      <c r="X36" s="124">
        <f t="shared" si="5"/>
        <v>100.42813605065599</v>
      </c>
    </row>
    <row r="37" spans="1:24">
      <c r="A37" s="154" t="s">
        <v>450</v>
      </c>
      <c r="B37" s="155">
        <v>157100</v>
      </c>
      <c r="C37" s="156" t="s">
        <v>15</v>
      </c>
      <c r="D37" s="156" t="s">
        <v>16</v>
      </c>
      <c r="E37" s="156">
        <v>205.6</v>
      </c>
      <c r="F37" s="157">
        <v>0.60204695966285371</v>
      </c>
      <c r="G37" s="157">
        <v>11.398609369656901</v>
      </c>
      <c r="H37" s="134">
        <v>0.119534</v>
      </c>
      <c r="I37" s="158">
        <v>5.9299999999999999E-2</v>
      </c>
      <c r="J37" s="122">
        <v>1E-3</v>
      </c>
      <c r="K37" s="121">
        <v>0.70899999999999996</v>
      </c>
      <c r="L37" s="158">
        <v>1.2999999999999999E-2</v>
      </c>
      <c r="M37" s="158">
        <v>8.7730000000000002E-2</v>
      </c>
      <c r="N37" s="158">
        <v>9.2000000000000003E-4</v>
      </c>
      <c r="O37" s="123">
        <v>0.57192960920306202</v>
      </c>
      <c r="P37" s="134">
        <v>578.12773928818126</v>
      </c>
      <c r="Q37" s="159">
        <v>36.645129634835662</v>
      </c>
      <c r="R37" s="134">
        <v>542.09802334774611</v>
      </c>
      <c r="S37" s="134">
        <v>5.4500605600110248</v>
      </c>
      <c r="T37" s="134">
        <v>544.15231165502757</v>
      </c>
      <c r="U37" s="134">
        <v>7.6945746784638231</v>
      </c>
      <c r="V37" s="135">
        <f t="shared" si="3"/>
        <v>542.09802334774611</v>
      </c>
      <c r="W37" s="119">
        <f t="shared" si="4"/>
        <v>5.4500605600110248</v>
      </c>
      <c r="X37" s="124">
        <f t="shared" si="5"/>
        <v>99.622479172966592</v>
      </c>
    </row>
    <row r="38" spans="1:24">
      <c r="A38" s="154" t="s">
        <v>451</v>
      </c>
      <c r="B38" s="155">
        <v>238300</v>
      </c>
      <c r="C38" s="156" t="s">
        <v>15</v>
      </c>
      <c r="D38" s="156" t="s">
        <v>16</v>
      </c>
      <c r="E38" s="156">
        <v>322</v>
      </c>
      <c r="F38" s="157">
        <v>0.58548009367681497</v>
      </c>
      <c r="G38" s="157">
        <v>11.375270162666363</v>
      </c>
      <c r="H38" s="134">
        <v>0.12551490000000001</v>
      </c>
      <c r="I38" s="158">
        <v>5.8450000000000002E-2</v>
      </c>
      <c r="J38" s="122">
        <v>8.1999999999999998E-4</v>
      </c>
      <c r="K38" s="121">
        <v>0.70489999999999997</v>
      </c>
      <c r="L38" s="158">
        <v>1.0999999999999999E-2</v>
      </c>
      <c r="M38" s="158">
        <v>8.7910000000000002E-2</v>
      </c>
      <c r="N38" s="158">
        <v>9.7000000000000005E-4</v>
      </c>
      <c r="O38" s="123">
        <v>0.70707955450305582</v>
      </c>
      <c r="P38" s="134">
        <v>546.67057691674552</v>
      </c>
      <c r="Q38" s="159">
        <v>30.648562721205472</v>
      </c>
      <c r="R38" s="134">
        <v>543.16470216908283</v>
      </c>
      <c r="S38" s="134">
        <v>5.7451772293453587</v>
      </c>
      <c r="T38" s="134">
        <v>541.71341624516265</v>
      </c>
      <c r="U38" s="134">
        <v>6.5301988327053095</v>
      </c>
      <c r="V38" s="135">
        <f t="shared" si="3"/>
        <v>543.16470216908283</v>
      </c>
      <c r="W38" s="119">
        <f t="shared" si="4"/>
        <v>5.7451772293453587</v>
      </c>
      <c r="X38" s="124">
        <f t="shared" si="5"/>
        <v>100.26790658684064</v>
      </c>
    </row>
    <row r="39" spans="1:24">
      <c r="A39" s="154" t="s">
        <v>452</v>
      </c>
      <c r="B39" s="155">
        <v>65140</v>
      </c>
      <c r="C39" s="156" t="s">
        <v>15</v>
      </c>
      <c r="D39" s="156" t="s">
        <v>16</v>
      </c>
      <c r="E39" s="156">
        <v>82.4</v>
      </c>
      <c r="F39" s="157">
        <v>0.68540095956134339</v>
      </c>
      <c r="G39" s="157">
        <v>11.330160888284613</v>
      </c>
      <c r="H39" s="134">
        <v>0.1283725</v>
      </c>
      <c r="I39" s="158">
        <v>5.8200000000000002E-2</v>
      </c>
      <c r="J39" s="122">
        <v>1.2999999999999999E-3</v>
      </c>
      <c r="K39" s="121">
        <v>0.70499999999999996</v>
      </c>
      <c r="L39" s="158">
        <v>1.7000000000000001E-2</v>
      </c>
      <c r="M39" s="158">
        <v>8.8260000000000005E-2</v>
      </c>
      <c r="N39" s="158">
        <v>1E-3</v>
      </c>
      <c r="O39" s="123">
        <v>0.46986843683768537</v>
      </c>
      <c r="P39" s="134">
        <v>537.29901071766722</v>
      </c>
      <c r="Q39" s="159">
        <v>48.875636568131554</v>
      </c>
      <c r="R39" s="134">
        <v>545.2382947498038</v>
      </c>
      <c r="S39" s="134">
        <v>5.9208775444474213</v>
      </c>
      <c r="T39" s="134">
        <v>541.7729712499164</v>
      </c>
      <c r="U39" s="134">
        <v>10.073915083575002</v>
      </c>
      <c r="V39" s="135">
        <f t="shared" si="3"/>
        <v>545.2382947498038</v>
      </c>
      <c r="W39" s="119">
        <f t="shared" si="4"/>
        <v>5.9208775444474213</v>
      </c>
      <c r="X39" s="124">
        <f t="shared" si="5"/>
        <v>100.63962650109556</v>
      </c>
    </row>
    <row r="40" spans="1:24">
      <c r="A40" s="154" t="s">
        <v>453</v>
      </c>
      <c r="B40" s="155">
        <v>580000</v>
      </c>
      <c r="C40" s="156" t="s">
        <v>15</v>
      </c>
      <c r="D40" s="156" t="s">
        <v>16</v>
      </c>
      <c r="E40" s="156">
        <v>734</v>
      </c>
      <c r="F40" s="157">
        <v>0.43047783039173482</v>
      </c>
      <c r="G40" s="157">
        <v>11.161960040183056</v>
      </c>
      <c r="H40" s="134">
        <v>0.11213040000000001</v>
      </c>
      <c r="I40" s="158">
        <v>5.8180000000000003E-2</v>
      </c>
      <c r="J40" s="122">
        <v>6.2E-4</v>
      </c>
      <c r="K40" s="121">
        <v>0.71509999999999996</v>
      </c>
      <c r="L40" s="158">
        <v>0.01</v>
      </c>
      <c r="M40" s="158">
        <v>8.9590000000000003E-2</v>
      </c>
      <c r="N40" s="158">
        <v>8.9999999999999998E-4</v>
      </c>
      <c r="O40" s="123">
        <v>0.7183725862261412</v>
      </c>
      <c r="P40" s="134">
        <v>536.54690052996932</v>
      </c>
      <c r="Q40" s="159">
        <v>23.320914299790083</v>
      </c>
      <c r="R40" s="134">
        <v>553.11186908050433</v>
      </c>
      <c r="S40" s="134">
        <v>5.3225322864241207</v>
      </c>
      <c r="T40" s="134">
        <v>547.77010504736597</v>
      </c>
      <c r="U40" s="134">
        <v>5.9030632702066441</v>
      </c>
      <c r="V40" s="135">
        <f t="shared" si="3"/>
        <v>553.11186908050433</v>
      </c>
      <c r="W40" s="119">
        <f t="shared" si="4"/>
        <v>5.3225322864241207</v>
      </c>
      <c r="X40" s="124">
        <f t="shared" si="5"/>
        <v>100.9751835640385</v>
      </c>
    </row>
    <row r="41" spans="1:24">
      <c r="A41" s="154" t="s">
        <v>454</v>
      </c>
      <c r="B41" s="155">
        <v>62130</v>
      </c>
      <c r="C41" s="156" t="s">
        <v>15</v>
      </c>
      <c r="D41" s="156" t="s">
        <v>16</v>
      </c>
      <c r="E41" s="156">
        <v>76</v>
      </c>
      <c r="F41" s="157">
        <v>0.8203445447087776</v>
      </c>
      <c r="G41" s="157">
        <v>11.1000111000111</v>
      </c>
      <c r="H41" s="134">
        <v>0.12321020000000001</v>
      </c>
      <c r="I41" s="158">
        <v>5.8400000000000001E-2</v>
      </c>
      <c r="J41" s="122">
        <v>1.4E-3</v>
      </c>
      <c r="K41" s="121">
        <v>0.72499999999999998</v>
      </c>
      <c r="L41" s="158">
        <v>1.7999999999999999E-2</v>
      </c>
      <c r="M41" s="158">
        <v>9.0090000000000003E-2</v>
      </c>
      <c r="N41" s="158">
        <v>1E-3</v>
      </c>
      <c r="O41" s="123">
        <v>0.44708378041711372</v>
      </c>
      <c r="P41" s="134">
        <v>544.80066569742303</v>
      </c>
      <c r="Q41" s="159">
        <v>52.388236686422644</v>
      </c>
      <c r="R41" s="134">
        <v>556.06937398727121</v>
      </c>
      <c r="S41" s="134">
        <v>5.9109423649335895</v>
      </c>
      <c r="T41" s="134">
        <v>553.61430723797844</v>
      </c>
      <c r="U41" s="134">
        <v>10.540403162472217</v>
      </c>
      <c r="V41" s="135">
        <f t="shared" si="3"/>
        <v>556.06937398727121</v>
      </c>
      <c r="W41" s="119">
        <f t="shared" si="4"/>
        <v>5.9109423649335895</v>
      </c>
      <c r="X41" s="124">
        <f t="shared" si="5"/>
        <v>100.4434615791527</v>
      </c>
    </row>
    <row r="42" spans="1:24">
      <c r="A42" s="154" t="s">
        <v>455</v>
      </c>
      <c r="B42" s="155">
        <v>128600</v>
      </c>
      <c r="C42" s="156" t="s">
        <v>15</v>
      </c>
      <c r="D42" s="156" t="s">
        <v>16</v>
      </c>
      <c r="E42" s="156">
        <v>163.1</v>
      </c>
      <c r="F42" s="157">
        <v>0.5617977528089888</v>
      </c>
      <c r="G42" s="157">
        <v>10.62473438164046</v>
      </c>
      <c r="H42" s="134">
        <v>0.12417350000000001</v>
      </c>
      <c r="I42" s="158">
        <v>6.0199999999999997E-2</v>
      </c>
      <c r="J42" s="122">
        <v>9.7000000000000005E-4</v>
      </c>
      <c r="K42" s="121">
        <v>0.78</v>
      </c>
      <c r="L42" s="158">
        <v>1.4999999999999999E-2</v>
      </c>
      <c r="M42" s="158">
        <v>9.4119999999999995E-2</v>
      </c>
      <c r="N42" s="158">
        <v>1.1000000000000001E-3</v>
      </c>
      <c r="O42" s="123">
        <v>0.60773480662983437</v>
      </c>
      <c r="P42" s="134">
        <v>610.77087980580905</v>
      </c>
      <c r="Q42" s="159">
        <v>34.823029520415027</v>
      </c>
      <c r="R42" s="134">
        <v>579.85745172126656</v>
      </c>
      <c r="S42" s="134">
        <v>6.4778026227198779</v>
      </c>
      <c r="T42" s="134">
        <v>585.48343839568849</v>
      </c>
      <c r="U42" s="134">
        <v>8.5207469525799979</v>
      </c>
      <c r="V42" s="135">
        <f t="shared" si="3"/>
        <v>579.85745172126656</v>
      </c>
      <c r="W42" s="119">
        <f t="shared" si="4"/>
        <v>6.4778026227198779</v>
      </c>
      <c r="X42" s="124">
        <f t="shared" si="5"/>
        <v>99.03908696549334</v>
      </c>
    </row>
    <row r="43" spans="1:24">
      <c r="A43" s="154" t="s">
        <v>456</v>
      </c>
      <c r="B43" s="155">
        <v>177200</v>
      </c>
      <c r="C43" s="156" t="s">
        <v>15</v>
      </c>
      <c r="D43" s="156" t="s">
        <v>16</v>
      </c>
      <c r="E43" s="156">
        <v>212.2</v>
      </c>
      <c r="F43" s="157">
        <v>0.49554013875123892</v>
      </c>
      <c r="G43" s="157">
        <v>10.570824524312895</v>
      </c>
      <c r="H43" s="134">
        <v>0.1072726</v>
      </c>
      <c r="I43" s="158">
        <v>6.0159999999999998E-2</v>
      </c>
      <c r="J43" s="122">
        <v>8.8999999999999995E-4</v>
      </c>
      <c r="K43" s="121">
        <v>0.78100000000000003</v>
      </c>
      <c r="L43" s="158">
        <v>1.2999999999999999E-2</v>
      </c>
      <c r="M43" s="158">
        <v>9.4600000000000004E-2</v>
      </c>
      <c r="N43" s="158">
        <v>9.6000000000000002E-4</v>
      </c>
      <c r="O43" s="123">
        <v>0.60966010733452591</v>
      </c>
      <c r="P43" s="134">
        <v>609.33422871100788</v>
      </c>
      <c r="Q43" s="159">
        <v>31.979954926288034</v>
      </c>
      <c r="R43" s="134">
        <v>582.68492975136667</v>
      </c>
      <c r="S43" s="134">
        <v>5.6512382758877493</v>
      </c>
      <c r="T43" s="134">
        <v>586.05371813730483</v>
      </c>
      <c r="U43" s="134">
        <v>7.3846365731632204</v>
      </c>
      <c r="V43" s="135">
        <f t="shared" si="3"/>
        <v>582.68492975136667</v>
      </c>
      <c r="W43" s="119">
        <f t="shared" si="4"/>
        <v>5.6512382758877493</v>
      </c>
      <c r="X43" s="124">
        <f t="shared" si="5"/>
        <v>99.425174129660775</v>
      </c>
    </row>
    <row r="44" spans="1:24">
      <c r="A44" s="154" t="s">
        <v>457</v>
      </c>
      <c r="B44" s="155">
        <v>201400</v>
      </c>
      <c r="C44" s="156" t="s">
        <v>15</v>
      </c>
      <c r="D44" s="156" t="s">
        <v>16</v>
      </c>
      <c r="E44" s="156">
        <v>245.7</v>
      </c>
      <c r="F44" s="157">
        <v>0.31525851197982346</v>
      </c>
      <c r="G44" s="157">
        <v>10.453690152623876</v>
      </c>
      <c r="H44" s="134">
        <v>0.1081868</v>
      </c>
      <c r="I44" s="158">
        <v>6.123E-2</v>
      </c>
      <c r="J44" s="122">
        <v>8.8000000000000003E-4</v>
      </c>
      <c r="K44" s="121">
        <v>0.80300000000000005</v>
      </c>
      <c r="L44" s="158">
        <v>1.4E-2</v>
      </c>
      <c r="M44" s="158">
        <v>9.5659999999999995E-2</v>
      </c>
      <c r="N44" s="158">
        <v>9.8999999999999999E-4</v>
      </c>
      <c r="O44" s="123">
        <v>0.59359786147367166</v>
      </c>
      <c r="P44" s="134">
        <v>647.32350368438881</v>
      </c>
      <c r="Q44" s="159">
        <v>30.872084700278506</v>
      </c>
      <c r="R44" s="134">
        <v>588.92455387500911</v>
      </c>
      <c r="S44" s="134">
        <v>5.8221241285201586</v>
      </c>
      <c r="T44" s="134">
        <v>598.51951487148312</v>
      </c>
      <c r="U44" s="134">
        <v>7.8538307283891982</v>
      </c>
      <c r="V44" s="135">
        <f t="shared" si="3"/>
        <v>588.92455387500911</v>
      </c>
      <c r="W44" s="119">
        <f t="shared" si="4"/>
        <v>5.8221241285201586</v>
      </c>
      <c r="X44" s="124">
        <f t="shared" si="5"/>
        <v>98.396884185382945</v>
      </c>
    </row>
    <row r="45" spans="1:24">
      <c r="A45" s="154" t="s">
        <v>458</v>
      </c>
      <c r="B45" s="155">
        <v>325400</v>
      </c>
      <c r="C45" s="156" t="s">
        <v>15</v>
      </c>
      <c r="D45" s="156" t="s">
        <v>16</v>
      </c>
      <c r="E45" s="156">
        <v>364.1</v>
      </c>
      <c r="F45" s="157">
        <v>0.55872164487652254</v>
      </c>
      <c r="G45" s="157">
        <v>9.9930048965723994</v>
      </c>
      <c r="H45" s="134">
        <v>9.5865740000000005E-2</v>
      </c>
      <c r="I45" s="158">
        <v>6.0319999999999999E-2</v>
      </c>
      <c r="J45" s="122">
        <v>6.8999999999999997E-4</v>
      </c>
      <c r="K45" s="121">
        <v>0.82930000000000004</v>
      </c>
      <c r="L45" s="158">
        <v>1.2E-2</v>
      </c>
      <c r="M45" s="158">
        <v>0.10007000000000001</v>
      </c>
      <c r="N45" s="158">
        <v>9.6000000000000002E-4</v>
      </c>
      <c r="O45" s="123">
        <v>0.66297591685819923</v>
      </c>
      <c r="P45" s="134">
        <v>615.07304794551169</v>
      </c>
      <c r="Q45" s="159">
        <v>24.703970184934139</v>
      </c>
      <c r="R45" s="134">
        <v>614.8191080951093</v>
      </c>
      <c r="S45" s="134">
        <v>5.6231502496276562</v>
      </c>
      <c r="T45" s="134">
        <v>613.22371936347201</v>
      </c>
      <c r="U45" s="134">
        <v>6.6390454139431085</v>
      </c>
      <c r="V45" s="135">
        <f t="shared" si="3"/>
        <v>614.8191080951093</v>
      </c>
      <c r="W45" s="119">
        <f t="shared" si="4"/>
        <v>5.6231502496276562</v>
      </c>
      <c r="X45" s="124">
        <f t="shared" si="5"/>
        <v>100.26016422412579</v>
      </c>
    </row>
    <row r="46" spans="1:24">
      <c r="A46" s="154" t="s">
        <v>459</v>
      </c>
      <c r="B46" s="155">
        <v>200800</v>
      </c>
      <c r="C46" s="156" t="s">
        <v>15</v>
      </c>
      <c r="D46" s="156" t="s">
        <v>16</v>
      </c>
      <c r="E46" s="156">
        <v>235.8</v>
      </c>
      <c r="F46" s="157">
        <v>0.41911148365465212</v>
      </c>
      <c r="G46" s="157">
        <v>9.9482690011937933</v>
      </c>
      <c r="H46" s="134">
        <v>0.1088649</v>
      </c>
      <c r="I46" s="158">
        <v>6.1199999999999997E-2</v>
      </c>
      <c r="J46" s="122">
        <v>9.1E-4</v>
      </c>
      <c r="K46" s="121">
        <v>0.84399999999999997</v>
      </c>
      <c r="L46" s="158">
        <v>1.4999999999999999E-2</v>
      </c>
      <c r="M46" s="158">
        <v>0.10052</v>
      </c>
      <c r="N46" s="158">
        <v>1.1000000000000001E-3</v>
      </c>
      <c r="O46" s="123">
        <v>0.61573152938055442</v>
      </c>
      <c r="P46" s="134">
        <v>646.27069642460788</v>
      </c>
      <c r="Q46" s="159">
        <v>31.945769432375933</v>
      </c>
      <c r="R46" s="134">
        <v>617.45557051871742</v>
      </c>
      <c r="S46" s="134">
        <v>6.4401502085211177</v>
      </c>
      <c r="T46" s="134">
        <v>621.35058652018279</v>
      </c>
      <c r="U46" s="134">
        <v>8.2262106969640172</v>
      </c>
      <c r="V46" s="135">
        <f t="shared" si="3"/>
        <v>617.45557051871742</v>
      </c>
      <c r="W46" s="119">
        <f t="shared" si="4"/>
        <v>6.4401502085211177</v>
      </c>
      <c r="X46" s="124">
        <f t="shared" si="5"/>
        <v>99.373137148983943</v>
      </c>
    </row>
    <row r="47" spans="1:24">
      <c r="A47" s="154" t="s">
        <v>460</v>
      </c>
      <c r="B47" s="155">
        <v>114000</v>
      </c>
      <c r="C47" s="156" t="s">
        <v>15</v>
      </c>
      <c r="D47" s="156" t="s">
        <v>16</v>
      </c>
      <c r="E47" s="156">
        <v>128.30000000000001</v>
      </c>
      <c r="F47" s="157">
        <v>0.37907505686125853</v>
      </c>
      <c r="G47" s="157">
        <v>9.9443118536197304</v>
      </c>
      <c r="H47" s="134">
        <v>0.10877829999999999</v>
      </c>
      <c r="I47" s="158">
        <v>6.13E-2</v>
      </c>
      <c r="J47" s="122">
        <v>1.1000000000000001E-3</v>
      </c>
      <c r="K47" s="121">
        <v>0.84599999999999997</v>
      </c>
      <c r="L47" s="158">
        <v>1.6E-2</v>
      </c>
      <c r="M47" s="158">
        <v>0.10056</v>
      </c>
      <c r="N47" s="158">
        <v>1.1000000000000001E-3</v>
      </c>
      <c r="O47" s="123">
        <v>0.57838603818615764</v>
      </c>
      <c r="P47" s="134">
        <v>649.77733575356979</v>
      </c>
      <c r="Q47" s="159">
        <v>38.530359926981937</v>
      </c>
      <c r="R47" s="134">
        <v>617.68987055989089</v>
      </c>
      <c r="S47" s="134">
        <v>6.4399162572800606</v>
      </c>
      <c r="T47" s="134">
        <v>622.45127286455852</v>
      </c>
      <c r="U47" s="134">
        <v>8.7627991818195596</v>
      </c>
      <c r="V47" s="135">
        <f t="shared" si="3"/>
        <v>617.68987055989089</v>
      </c>
      <c r="W47" s="119">
        <f t="shared" si="4"/>
        <v>6.4399162572800606</v>
      </c>
      <c r="X47" s="124">
        <f t="shared" si="5"/>
        <v>99.235056218496382</v>
      </c>
    </row>
    <row r="48" spans="1:24">
      <c r="A48" s="154" t="s">
        <v>461</v>
      </c>
      <c r="B48" s="155">
        <v>157500</v>
      </c>
      <c r="C48" s="156" t="s">
        <v>15</v>
      </c>
      <c r="D48" s="156" t="s">
        <v>16</v>
      </c>
      <c r="E48" s="156">
        <v>176.5</v>
      </c>
      <c r="F48" s="157">
        <v>0.49304802287742827</v>
      </c>
      <c r="G48" s="157">
        <v>9.9088386841062235</v>
      </c>
      <c r="H48" s="134">
        <v>9.8185079999999994E-2</v>
      </c>
      <c r="I48" s="158">
        <v>6.1629999999999997E-2</v>
      </c>
      <c r="J48" s="122">
        <v>9.7999999999999997E-4</v>
      </c>
      <c r="K48" s="121">
        <v>0.85299999999999998</v>
      </c>
      <c r="L48" s="158">
        <v>1.4999999999999999E-2</v>
      </c>
      <c r="M48" s="158">
        <v>0.10092</v>
      </c>
      <c r="N48" s="158">
        <v>1E-3</v>
      </c>
      <c r="O48" s="123">
        <v>0.56348262650284053</v>
      </c>
      <c r="P48" s="134">
        <v>661.29445124321671</v>
      </c>
      <c r="Q48" s="159">
        <v>34.078211893761448</v>
      </c>
      <c r="R48" s="134">
        <v>619.79818780669348</v>
      </c>
      <c r="S48" s="134">
        <v>5.8528214713151101</v>
      </c>
      <c r="T48" s="134">
        <v>626.29430603972446</v>
      </c>
      <c r="U48" s="134">
        <v>8.1864167166859261</v>
      </c>
      <c r="V48" s="135">
        <f t="shared" si="3"/>
        <v>619.79818780669348</v>
      </c>
      <c r="W48" s="119">
        <f t="shared" si="4"/>
        <v>5.8528214713151101</v>
      </c>
      <c r="X48" s="124">
        <f t="shared" si="5"/>
        <v>98.962769073519425</v>
      </c>
    </row>
    <row r="49" spans="1:24">
      <c r="A49" s="154" t="s">
        <v>462</v>
      </c>
      <c r="B49" s="155">
        <v>136400</v>
      </c>
      <c r="C49" s="156" t="s">
        <v>15</v>
      </c>
      <c r="D49" s="156" t="s">
        <v>16</v>
      </c>
      <c r="E49" s="156">
        <v>156.80000000000001</v>
      </c>
      <c r="F49" s="157">
        <v>0.37993920972644374</v>
      </c>
      <c r="G49" s="157">
        <v>9.7181729834791053</v>
      </c>
      <c r="H49" s="134">
        <v>9.4442890000000002E-2</v>
      </c>
      <c r="I49" s="158">
        <v>6.1550000000000001E-2</v>
      </c>
      <c r="J49" s="122">
        <v>1E-3</v>
      </c>
      <c r="K49" s="121">
        <v>0.86899999999999999</v>
      </c>
      <c r="L49" s="158">
        <v>1.6E-2</v>
      </c>
      <c r="M49" s="158">
        <v>0.10290000000000001</v>
      </c>
      <c r="N49" s="158">
        <v>1E-3</v>
      </c>
      <c r="O49" s="123">
        <v>0.52781827016520899</v>
      </c>
      <c r="P49" s="134">
        <v>658.5101084447283</v>
      </c>
      <c r="Q49" s="159">
        <v>34.834918508976912</v>
      </c>
      <c r="R49" s="134">
        <v>631.38162340025258</v>
      </c>
      <c r="S49" s="134">
        <v>5.8423188538589557</v>
      </c>
      <c r="T49" s="134">
        <v>635.02414425894881</v>
      </c>
      <c r="U49" s="134">
        <v>8.6554220709228957</v>
      </c>
      <c r="V49" s="135">
        <f t="shared" si="3"/>
        <v>631.38162340025258</v>
      </c>
      <c r="W49" s="119">
        <f t="shared" si="4"/>
        <v>5.8423188538589557</v>
      </c>
      <c r="X49" s="124">
        <f t="shared" si="5"/>
        <v>99.426396477735992</v>
      </c>
    </row>
    <row r="50" spans="1:24">
      <c r="A50" s="154" t="s">
        <v>463</v>
      </c>
      <c r="B50" s="155">
        <v>310300</v>
      </c>
      <c r="C50" s="156" t="s">
        <v>15</v>
      </c>
      <c r="D50" s="156" t="s">
        <v>16</v>
      </c>
      <c r="E50" s="156">
        <v>344.6</v>
      </c>
      <c r="F50" s="157">
        <v>0.20777062123415752</v>
      </c>
      <c r="G50" s="157">
        <v>9.6842920782490793</v>
      </c>
      <c r="H50" s="134">
        <v>0.10316409999999999</v>
      </c>
      <c r="I50" s="158">
        <v>6.2109999999999999E-2</v>
      </c>
      <c r="J50" s="122">
        <v>7.6999999999999996E-4</v>
      </c>
      <c r="K50" s="121">
        <v>0.878</v>
      </c>
      <c r="L50" s="158">
        <v>1.2999999999999999E-2</v>
      </c>
      <c r="M50" s="158">
        <v>0.10326</v>
      </c>
      <c r="N50" s="158">
        <v>1.1000000000000001E-3</v>
      </c>
      <c r="O50" s="123">
        <v>0.71946840685945856</v>
      </c>
      <c r="P50" s="134">
        <v>677.89837680124685</v>
      </c>
      <c r="Q50" s="159">
        <v>26.496120613470797</v>
      </c>
      <c r="R50" s="134">
        <v>633.48546820403624</v>
      </c>
      <c r="S50" s="134">
        <v>6.4241637484458352</v>
      </c>
      <c r="T50" s="134">
        <v>639.90189448755768</v>
      </c>
      <c r="U50" s="134">
        <v>7.0045274815954599</v>
      </c>
      <c r="V50" s="135">
        <f t="shared" si="3"/>
        <v>633.48546820403624</v>
      </c>
      <c r="W50" s="119">
        <f t="shared" si="4"/>
        <v>6.4241637484458352</v>
      </c>
      <c r="X50" s="124">
        <f t="shared" si="5"/>
        <v>98.997279686340079</v>
      </c>
    </row>
    <row r="51" spans="1:24">
      <c r="A51" s="154" t="s">
        <v>464</v>
      </c>
      <c r="B51" s="155">
        <v>67400</v>
      </c>
      <c r="C51" s="156" t="s">
        <v>15</v>
      </c>
      <c r="D51" s="156" t="s">
        <v>16</v>
      </c>
      <c r="E51" s="156">
        <v>74.7</v>
      </c>
      <c r="F51" s="157">
        <v>0.74449076831447292</v>
      </c>
      <c r="G51" s="157">
        <v>9.6394833236938506</v>
      </c>
      <c r="H51" s="134">
        <v>0.11150359999999999</v>
      </c>
      <c r="I51" s="158">
        <v>6.2100000000000002E-2</v>
      </c>
      <c r="J51" s="122">
        <v>1.5E-3</v>
      </c>
      <c r="K51" s="121">
        <v>0.88300000000000001</v>
      </c>
      <c r="L51" s="158">
        <v>2.1999999999999999E-2</v>
      </c>
      <c r="M51" s="158">
        <v>0.10374</v>
      </c>
      <c r="N51" s="158">
        <v>1.1999999999999999E-3</v>
      </c>
      <c r="O51" s="123">
        <v>0.46427256953572749</v>
      </c>
      <c r="P51" s="134">
        <v>677.55423388243116</v>
      </c>
      <c r="Q51" s="159">
        <v>51.627057042797055</v>
      </c>
      <c r="R51" s="134">
        <v>636.28952697721422</v>
      </c>
      <c r="S51" s="134">
        <v>7.0048153464447296</v>
      </c>
      <c r="T51" s="134">
        <v>642.60166489822348</v>
      </c>
      <c r="U51" s="134">
        <v>11.79444474148238</v>
      </c>
      <c r="V51" s="135">
        <f t="shared" si="3"/>
        <v>636.28952697721422</v>
      </c>
      <c r="W51" s="119">
        <f t="shared" si="4"/>
        <v>7.0048153464447296</v>
      </c>
      <c r="X51" s="124">
        <f t="shared" si="5"/>
        <v>99.01772151150449</v>
      </c>
    </row>
    <row r="52" spans="1:24">
      <c r="A52" s="154" t="s">
        <v>465</v>
      </c>
      <c r="B52" s="155">
        <v>131300</v>
      </c>
      <c r="C52" s="156" t="s">
        <v>15</v>
      </c>
      <c r="D52" s="156" t="s">
        <v>16</v>
      </c>
      <c r="E52" s="156">
        <v>139.6</v>
      </c>
      <c r="F52" s="157">
        <v>0.34435261707988984</v>
      </c>
      <c r="G52" s="157">
        <v>9.603380389897243</v>
      </c>
      <c r="H52" s="134">
        <v>0.1106699</v>
      </c>
      <c r="I52" s="158">
        <v>6.0699999999999997E-2</v>
      </c>
      <c r="J52" s="122">
        <v>1E-3</v>
      </c>
      <c r="K52" s="121">
        <v>0.86699999999999999</v>
      </c>
      <c r="L52" s="158">
        <v>1.6E-2</v>
      </c>
      <c r="M52" s="158">
        <v>0.10413</v>
      </c>
      <c r="N52" s="158">
        <v>1.1999999999999999E-3</v>
      </c>
      <c r="O52" s="123">
        <v>0.62445980985306815</v>
      </c>
      <c r="P52" s="134">
        <v>628.62013129423917</v>
      </c>
      <c r="Q52" s="159">
        <v>35.498407125765631</v>
      </c>
      <c r="R52" s="134">
        <v>638.5669269665002</v>
      </c>
      <c r="S52" s="134">
        <v>7.0023424539515418</v>
      </c>
      <c r="T52" s="134">
        <v>633.93701026510189</v>
      </c>
      <c r="U52" s="134">
        <v>8.6646546331215859</v>
      </c>
      <c r="V52" s="135">
        <f t="shared" si="3"/>
        <v>638.5669269665002</v>
      </c>
      <c r="W52" s="119">
        <f t="shared" si="4"/>
        <v>7.0023424539515418</v>
      </c>
      <c r="X52" s="124">
        <f t="shared" si="5"/>
        <v>100.73034333481526</v>
      </c>
    </row>
    <row r="53" spans="1:24">
      <c r="A53" s="154" t="s">
        <v>466</v>
      </c>
      <c r="B53" s="155">
        <v>94510</v>
      </c>
      <c r="C53" s="156" t="s">
        <v>15</v>
      </c>
      <c r="D53" s="156" t="s">
        <v>16</v>
      </c>
      <c r="E53" s="156">
        <v>109.24</v>
      </c>
      <c r="F53" s="157">
        <v>0.36127167630057805</v>
      </c>
      <c r="G53" s="157">
        <v>9.5712098009188367</v>
      </c>
      <c r="H53" s="134">
        <v>0.10076889999999999</v>
      </c>
      <c r="I53" s="158">
        <v>6.0900000000000003E-2</v>
      </c>
      <c r="J53" s="122">
        <v>1.1000000000000001E-3</v>
      </c>
      <c r="K53" s="121">
        <v>0.872</v>
      </c>
      <c r="L53" s="158">
        <v>1.7999999999999999E-2</v>
      </c>
      <c r="M53" s="158">
        <v>0.10448</v>
      </c>
      <c r="N53" s="158">
        <v>1.1000000000000001E-3</v>
      </c>
      <c r="O53" s="123">
        <v>0.51003913561340819</v>
      </c>
      <c r="P53" s="134">
        <v>635.70396364903775</v>
      </c>
      <c r="Q53" s="159">
        <v>38.874154583071011</v>
      </c>
      <c r="R53" s="134">
        <v>640.61006267866753</v>
      </c>
      <c r="S53" s="134">
        <v>6.4170711979556927</v>
      </c>
      <c r="T53" s="134">
        <v>636.6526659444587</v>
      </c>
      <c r="U53" s="134">
        <v>9.7166583907711583</v>
      </c>
      <c r="V53" s="135">
        <f t="shared" si="3"/>
        <v>640.61006267866753</v>
      </c>
      <c r="W53" s="119">
        <f t="shared" si="4"/>
        <v>6.4170711979556927</v>
      </c>
      <c r="X53" s="124">
        <f t="shared" si="5"/>
        <v>100.62159430815201</v>
      </c>
    </row>
    <row r="54" spans="1:24">
      <c r="A54" s="154" t="s">
        <v>467</v>
      </c>
      <c r="B54" s="155">
        <v>45850</v>
      </c>
      <c r="C54" s="156" t="s">
        <v>15</v>
      </c>
      <c r="D54" s="156" t="s">
        <v>16</v>
      </c>
      <c r="E54" s="156">
        <v>52</v>
      </c>
      <c r="F54" s="157">
        <v>0.77130736598534522</v>
      </c>
      <c r="G54" s="157">
        <v>9.5520106982519817</v>
      </c>
      <c r="H54" s="134">
        <v>0.1186132</v>
      </c>
      <c r="I54" s="158">
        <v>6.3500000000000001E-2</v>
      </c>
      <c r="J54" s="122">
        <v>1.6000000000000001E-3</v>
      </c>
      <c r="K54" s="121">
        <v>0.91</v>
      </c>
      <c r="L54" s="158">
        <v>2.4E-2</v>
      </c>
      <c r="M54" s="158">
        <v>0.10469000000000001</v>
      </c>
      <c r="N54" s="158">
        <v>1.2999999999999999E-3</v>
      </c>
      <c r="O54" s="123">
        <v>0.47083452733467052</v>
      </c>
      <c r="P54" s="134">
        <v>725.0190416051546</v>
      </c>
      <c r="Q54" s="159">
        <v>53.437685522668524</v>
      </c>
      <c r="R54" s="134">
        <v>641.83563335210704</v>
      </c>
      <c r="S54" s="134">
        <v>7.5816847329699613</v>
      </c>
      <c r="T54" s="134">
        <v>657.05766569379955</v>
      </c>
      <c r="U54" s="134">
        <v>12.679245542533522</v>
      </c>
      <c r="V54" s="135">
        <f t="shared" si="3"/>
        <v>641.83563335210704</v>
      </c>
      <c r="W54" s="119">
        <f t="shared" si="4"/>
        <v>7.5816847329699613</v>
      </c>
      <c r="X54" s="124">
        <f t="shared" si="5"/>
        <v>97.683303439490459</v>
      </c>
    </row>
    <row r="55" spans="1:24">
      <c r="A55" s="154" t="s">
        <v>468</v>
      </c>
      <c r="B55" s="155">
        <v>232000</v>
      </c>
      <c r="C55" s="156" t="s">
        <v>15</v>
      </c>
      <c r="D55" s="156" t="s">
        <v>16</v>
      </c>
      <c r="E55" s="156">
        <v>228.3</v>
      </c>
      <c r="F55" s="157">
        <v>0.12004801920768307</v>
      </c>
      <c r="G55" s="157">
        <v>9.309253397877491</v>
      </c>
      <c r="H55" s="134">
        <v>0.12132709999999999</v>
      </c>
      <c r="I55" s="158">
        <v>6.2600000000000003E-2</v>
      </c>
      <c r="J55" s="122">
        <v>8.5999999999999998E-4</v>
      </c>
      <c r="K55" s="121">
        <v>0.92500000000000004</v>
      </c>
      <c r="L55" s="158">
        <v>1.9E-2</v>
      </c>
      <c r="M55" s="158">
        <v>0.10742</v>
      </c>
      <c r="N55" s="158">
        <v>1.4E-3</v>
      </c>
      <c r="O55" s="123">
        <v>0.63449911317112362</v>
      </c>
      <c r="P55" s="134">
        <v>694.67022807383353</v>
      </c>
      <c r="Q55" s="159">
        <v>29.280602898275646</v>
      </c>
      <c r="R55" s="134">
        <v>657.74688519012341</v>
      </c>
      <c r="S55" s="134">
        <v>8.1444076953889635</v>
      </c>
      <c r="T55" s="134">
        <v>665.00072878077629</v>
      </c>
      <c r="U55" s="134">
        <v>9.9728266218203316</v>
      </c>
      <c r="V55" s="135">
        <f t="shared" si="3"/>
        <v>657.74688519012341</v>
      </c>
      <c r="W55" s="119">
        <f t="shared" si="4"/>
        <v>8.1444076953889635</v>
      </c>
      <c r="X55" s="124">
        <f t="shared" si="5"/>
        <v>98.909197647955637</v>
      </c>
    </row>
    <row r="56" spans="1:24">
      <c r="A56" s="154" t="s">
        <v>469</v>
      </c>
      <c r="B56" s="155">
        <v>83700</v>
      </c>
      <c r="C56" s="156" t="s">
        <v>15</v>
      </c>
      <c r="D56" s="156" t="s">
        <v>16</v>
      </c>
      <c r="E56" s="156">
        <v>86.9</v>
      </c>
      <c r="F56" s="157">
        <v>0.78064012490242007</v>
      </c>
      <c r="G56" s="157">
        <v>8.9734386216798274</v>
      </c>
      <c r="H56" s="134">
        <v>9.6627119999999997E-2</v>
      </c>
      <c r="I56" s="158">
        <v>6.2300000000000001E-2</v>
      </c>
      <c r="J56" s="122">
        <v>1.1999999999999999E-3</v>
      </c>
      <c r="K56" s="121">
        <v>0.95099999999999996</v>
      </c>
      <c r="L56" s="158">
        <v>2.1000000000000001E-2</v>
      </c>
      <c r="M56" s="158">
        <v>0.11144</v>
      </c>
      <c r="N56" s="158">
        <v>1.1999999999999999E-3</v>
      </c>
      <c r="O56" s="123">
        <v>0.48764229309814372</v>
      </c>
      <c r="P56" s="134">
        <v>684.42289609078205</v>
      </c>
      <c r="Q56" s="159">
        <v>41.122547681219764</v>
      </c>
      <c r="R56" s="134">
        <v>681.10537862026854</v>
      </c>
      <c r="S56" s="134">
        <v>6.9563125150068572</v>
      </c>
      <c r="T56" s="134">
        <v>678.62320316898433</v>
      </c>
      <c r="U56" s="134">
        <v>10.870888500248157</v>
      </c>
      <c r="V56" s="135">
        <f t="shared" si="3"/>
        <v>681.10537862026854</v>
      </c>
      <c r="W56" s="119">
        <f t="shared" si="4"/>
        <v>6.9563125150068572</v>
      </c>
      <c r="X56" s="124">
        <f t="shared" si="5"/>
        <v>100.3657663692743</v>
      </c>
    </row>
    <row r="57" spans="1:24">
      <c r="A57" s="154" t="s">
        <v>470</v>
      </c>
      <c r="B57" s="155">
        <v>231000</v>
      </c>
      <c r="C57" s="156" t="s">
        <v>15</v>
      </c>
      <c r="D57" s="156" t="s">
        <v>16</v>
      </c>
      <c r="E57" s="156">
        <v>232.4</v>
      </c>
      <c r="F57" s="157">
        <v>0.43898156277436345</v>
      </c>
      <c r="G57" s="157">
        <v>8.8809946714031973</v>
      </c>
      <c r="H57" s="134">
        <v>0.12619530000000001</v>
      </c>
      <c r="I57" s="158">
        <v>6.5729999999999997E-2</v>
      </c>
      <c r="J57" s="122">
        <v>1.1999999999999999E-3</v>
      </c>
      <c r="K57" s="121">
        <v>1.018</v>
      </c>
      <c r="L57" s="158">
        <v>1.9E-2</v>
      </c>
      <c r="M57" s="158">
        <v>0.11260000000000001</v>
      </c>
      <c r="N57" s="158">
        <v>1.6000000000000001E-3</v>
      </c>
      <c r="O57" s="123">
        <v>0.76133495372534365</v>
      </c>
      <c r="P57" s="134">
        <v>797.78934886804063</v>
      </c>
      <c r="Q57" s="159">
        <v>38.266170531345693</v>
      </c>
      <c r="R57" s="134">
        <v>687.82993494959442</v>
      </c>
      <c r="S57" s="134">
        <v>9.2637546850753552</v>
      </c>
      <c r="T57" s="134">
        <v>712.90747010348491</v>
      </c>
      <c r="U57" s="134">
        <v>9.5153732174966308</v>
      </c>
      <c r="V57" s="135">
        <f t="shared" si="3"/>
        <v>687.82993494959442</v>
      </c>
      <c r="W57" s="119">
        <f t="shared" si="4"/>
        <v>9.2637546850753552</v>
      </c>
      <c r="X57" s="124">
        <f t="shared" si="5"/>
        <v>96.482357640290928</v>
      </c>
    </row>
    <row r="58" spans="1:24">
      <c r="A58" s="154" t="s">
        <v>471</v>
      </c>
      <c r="B58" s="155">
        <v>272900</v>
      </c>
      <c r="C58" s="156" t="s">
        <v>15</v>
      </c>
      <c r="D58" s="156" t="s">
        <v>16</v>
      </c>
      <c r="E58" s="156">
        <v>304</v>
      </c>
      <c r="F58" s="157">
        <v>0.19120458891013384</v>
      </c>
      <c r="G58" s="157">
        <v>8.7919817126780373</v>
      </c>
      <c r="H58" s="134">
        <v>9.2758729999999998E-2</v>
      </c>
      <c r="I58" s="158">
        <v>6.5500000000000003E-2</v>
      </c>
      <c r="J58" s="122">
        <v>8.4999999999999995E-4</v>
      </c>
      <c r="K58" s="121">
        <v>1.0209999999999999</v>
      </c>
      <c r="L58" s="158">
        <v>1.6E-2</v>
      </c>
      <c r="M58" s="158">
        <v>0.11373999999999999</v>
      </c>
      <c r="N58" s="158">
        <v>1.1999999999999999E-3</v>
      </c>
      <c r="O58" s="123">
        <v>0.67324599964832077</v>
      </c>
      <c r="P58" s="134">
        <v>790.43780997605074</v>
      </c>
      <c r="Q58" s="159">
        <v>27.232446520025928</v>
      </c>
      <c r="R58" s="134">
        <v>694.43172336456462</v>
      </c>
      <c r="S58" s="134">
        <v>6.9419546692147378</v>
      </c>
      <c r="T58" s="134">
        <v>714.41583837283224</v>
      </c>
      <c r="U58" s="134">
        <v>8.0070049481493015</v>
      </c>
      <c r="V58" s="135">
        <f t="shared" si="3"/>
        <v>694.43172336456462</v>
      </c>
      <c r="W58" s="119">
        <f t="shared" si="4"/>
        <v>6.9419546692147378</v>
      </c>
      <c r="X58" s="124">
        <f t="shared" si="5"/>
        <v>97.202733487294481</v>
      </c>
    </row>
    <row r="59" spans="1:24">
      <c r="A59" s="154" t="s">
        <v>472</v>
      </c>
      <c r="B59" s="155">
        <v>277700</v>
      </c>
      <c r="C59" s="156" t="s">
        <v>15</v>
      </c>
      <c r="D59" s="156" t="s">
        <v>16</v>
      </c>
      <c r="E59" s="156">
        <v>268.10000000000002</v>
      </c>
      <c r="F59" s="157">
        <v>0.23255813953488372</v>
      </c>
      <c r="G59" s="157">
        <v>8.7458457232814411</v>
      </c>
      <c r="H59" s="134">
        <v>9.1787779999999999E-2</v>
      </c>
      <c r="I59" s="158">
        <v>6.6290000000000002E-2</v>
      </c>
      <c r="J59" s="122">
        <v>7.7999999999999999E-4</v>
      </c>
      <c r="K59" s="121">
        <v>1.04</v>
      </c>
      <c r="L59" s="158">
        <v>1.6E-2</v>
      </c>
      <c r="M59" s="158">
        <v>0.11434</v>
      </c>
      <c r="N59" s="158">
        <v>1.1999999999999999E-3</v>
      </c>
      <c r="O59" s="123">
        <v>0.68217596641595246</v>
      </c>
      <c r="P59" s="134">
        <v>815.54602390517221</v>
      </c>
      <c r="Q59" s="159">
        <v>24.593019357053397</v>
      </c>
      <c r="R59" s="134">
        <v>697.90363514758985</v>
      </c>
      <c r="S59" s="134">
        <v>6.9382188864767613</v>
      </c>
      <c r="T59" s="134">
        <v>723.91715271983048</v>
      </c>
      <c r="U59" s="134">
        <v>7.9327204516358734</v>
      </c>
      <c r="V59" s="135">
        <f t="shared" si="3"/>
        <v>697.90363514758985</v>
      </c>
      <c r="W59" s="119">
        <f t="shared" si="4"/>
        <v>6.9382188864767613</v>
      </c>
      <c r="X59" s="124">
        <f t="shared" si="5"/>
        <v>96.406561514048235</v>
      </c>
    </row>
    <row r="60" spans="1:24">
      <c r="A60" s="154" t="s">
        <v>473</v>
      </c>
      <c r="B60" s="155">
        <v>189600</v>
      </c>
      <c r="C60" s="156" t="s">
        <v>15</v>
      </c>
      <c r="D60" s="156" t="s">
        <v>16</v>
      </c>
      <c r="E60" s="156">
        <v>174.8</v>
      </c>
      <c r="F60" s="157">
        <v>0.55157198014340869</v>
      </c>
      <c r="G60" s="157">
        <v>7.9929661897530178</v>
      </c>
      <c r="H60" s="134">
        <v>8.3053760000000004E-2</v>
      </c>
      <c r="I60" s="158">
        <v>6.522E-2</v>
      </c>
      <c r="J60" s="122">
        <v>8.8999999999999995E-4</v>
      </c>
      <c r="K60" s="121">
        <v>1.1140000000000001</v>
      </c>
      <c r="L60" s="158">
        <v>1.7999999999999999E-2</v>
      </c>
      <c r="M60" s="158">
        <v>0.12511</v>
      </c>
      <c r="N60" s="158">
        <v>1.2999999999999999E-3</v>
      </c>
      <c r="O60" s="123">
        <v>0.64307853533335113</v>
      </c>
      <c r="P60" s="134">
        <v>781.44140066460886</v>
      </c>
      <c r="Q60" s="159">
        <v>28.677783783224733</v>
      </c>
      <c r="R60" s="134">
        <v>759.90851670733889</v>
      </c>
      <c r="S60" s="134">
        <v>7.4441616046167383</v>
      </c>
      <c r="T60" s="134">
        <v>760.09736248976583</v>
      </c>
      <c r="U60" s="134">
        <v>8.609045900951628</v>
      </c>
      <c r="V60" s="135">
        <f t="shared" si="3"/>
        <v>759.90851670733889</v>
      </c>
      <c r="W60" s="119">
        <f t="shared" si="4"/>
        <v>7.4441616046167383</v>
      </c>
      <c r="X60" s="124">
        <f t="shared" si="5"/>
        <v>99.97515505358308</v>
      </c>
    </row>
    <row r="61" spans="1:24">
      <c r="A61" s="154" t="s">
        <v>474</v>
      </c>
      <c r="B61" s="155">
        <v>243800</v>
      </c>
      <c r="C61" s="156" t="s">
        <v>15</v>
      </c>
      <c r="D61" s="156" t="s">
        <v>16</v>
      </c>
      <c r="E61" s="156">
        <v>227.9</v>
      </c>
      <c r="F61" s="157">
        <v>0.42607584149978694</v>
      </c>
      <c r="G61" s="157">
        <v>7.8926598263614833</v>
      </c>
      <c r="H61" s="134">
        <v>8.0982299999999993E-2</v>
      </c>
      <c r="I61" s="158">
        <v>6.4409999999999995E-2</v>
      </c>
      <c r="J61" s="122">
        <v>8.4999999999999995E-4</v>
      </c>
      <c r="K61" s="121">
        <v>1.1220000000000001</v>
      </c>
      <c r="L61" s="158">
        <v>1.7999999999999999E-2</v>
      </c>
      <c r="M61" s="158">
        <v>0.12670000000000001</v>
      </c>
      <c r="N61" s="158">
        <v>1.2999999999999999E-3</v>
      </c>
      <c r="O61" s="123">
        <v>0.63956853459615903</v>
      </c>
      <c r="P61" s="134">
        <v>755.12225838957102</v>
      </c>
      <c r="Q61" s="159">
        <v>27.851268959917615</v>
      </c>
      <c r="R61" s="134">
        <v>769.0121269168942</v>
      </c>
      <c r="S61" s="134">
        <v>7.4336624521131398</v>
      </c>
      <c r="T61" s="134">
        <v>763.93261937532759</v>
      </c>
      <c r="U61" s="134">
        <v>8.5767262445740471</v>
      </c>
      <c r="V61" s="135">
        <f t="shared" si="3"/>
        <v>769.0121269168942</v>
      </c>
      <c r="W61" s="119">
        <f t="shared" si="4"/>
        <v>7.4336624521131398</v>
      </c>
      <c r="X61" s="124">
        <f t="shared" si="5"/>
        <v>100.66491564998496</v>
      </c>
    </row>
    <row r="62" spans="1:24">
      <c r="A62" s="154" t="s">
        <v>476</v>
      </c>
      <c r="B62" s="155">
        <v>72770</v>
      </c>
      <c r="C62" s="156" t="s">
        <v>15</v>
      </c>
      <c r="D62" s="156" t="s">
        <v>16</v>
      </c>
      <c r="E62" s="156">
        <v>59.43</v>
      </c>
      <c r="F62" s="157">
        <v>0.43975373790677219</v>
      </c>
      <c r="G62" s="157">
        <v>7.2516316171138513</v>
      </c>
      <c r="H62" s="134">
        <v>8.4137859999999995E-2</v>
      </c>
      <c r="I62" s="158">
        <v>6.8099999999999994E-2</v>
      </c>
      <c r="J62" s="122">
        <v>1.6999999999999999E-3</v>
      </c>
      <c r="K62" s="121">
        <v>1.284</v>
      </c>
      <c r="L62" s="158">
        <v>3.4000000000000002E-2</v>
      </c>
      <c r="M62" s="158">
        <v>0.13789999999999999</v>
      </c>
      <c r="N62" s="158">
        <v>1.6000000000000001E-3</v>
      </c>
      <c r="O62" s="123">
        <v>0.4381691762999616</v>
      </c>
      <c r="P62" s="134">
        <v>871.59914072380684</v>
      </c>
      <c r="Q62" s="159">
        <v>51.714441163906706</v>
      </c>
      <c r="R62" s="134">
        <v>832.77652461450975</v>
      </c>
      <c r="S62" s="134">
        <v>9.057929558588512</v>
      </c>
      <c r="T62" s="134">
        <v>838.63359069275896</v>
      </c>
      <c r="U62" s="134">
        <v>15.003760089146908</v>
      </c>
      <c r="V62" s="135">
        <f t="shared" si="3"/>
        <v>871.59914072380684</v>
      </c>
      <c r="W62" s="119">
        <f t="shared" si="4"/>
        <v>51.714441163906706</v>
      </c>
      <c r="X62" s="124">
        <f t="shared" si="5"/>
        <v>95.5458175329249</v>
      </c>
    </row>
    <row r="63" spans="1:24">
      <c r="A63" s="154" t="s">
        <v>477</v>
      </c>
      <c r="B63" s="155">
        <v>34810</v>
      </c>
      <c r="C63" s="156" t="s">
        <v>15</v>
      </c>
      <c r="D63" s="156" t="s">
        <v>16</v>
      </c>
      <c r="E63" s="156">
        <v>29.41</v>
      </c>
      <c r="F63" s="157">
        <v>1.8477457501847745</v>
      </c>
      <c r="G63" s="157">
        <v>7.2098053352559486</v>
      </c>
      <c r="H63" s="134">
        <v>8.8368199999999994E-2</v>
      </c>
      <c r="I63" s="158">
        <v>6.8099999999999994E-2</v>
      </c>
      <c r="J63" s="122">
        <v>1.9E-3</v>
      </c>
      <c r="K63" s="121">
        <v>1.29</v>
      </c>
      <c r="L63" s="158">
        <v>3.5999999999999997E-2</v>
      </c>
      <c r="M63" s="158">
        <v>0.13869999999999999</v>
      </c>
      <c r="N63" s="158">
        <v>1.6999999999999999E-3</v>
      </c>
      <c r="O63" s="123">
        <v>0.43919730833934162</v>
      </c>
      <c r="P63" s="134">
        <v>871.59914072380684</v>
      </c>
      <c r="Q63" s="159">
        <v>57.798493065542793</v>
      </c>
      <c r="R63" s="134">
        <v>837.30708031859672</v>
      </c>
      <c r="S63" s="134">
        <v>9.6168716967454202</v>
      </c>
      <c r="T63" s="134">
        <v>841.2974743018209</v>
      </c>
      <c r="U63" s="134">
        <v>15.838185033583159</v>
      </c>
      <c r="V63" s="135">
        <f t="shared" si="3"/>
        <v>871.59914072380684</v>
      </c>
      <c r="W63" s="119">
        <f t="shared" si="4"/>
        <v>57.798493065542793</v>
      </c>
      <c r="X63" s="124">
        <f t="shared" si="5"/>
        <v>96.065615625007069</v>
      </c>
    </row>
    <row r="64" spans="1:24">
      <c r="A64" s="154" t="s">
        <v>475</v>
      </c>
      <c r="B64" s="155">
        <v>598000</v>
      </c>
      <c r="C64" s="156" t="s">
        <v>15</v>
      </c>
      <c r="D64" s="156" t="s">
        <v>16</v>
      </c>
      <c r="E64" s="156">
        <v>512</v>
      </c>
      <c r="F64" s="157">
        <v>0.22286605749944283</v>
      </c>
      <c r="G64" s="157">
        <v>7.3168947098851236</v>
      </c>
      <c r="H64" s="134">
        <v>7.4951729999999994E-2</v>
      </c>
      <c r="I64" s="158">
        <v>6.8659999999999999E-2</v>
      </c>
      <c r="J64" s="122">
        <v>6.7000000000000002E-4</v>
      </c>
      <c r="K64" s="121">
        <v>1.2889999999999999</v>
      </c>
      <c r="L64" s="158">
        <v>1.7999999999999999E-2</v>
      </c>
      <c r="M64" s="158">
        <v>0.13667000000000001</v>
      </c>
      <c r="N64" s="158">
        <v>1.4E-3</v>
      </c>
      <c r="O64" s="123">
        <v>0.73355934408103862</v>
      </c>
      <c r="P64" s="134">
        <v>888.5422579924508</v>
      </c>
      <c r="Q64" s="159">
        <v>20.161644014883962</v>
      </c>
      <c r="R64" s="134">
        <v>825.80457807790833</v>
      </c>
      <c r="S64" s="134">
        <v>7.9349560780250386</v>
      </c>
      <c r="T64" s="134">
        <v>840.85397874846888</v>
      </c>
      <c r="U64" s="134">
        <v>7.9534327270010863</v>
      </c>
      <c r="V64" s="135">
        <f t="shared" si="3"/>
        <v>888.5422579924508</v>
      </c>
      <c r="W64" s="119">
        <f t="shared" si="4"/>
        <v>20.161644014883962</v>
      </c>
      <c r="X64" s="124">
        <f t="shared" si="5"/>
        <v>92.939257604214532</v>
      </c>
    </row>
    <row r="65" spans="1:24">
      <c r="A65" s="154" t="s">
        <v>479</v>
      </c>
      <c r="B65" s="155">
        <v>72010</v>
      </c>
      <c r="C65" s="156" t="s">
        <v>15</v>
      </c>
      <c r="D65" s="156" t="s">
        <v>16</v>
      </c>
      <c r="E65" s="156">
        <v>52.3</v>
      </c>
      <c r="F65" s="157">
        <v>0.74906367041198507</v>
      </c>
      <c r="G65" s="157">
        <v>6.7294751009421256</v>
      </c>
      <c r="H65" s="134">
        <v>8.6043090000000003E-2</v>
      </c>
      <c r="I65" s="158">
        <v>6.9599999999999995E-2</v>
      </c>
      <c r="J65" s="122">
        <v>1.5E-3</v>
      </c>
      <c r="K65" s="121">
        <v>1.419</v>
      </c>
      <c r="L65" s="158">
        <v>3.2000000000000001E-2</v>
      </c>
      <c r="M65" s="158">
        <v>0.14860000000000001</v>
      </c>
      <c r="N65" s="158">
        <v>1.9E-3</v>
      </c>
      <c r="O65" s="123">
        <v>0.56697930686406461</v>
      </c>
      <c r="P65" s="134">
        <v>916.5753588752649</v>
      </c>
      <c r="Q65" s="159">
        <v>44.33393117625679</v>
      </c>
      <c r="R65" s="134">
        <v>893.11077806968035</v>
      </c>
      <c r="S65" s="134">
        <v>10.65476902642672</v>
      </c>
      <c r="T65" s="134">
        <v>896.942916817678</v>
      </c>
      <c r="U65" s="134">
        <v>13.344035049078911</v>
      </c>
      <c r="V65" s="135">
        <f t="shared" si="3"/>
        <v>916.5753588752649</v>
      </c>
      <c r="W65" s="119">
        <f t="shared" si="4"/>
        <v>44.33393117625679</v>
      </c>
      <c r="X65" s="124">
        <f t="shared" si="5"/>
        <v>97.439972547987978</v>
      </c>
    </row>
    <row r="66" spans="1:24">
      <c r="A66" s="154" t="s">
        <v>486</v>
      </c>
      <c r="B66" s="155">
        <v>333500</v>
      </c>
      <c r="C66" s="156" t="s">
        <v>15</v>
      </c>
      <c r="D66" s="156" t="s">
        <v>16</v>
      </c>
      <c r="E66" s="156">
        <v>228.5</v>
      </c>
      <c r="F66" s="157">
        <v>0.48995590396864286</v>
      </c>
      <c r="G66" s="157">
        <v>6.12332374012614</v>
      </c>
      <c r="H66" s="134">
        <v>6.7491170000000003E-2</v>
      </c>
      <c r="I66" s="158">
        <v>7.152E-2</v>
      </c>
      <c r="J66" s="122">
        <v>8.0000000000000004E-4</v>
      </c>
      <c r="K66" s="121">
        <v>1.6</v>
      </c>
      <c r="L66" s="158">
        <v>2.5000000000000001E-2</v>
      </c>
      <c r="M66" s="158">
        <v>0.16331000000000001</v>
      </c>
      <c r="N66" s="158">
        <v>1.8E-3</v>
      </c>
      <c r="O66" s="123">
        <v>0.70540689486253128</v>
      </c>
      <c r="P66" s="134">
        <v>972.31289650959377</v>
      </c>
      <c r="Q66" s="159">
        <v>22.812671240515794</v>
      </c>
      <c r="R66" s="134">
        <v>975.14514126340339</v>
      </c>
      <c r="S66" s="134">
        <v>9.9668855612734433</v>
      </c>
      <c r="T66" s="134">
        <v>970.21012847381462</v>
      </c>
      <c r="U66" s="134">
        <v>9.716658390770931</v>
      </c>
      <c r="V66" s="135">
        <f t="shared" si="3"/>
        <v>972.31289650959377</v>
      </c>
      <c r="W66" s="119">
        <f t="shared" si="4"/>
        <v>22.812671240515794</v>
      </c>
      <c r="X66" s="124">
        <f t="shared" si="5"/>
        <v>100.29128943614518</v>
      </c>
    </row>
    <row r="67" spans="1:24">
      <c r="A67" s="154" t="s">
        <v>482</v>
      </c>
      <c r="B67" s="155">
        <v>506500</v>
      </c>
      <c r="C67" s="156" t="s">
        <v>15</v>
      </c>
      <c r="D67" s="156" t="s">
        <v>16</v>
      </c>
      <c r="E67" s="156">
        <v>368.3</v>
      </c>
      <c r="F67" s="157">
        <v>0.23148148148148145</v>
      </c>
      <c r="G67" s="157">
        <v>6.2050136510300327</v>
      </c>
      <c r="H67" s="134">
        <v>6.5453730000000002E-2</v>
      </c>
      <c r="I67" s="158">
        <v>7.2419999999999998E-2</v>
      </c>
      <c r="J67" s="122">
        <v>7.1000000000000002E-4</v>
      </c>
      <c r="K67" s="121">
        <v>1.601</v>
      </c>
      <c r="L67" s="158">
        <v>2.1999999999999999E-2</v>
      </c>
      <c r="M67" s="158">
        <v>0.16116</v>
      </c>
      <c r="N67" s="158">
        <v>1.6999999999999999E-3</v>
      </c>
      <c r="O67" s="123">
        <v>0.76764480245492905</v>
      </c>
      <c r="P67" s="134">
        <v>997.76733758866919</v>
      </c>
      <c r="Q67" s="159">
        <v>19.916925378397998</v>
      </c>
      <c r="R67" s="134">
        <v>963.22001902566831</v>
      </c>
      <c r="S67" s="134">
        <v>9.4309911827069755</v>
      </c>
      <c r="T67" s="134">
        <v>970.60058533432959</v>
      </c>
      <c r="U67" s="134">
        <v>8.5522814826848617</v>
      </c>
      <c r="V67" s="135">
        <f t="shared" ref="V67:V93" si="6">IF(R67&lt;=800,R67,P67)</f>
        <v>997.76733758866919</v>
      </c>
      <c r="W67" s="119">
        <f t="shared" ref="W67:W93" si="7">IF(R67&lt;=800,S67,Q67)</f>
        <v>19.916925378397998</v>
      </c>
      <c r="X67" s="124">
        <f t="shared" ref="X67:X93" si="8">IF(R67&lt;=800,100-(1-(R67/T67))*100,100-(1-(R67/P67))*100)</f>
        <v>96.537537634124973</v>
      </c>
    </row>
    <row r="68" spans="1:24">
      <c r="A68" s="154" t="s">
        <v>489</v>
      </c>
      <c r="B68" s="155">
        <v>269000</v>
      </c>
      <c r="C68" s="156" t="s">
        <v>15</v>
      </c>
      <c r="D68" s="156" t="s">
        <v>16</v>
      </c>
      <c r="E68" s="156">
        <v>180.3</v>
      </c>
      <c r="F68" s="157">
        <v>0.63897763578274758</v>
      </c>
      <c r="G68" s="157">
        <v>5.9948444337869429</v>
      </c>
      <c r="H68" s="134">
        <v>6.1094870000000003E-2</v>
      </c>
      <c r="I68" s="158">
        <v>7.2489999999999999E-2</v>
      </c>
      <c r="J68" s="122">
        <v>8.8000000000000003E-4</v>
      </c>
      <c r="K68" s="121">
        <v>1.66</v>
      </c>
      <c r="L68" s="158">
        <v>2.5000000000000001E-2</v>
      </c>
      <c r="M68" s="158">
        <v>0.16681000000000001</v>
      </c>
      <c r="N68" s="158">
        <v>1.6999999999999999E-3</v>
      </c>
      <c r="O68" s="123">
        <v>0.67669803968586995</v>
      </c>
      <c r="P68" s="134">
        <v>999.7297360972392</v>
      </c>
      <c r="Q68" s="159">
        <v>24.654551270670535</v>
      </c>
      <c r="R68" s="134">
        <v>994.5110680018995</v>
      </c>
      <c r="S68" s="134">
        <v>9.3853570777000641</v>
      </c>
      <c r="T68" s="134">
        <v>993.37576564310075</v>
      </c>
      <c r="U68" s="134">
        <v>9.4985075567041122</v>
      </c>
      <c r="V68" s="135">
        <f t="shared" si="6"/>
        <v>999.7297360972392</v>
      </c>
      <c r="W68" s="119">
        <f t="shared" si="7"/>
        <v>24.654551270670535</v>
      </c>
      <c r="X68" s="124">
        <f t="shared" si="8"/>
        <v>99.477992110576565</v>
      </c>
    </row>
    <row r="69" spans="1:24">
      <c r="A69" s="160" t="s">
        <v>478</v>
      </c>
      <c r="B69" s="161">
        <v>137300</v>
      </c>
      <c r="C69" s="162" t="s">
        <v>15</v>
      </c>
      <c r="D69" s="162" t="s">
        <v>16</v>
      </c>
      <c r="E69" s="162">
        <v>106.2</v>
      </c>
      <c r="F69" s="163">
        <v>0.52576235541535232</v>
      </c>
      <c r="G69" s="163">
        <v>6.7953248165262297</v>
      </c>
      <c r="H69" s="136">
        <v>6.9264660000000006E-2</v>
      </c>
      <c r="I69" s="164">
        <v>7.2660000000000002E-2</v>
      </c>
      <c r="J69" s="131">
        <v>1.1000000000000001E-3</v>
      </c>
      <c r="K69" s="130">
        <v>1.464</v>
      </c>
      <c r="L69" s="164">
        <v>2.5000000000000001E-2</v>
      </c>
      <c r="M69" s="164">
        <v>0.14716000000000001</v>
      </c>
      <c r="N69" s="164">
        <v>1.5E-3</v>
      </c>
      <c r="O69" s="132">
        <v>0.59690133188366401</v>
      </c>
      <c r="P69" s="136">
        <v>1004.485247817925</v>
      </c>
      <c r="Q69" s="165">
        <v>30.723819470647658</v>
      </c>
      <c r="R69" s="136">
        <v>885.02383723994558</v>
      </c>
      <c r="S69" s="136">
        <v>8.4236766376226342</v>
      </c>
      <c r="T69" s="136">
        <v>915.65826843811067</v>
      </c>
      <c r="U69" s="136">
        <v>10.250269293985525</v>
      </c>
      <c r="V69" s="137">
        <f t="shared" si="6"/>
        <v>1004.485247817925</v>
      </c>
      <c r="W69" s="128">
        <f t="shared" si="7"/>
        <v>30.723819470647658</v>
      </c>
      <c r="X69" s="133">
        <f t="shared" si="8"/>
        <v>88.10720109255071</v>
      </c>
    </row>
    <row r="70" spans="1:24">
      <c r="A70" s="154" t="s">
        <v>483</v>
      </c>
      <c r="B70" s="155">
        <v>190300</v>
      </c>
      <c r="C70" s="156" t="s">
        <v>15</v>
      </c>
      <c r="D70" s="156" t="s">
        <v>16</v>
      </c>
      <c r="E70" s="156">
        <v>137.1</v>
      </c>
      <c r="F70" s="157">
        <v>0.38226299694189603</v>
      </c>
      <c r="G70" s="157">
        <v>6.1652281134401967</v>
      </c>
      <c r="H70" s="134">
        <v>7.6020080000000004E-2</v>
      </c>
      <c r="I70" s="158">
        <v>7.3599999999999999E-2</v>
      </c>
      <c r="J70" s="122">
        <v>1E-3</v>
      </c>
      <c r="K70" s="121">
        <v>1.639</v>
      </c>
      <c r="L70" s="158">
        <v>0.03</v>
      </c>
      <c r="M70" s="158">
        <v>0.16220000000000001</v>
      </c>
      <c r="N70" s="158">
        <v>2E-3</v>
      </c>
      <c r="O70" s="123">
        <v>0.67365392519523226</v>
      </c>
      <c r="P70" s="134">
        <v>1030.5202157496908</v>
      </c>
      <c r="Q70" s="159">
        <v>27.465295385503644</v>
      </c>
      <c r="R70" s="134">
        <v>968.99120489197787</v>
      </c>
      <c r="S70" s="134">
        <v>11.083933580210442</v>
      </c>
      <c r="T70" s="134">
        <v>985.32777328647717</v>
      </c>
      <c r="U70" s="134">
        <v>11.477700057064567</v>
      </c>
      <c r="V70" s="135">
        <f t="shared" si="6"/>
        <v>1030.5202157496908</v>
      </c>
      <c r="W70" s="119">
        <f t="shared" si="7"/>
        <v>27.465295385503644</v>
      </c>
      <c r="X70" s="124">
        <f t="shared" si="8"/>
        <v>94.029325197376039</v>
      </c>
    </row>
    <row r="71" spans="1:24">
      <c r="A71" s="154" t="s">
        <v>488</v>
      </c>
      <c r="B71" s="155">
        <v>181500</v>
      </c>
      <c r="C71" s="156" t="s">
        <v>15</v>
      </c>
      <c r="D71" s="156" t="s">
        <v>16</v>
      </c>
      <c r="E71" s="156">
        <v>131.9</v>
      </c>
      <c r="F71" s="157">
        <v>0.38138825324180015</v>
      </c>
      <c r="G71" s="157">
        <v>6.0628107190493514</v>
      </c>
      <c r="H71" s="134">
        <v>6.2488050000000003E-2</v>
      </c>
      <c r="I71" s="158">
        <v>7.374E-2</v>
      </c>
      <c r="J71" s="122">
        <v>1E-3</v>
      </c>
      <c r="K71" s="121">
        <v>1.669</v>
      </c>
      <c r="L71" s="158">
        <v>2.8000000000000001E-2</v>
      </c>
      <c r="M71" s="158">
        <v>0.16494</v>
      </c>
      <c r="N71" s="158">
        <v>1.6999999999999999E-3</v>
      </c>
      <c r="O71" s="123">
        <v>0.61435760189852584</v>
      </c>
      <c r="P71" s="134">
        <v>1034.3605894083444</v>
      </c>
      <c r="Q71" s="159">
        <v>27.397239247382284</v>
      </c>
      <c r="R71" s="134">
        <v>984.17136854446517</v>
      </c>
      <c r="S71" s="134">
        <v>9.4004117821928048</v>
      </c>
      <c r="T71" s="134">
        <v>996.80547334354173</v>
      </c>
      <c r="U71" s="134">
        <v>10.596713951572156</v>
      </c>
      <c r="V71" s="135">
        <f t="shared" si="6"/>
        <v>1034.3605894083444</v>
      </c>
      <c r="W71" s="119">
        <f t="shared" si="7"/>
        <v>27.397239247382284</v>
      </c>
      <c r="X71" s="124">
        <f t="shared" si="8"/>
        <v>95.147802286958026</v>
      </c>
    </row>
    <row r="72" spans="1:24">
      <c r="A72" s="154" t="s">
        <v>492</v>
      </c>
      <c r="B72" s="155">
        <v>275800</v>
      </c>
      <c r="C72" s="156" t="s">
        <v>15</v>
      </c>
      <c r="D72" s="156" t="s">
        <v>16</v>
      </c>
      <c r="E72" s="156">
        <v>179.6</v>
      </c>
      <c r="F72" s="157">
        <v>0.54975261132490383</v>
      </c>
      <c r="G72" s="157">
        <v>5.6737588652482271</v>
      </c>
      <c r="H72" s="134">
        <v>5.794477E-2</v>
      </c>
      <c r="I72" s="158">
        <v>7.3929999999999996E-2</v>
      </c>
      <c r="J72" s="122">
        <v>8.5999999999999998E-4</v>
      </c>
      <c r="K72" s="121">
        <v>1.788</v>
      </c>
      <c r="L72" s="158">
        <v>2.5999999999999999E-2</v>
      </c>
      <c r="M72" s="158">
        <v>0.17624999999999999</v>
      </c>
      <c r="N72" s="158">
        <v>1.8E-3</v>
      </c>
      <c r="O72" s="123">
        <v>0.70232405891980354</v>
      </c>
      <c r="P72" s="134">
        <v>1039.5573299837274</v>
      </c>
      <c r="Q72" s="159">
        <v>23.482636603000568</v>
      </c>
      <c r="R72" s="134">
        <v>1046.4555159868</v>
      </c>
      <c r="S72" s="134">
        <v>9.8573230163960943</v>
      </c>
      <c r="T72" s="134">
        <v>1041.0971141780756</v>
      </c>
      <c r="U72" s="134">
        <v>9.42525845958221</v>
      </c>
      <c r="V72" s="135">
        <f t="shared" si="6"/>
        <v>1039.5573299837274</v>
      </c>
      <c r="W72" s="119">
        <f t="shared" si="7"/>
        <v>23.482636603000568</v>
      </c>
      <c r="X72" s="124">
        <f t="shared" si="8"/>
        <v>100.66356956024546</v>
      </c>
    </row>
    <row r="73" spans="1:24">
      <c r="A73" s="154" t="s">
        <v>485</v>
      </c>
      <c r="B73" s="155">
        <v>101300</v>
      </c>
      <c r="C73" s="156" t="s">
        <v>15</v>
      </c>
      <c r="D73" s="156" t="s">
        <v>16</v>
      </c>
      <c r="E73" s="156">
        <v>70.400000000000006</v>
      </c>
      <c r="F73" s="157">
        <v>0.57339449541284404</v>
      </c>
      <c r="G73" s="157">
        <v>6.1387354205033766</v>
      </c>
      <c r="H73" s="134">
        <v>7.1599739999999995E-2</v>
      </c>
      <c r="I73" s="158">
        <v>7.4099999999999999E-2</v>
      </c>
      <c r="J73" s="122">
        <v>2.3999999999999998E-3</v>
      </c>
      <c r="K73" s="121">
        <v>1.6539999999999999</v>
      </c>
      <c r="L73" s="158">
        <v>5.7000000000000002E-2</v>
      </c>
      <c r="M73" s="158">
        <v>0.16289999999999999</v>
      </c>
      <c r="N73" s="158">
        <v>1.9E-3</v>
      </c>
      <c r="O73" s="123">
        <v>0.33844894618375282</v>
      </c>
      <c r="P73" s="134">
        <v>1044.192296921495</v>
      </c>
      <c r="Q73" s="159">
        <v>65.336902498110632</v>
      </c>
      <c r="R73" s="134">
        <v>972.87274982665929</v>
      </c>
      <c r="S73" s="134">
        <v>10.523855880251404</v>
      </c>
      <c r="T73" s="134">
        <v>991.08284095041449</v>
      </c>
      <c r="U73" s="134">
        <v>21.576518867353116</v>
      </c>
      <c r="V73" s="135">
        <f t="shared" si="6"/>
        <v>1044.192296921495</v>
      </c>
      <c r="W73" s="119">
        <f t="shared" si="7"/>
        <v>65.336902498110632</v>
      </c>
      <c r="X73" s="124">
        <f t="shared" si="8"/>
        <v>93.169883813058078</v>
      </c>
    </row>
    <row r="74" spans="1:24">
      <c r="A74" s="154" t="s">
        <v>484</v>
      </c>
      <c r="B74" s="155">
        <v>374100</v>
      </c>
      <c r="C74" s="156" t="s">
        <v>15</v>
      </c>
      <c r="D74" s="156" t="s">
        <v>16</v>
      </c>
      <c r="E74" s="156">
        <v>255.4</v>
      </c>
      <c r="F74" s="157">
        <v>0.71787508973438618</v>
      </c>
      <c r="G74" s="157">
        <v>6.1398661509179107</v>
      </c>
      <c r="H74" s="134">
        <v>6.0316729999999999E-2</v>
      </c>
      <c r="I74" s="158">
        <v>7.4209999999999998E-2</v>
      </c>
      <c r="J74" s="122">
        <v>7.7999999999999999E-4</v>
      </c>
      <c r="K74" s="121">
        <v>1.659</v>
      </c>
      <c r="L74" s="158">
        <v>2.3E-2</v>
      </c>
      <c r="M74" s="158">
        <v>0.16286999999999999</v>
      </c>
      <c r="N74" s="158">
        <v>1.6000000000000001E-3</v>
      </c>
      <c r="O74" s="123">
        <v>0.70859394395636954</v>
      </c>
      <c r="P74" s="134">
        <v>1047.1840099182705</v>
      </c>
      <c r="Q74" s="159">
        <v>21.193461750061115</v>
      </c>
      <c r="R74" s="134">
        <v>972.70644582800605</v>
      </c>
      <c r="S74" s="134">
        <v>8.8635646844181792</v>
      </c>
      <c r="T74" s="134">
        <v>992.99397092032564</v>
      </c>
      <c r="U74" s="134">
        <v>8.7451617998721076</v>
      </c>
      <c r="V74" s="135">
        <f t="shared" si="6"/>
        <v>1047.1840099182705</v>
      </c>
      <c r="W74" s="119">
        <f t="shared" si="7"/>
        <v>21.193461750061115</v>
      </c>
      <c r="X74" s="124">
        <f t="shared" si="8"/>
        <v>92.887824548039347</v>
      </c>
    </row>
    <row r="75" spans="1:24">
      <c r="A75" s="154" t="s">
        <v>481</v>
      </c>
      <c r="B75" s="155">
        <v>179600</v>
      </c>
      <c r="C75" s="156" t="s">
        <v>15</v>
      </c>
      <c r="D75" s="156" t="s">
        <v>16</v>
      </c>
      <c r="E75" s="156">
        <v>122.06</v>
      </c>
      <c r="F75" s="157">
        <v>0.45787545787545786</v>
      </c>
      <c r="G75" s="157">
        <v>6.2305295950155761</v>
      </c>
      <c r="H75" s="134">
        <v>6.599315E-2</v>
      </c>
      <c r="I75" s="158">
        <v>7.46E-2</v>
      </c>
      <c r="J75" s="122">
        <v>1E-3</v>
      </c>
      <c r="K75" s="121">
        <v>1.643</v>
      </c>
      <c r="L75" s="158">
        <v>2.5999999999999999E-2</v>
      </c>
      <c r="M75" s="158">
        <v>0.1605</v>
      </c>
      <c r="N75" s="158">
        <v>1.6999999999999999E-3</v>
      </c>
      <c r="O75" s="123">
        <v>0.66932662353223082</v>
      </c>
      <c r="P75" s="134">
        <v>1057.7445968547909</v>
      </c>
      <c r="Q75" s="159">
        <v>26.986153855774621</v>
      </c>
      <c r="R75" s="134">
        <v>959.55485403613056</v>
      </c>
      <c r="S75" s="134">
        <v>9.4363508558473086</v>
      </c>
      <c r="T75" s="134">
        <v>986.86565022303103</v>
      </c>
      <c r="U75" s="134">
        <v>9.9398231205107095</v>
      </c>
      <c r="V75" s="135">
        <f t="shared" si="6"/>
        <v>1057.7445968547909</v>
      </c>
      <c r="W75" s="119">
        <f t="shared" si="7"/>
        <v>26.986153855774621</v>
      </c>
      <c r="X75" s="124">
        <f t="shared" si="8"/>
        <v>90.717065054207978</v>
      </c>
    </row>
    <row r="76" spans="1:24">
      <c r="A76" s="154" t="s">
        <v>494</v>
      </c>
      <c r="B76" s="155">
        <v>206300</v>
      </c>
      <c r="C76" s="156" t="s">
        <v>15</v>
      </c>
      <c r="D76" s="156" t="s">
        <v>16</v>
      </c>
      <c r="E76" s="156">
        <v>126.3</v>
      </c>
      <c r="F76" s="157">
        <v>0.26441036488630354</v>
      </c>
      <c r="G76" s="157">
        <v>5.5834729201563373</v>
      </c>
      <c r="H76" s="134">
        <v>5.9232819999999999E-2</v>
      </c>
      <c r="I76" s="158">
        <v>7.4840000000000004E-2</v>
      </c>
      <c r="J76" s="122">
        <v>9.3999999999999997E-4</v>
      </c>
      <c r="K76" s="121">
        <v>1.837</v>
      </c>
      <c r="L76" s="158">
        <v>2.8000000000000001E-2</v>
      </c>
      <c r="M76" s="158">
        <v>0.17910000000000001</v>
      </c>
      <c r="N76" s="158">
        <v>1.9E-3</v>
      </c>
      <c r="O76" s="123">
        <v>0.6959998404722022</v>
      </c>
      <c r="P76" s="134">
        <v>1064.2077409009569</v>
      </c>
      <c r="Q76" s="159">
        <v>25.261118183087941</v>
      </c>
      <c r="R76" s="134">
        <v>1062.055990978183</v>
      </c>
      <c r="S76" s="134">
        <v>10.379381883865562</v>
      </c>
      <c r="T76" s="134">
        <v>1058.7877908582163</v>
      </c>
      <c r="U76" s="134">
        <v>9.9722742955664216</v>
      </c>
      <c r="V76" s="135">
        <f t="shared" si="6"/>
        <v>1064.2077409009569</v>
      </c>
      <c r="W76" s="119">
        <f t="shared" si="7"/>
        <v>25.261118183087941</v>
      </c>
      <c r="X76" s="124">
        <f t="shared" si="8"/>
        <v>99.797807341548534</v>
      </c>
    </row>
    <row r="77" spans="1:24">
      <c r="A77" s="154" t="s">
        <v>487</v>
      </c>
      <c r="B77" s="155">
        <v>977600</v>
      </c>
      <c r="C77" s="156" t="s">
        <v>15</v>
      </c>
      <c r="D77" s="156" t="s">
        <v>16</v>
      </c>
      <c r="E77" s="156">
        <v>658</v>
      </c>
      <c r="F77" s="157">
        <v>0.80710250201775624</v>
      </c>
      <c r="G77" s="157">
        <v>6.0646491600460912</v>
      </c>
      <c r="H77" s="134">
        <v>5.8847950000000003E-2</v>
      </c>
      <c r="I77" s="158">
        <v>7.4899999999999994E-2</v>
      </c>
      <c r="J77" s="122">
        <v>6.6E-4</v>
      </c>
      <c r="K77" s="121">
        <v>1.6930000000000001</v>
      </c>
      <c r="L77" s="158">
        <v>2.1000000000000001E-2</v>
      </c>
      <c r="M77" s="158">
        <v>0.16489000000000001</v>
      </c>
      <c r="N77" s="158">
        <v>1.6000000000000001E-3</v>
      </c>
      <c r="O77" s="123">
        <v>0.78228198308251684</v>
      </c>
      <c r="P77" s="134">
        <v>1065.8193119511707</v>
      </c>
      <c r="Q77" s="159">
        <v>17.71803946384642</v>
      </c>
      <c r="R77" s="134">
        <v>983.89467822014478</v>
      </c>
      <c r="S77" s="134">
        <v>8.8482051923681411</v>
      </c>
      <c r="T77" s="134">
        <v>1005.8951249727997</v>
      </c>
      <c r="U77" s="134">
        <v>7.8872392579738744</v>
      </c>
      <c r="V77" s="135">
        <f t="shared" si="6"/>
        <v>1065.8193119511707</v>
      </c>
      <c r="W77" s="119">
        <f t="shared" si="7"/>
        <v>17.71803946384642</v>
      </c>
      <c r="X77" s="124">
        <f t="shared" si="8"/>
        <v>92.313459437974672</v>
      </c>
    </row>
    <row r="78" spans="1:24">
      <c r="A78" s="154" t="s">
        <v>491</v>
      </c>
      <c r="B78" s="155">
        <v>360500</v>
      </c>
      <c r="C78" s="156" t="s">
        <v>15</v>
      </c>
      <c r="D78" s="156" t="s">
        <v>16</v>
      </c>
      <c r="E78" s="156">
        <v>241.5</v>
      </c>
      <c r="F78" s="157">
        <v>0.31585596967782692</v>
      </c>
      <c r="G78" s="157">
        <v>5.681495369581274</v>
      </c>
      <c r="H78" s="134">
        <v>5.487496E-2</v>
      </c>
      <c r="I78" s="158">
        <v>7.5109999999999996E-2</v>
      </c>
      <c r="J78" s="122">
        <v>8.0000000000000004E-4</v>
      </c>
      <c r="K78" s="121">
        <v>1.8120000000000001</v>
      </c>
      <c r="L78" s="158">
        <v>2.5000000000000001E-2</v>
      </c>
      <c r="M78" s="158">
        <v>0.17601</v>
      </c>
      <c r="N78" s="158">
        <v>1.6999999999999999E-3</v>
      </c>
      <c r="O78" s="123">
        <v>0.70005113345832615</v>
      </c>
      <c r="P78" s="134">
        <v>1071.4466083414411</v>
      </c>
      <c r="Q78" s="159">
        <v>21.398318371609246</v>
      </c>
      <c r="R78" s="134">
        <v>1045.1400666665079</v>
      </c>
      <c r="S78" s="134">
        <v>9.31198784494336</v>
      </c>
      <c r="T78" s="134">
        <v>1049.8004507777007</v>
      </c>
      <c r="U78" s="134">
        <v>8.9873400805156507</v>
      </c>
      <c r="V78" s="135">
        <f t="shared" si="6"/>
        <v>1071.4466083414411</v>
      </c>
      <c r="W78" s="119">
        <f t="shared" si="7"/>
        <v>21.398318371609246</v>
      </c>
      <c r="X78" s="124">
        <f t="shared" si="8"/>
        <v>97.544764109557008</v>
      </c>
    </row>
    <row r="79" spans="1:24">
      <c r="A79" s="154" t="s">
        <v>495</v>
      </c>
      <c r="B79" s="155">
        <v>235500</v>
      </c>
      <c r="C79" s="156" t="s">
        <v>15</v>
      </c>
      <c r="D79" s="156" t="s">
        <v>16</v>
      </c>
      <c r="E79" s="156">
        <v>156.4</v>
      </c>
      <c r="F79" s="157">
        <v>0.5701254275940707</v>
      </c>
      <c r="G79" s="157">
        <v>5.5586436909394106</v>
      </c>
      <c r="H79" s="134">
        <v>7.7246300000000004E-2</v>
      </c>
      <c r="I79" s="158">
        <v>7.5200000000000003E-2</v>
      </c>
      <c r="J79" s="122">
        <v>1.1000000000000001E-3</v>
      </c>
      <c r="K79" s="121">
        <v>1.855</v>
      </c>
      <c r="L79" s="158">
        <v>3.3000000000000002E-2</v>
      </c>
      <c r="M79" s="158">
        <v>0.1799</v>
      </c>
      <c r="N79" s="158">
        <v>2.5000000000000001E-3</v>
      </c>
      <c r="O79" s="123">
        <v>0.78115788232519745</v>
      </c>
      <c r="P79" s="134">
        <v>1073.8520449657535</v>
      </c>
      <c r="Q79" s="159">
        <v>29.37689690129675</v>
      </c>
      <c r="R79" s="134">
        <v>1066.4282941095018</v>
      </c>
      <c r="S79" s="134">
        <v>13.644364790096461</v>
      </c>
      <c r="T79" s="134">
        <v>1065.2097711407559</v>
      </c>
      <c r="U79" s="134">
        <v>11.669165784237293</v>
      </c>
      <c r="V79" s="135">
        <f t="shared" si="6"/>
        <v>1073.8520449657535</v>
      </c>
      <c r="W79" s="119">
        <f t="shared" si="7"/>
        <v>29.37689690129675</v>
      </c>
      <c r="X79" s="124">
        <f t="shared" si="8"/>
        <v>99.308680288774013</v>
      </c>
    </row>
    <row r="80" spans="1:24">
      <c r="A80" s="154" t="s">
        <v>493</v>
      </c>
      <c r="B80" s="155">
        <v>404700</v>
      </c>
      <c r="C80" s="156" t="s">
        <v>15</v>
      </c>
      <c r="D80" s="156" t="s">
        <v>16</v>
      </c>
      <c r="E80" s="156">
        <v>254.4</v>
      </c>
      <c r="F80" s="157">
        <v>0.61690314620604569</v>
      </c>
      <c r="G80" s="157">
        <v>5.6686128904257123</v>
      </c>
      <c r="H80" s="134">
        <v>5.4626389999999997E-2</v>
      </c>
      <c r="I80" s="158">
        <v>7.5439999999999993E-2</v>
      </c>
      <c r="J80" s="122">
        <v>7.6999999999999996E-4</v>
      </c>
      <c r="K80" s="121">
        <v>1.827</v>
      </c>
      <c r="L80" s="158">
        <v>2.5000000000000001E-2</v>
      </c>
      <c r="M80" s="158">
        <v>0.17641000000000001</v>
      </c>
      <c r="N80" s="158">
        <v>1.6999999999999999E-3</v>
      </c>
      <c r="O80" s="123">
        <v>0.70424579105492879</v>
      </c>
      <c r="P80" s="134">
        <v>1080.2482836875306</v>
      </c>
      <c r="Q80" s="159">
        <v>20.478816233629164</v>
      </c>
      <c r="R80" s="134">
        <v>1047.3323330965632</v>
      </c>
      <c r="S80" s="134">
        <v>9.3088238909888332</v>
      </c>
      <c r="T80" s="134">
        <v>1055.2023949956372</v>
      </c>
      <c r="U80" s="134">
        <v>8.9398627614318684</v>
      </c>
      <c r="V80" s="135">
        <f t="shared" si="6"/>
        <v>1080.2482836875306</v>
      </c>
      <c r="W80" s="119">
        <f t="shared" si="7"/>
        <v>20.478816233629164</v>
      </c>
      <c r="X80" s="124">
        <f t="shared" si="8"/>
        <v>96.952927295694863</v>
      </c>
    </row>
    <row r="81" spans="1:24">
      <c r="A81" s="154" t="s">
        <v>490</v>
      </c>
      <c r="B81" s="155">
        <v>324400</v>
      </c>
      <c r="C81" s="156" t="s">
        <v>15</v>
      </c>
      <c r="D81" s="156" t="s">
        <v>16</v>
      </c>
      <c r="E81" s="156">
        <v>227.9</v>
      </c>
      <c r="F81" s="157">
        <v>0.74850299401197595</v>
      </c>
      <c r="G81" s="157">
        <v>5.7012542759407072</v>
      </c>
      <c r="H81" s="134">
        <v>6.50086E-2</v>
      </c>
      <c r="I81" s="158">
        <v>7.5499999999999998E-2</v>
      </c>
      <c r="J81" s="122">
        <v>9.2000000000000003E-4</v>
      </c>
      <c r="K81" s="121">
        <v>1.8169999999999999</v>
      </c>
      <c r="L81" s="158">
        <v>3.4000000000000002E-2</v>
      </c>
      <c r="M81" s="158">
        <v>0.1754</v>
      </c>
      <c r="N81" s="158">
        <v>2E-3</v>
      </c>
      <c r="O81" s="123">
        <v>0.60936347172848615</v>
      </c>
      <c r="P81" s="134">
        <v>1081.8432113841611</v>
      </c>
      <c r="Q81" s="159">
        <v>24.442928333418141</v>
      </c>
      <c r="R81" s="134">
        <v>1041.7954243120903</v>
      </c>
      <c r="S81" s="134">
        <v>10.959564323035693</v>
      </c>
      <c r="T81" s="134">
        <v>1051.604293947541</v>
      </c>
      <c r="U81" s="134">
        <v>12.181876464739844</v>
      </c>
      <c r="V81" s="135">
        <f t="shared" si="6"/>
        <v>1081.8432113841611</v>
      </c>
      <c r="W81" s="119">
        <f t="shared" si="7"/>
        <v>24.442928333418141</v>
      </c>
      <c r="X81" s="124">
        <f t="shared" si="8"/>
        <v>96.298189363241292</v>
      </c>
    </row>
    <row r="82" spans="1:24">
      <c r="A82" s="154" t="s">
        <v>496</v>
      </c>
      <c r="B82" s="155">
        <v>150600</v>
      </c>
      <c r="C82" s="156" t="s">
        <v>15</v>
      </c>
      <c r="D82" s="156" t="s">
        <v>16</v>
      </c>
      <c r="E82" s="156">
        <v>94.97</v>
      </c>
      <c r="F82" s="157">
        <v>0.36153289949385392</v>
      </c>
      <c r="G82" s="157">
        <v>5.4436581382689164</v>
      </c>
      <c r="H82" s="134">
        <v>5.6303489999999998E-2</v>
      </c>
      <c r="I82" s="158">
        <v>7.6100000000000001E-2</v>
      </c>
      <c r="J82" s="122">
        <v>1.1000000000000001E-3</v>
      </c>
      <c r="K82" s="121">
        <v>1.917</v>
      </c>
      <c r="L82" s="158">
        <v>3.2000000000000001E-2</v>
      </c>
      <c r="M82" s="158">
        <v>0.1837</v>
      </c>
      <c r="N82" s="158">
        <v>1.9E-3</v>
      </c>
      <c r="O82" s="123">
        <v>0.6196073761567773</v>
      </c>
      <c r="P82" s="134">
        <v>1097.7024764668554</v>
      </c>
      <c r="Q82" s="159">
        <v>28.926377688030524</v>
      </c>
      <c r="R82" s="134">
        <v>1087.1563318466453</v>
      </c>
      <c r="S82" s="134">
        <v>10.339078691213672</v>
      </c>
      <c r="T82" s="134">
        <v>1087.0241060928915</v>
      </c>
      <c r="U82" s="134">
        <v>11.078274810940684</v>
      </c>
      <c r="V82" s="135">
        <f t="shared" si="6"/>
        <v>1097.7024764668554</v>
      </c>
      <c r="W82" s="119">
        <f t="shared" si="7"/>
        <v>28.926377688030524</v>
      </c>
      <c r="X82" s="124">
        <f t="shared" si="8"/>
        <v>99.039252908114534</v>
      </c>
    </row>
    <row r="83" spans="1:24">
      <c r="A83" s="154" t="s">
        <v>498</v>
      </c>
      <c r="B83" s="155">
        <v>306800</v>
      </c>
      <c r="C83" s="156" t="s">
        <v>15</v>
      </c>
      <c r="D83" s="156" t="s">
        <v>16</v>
      </c>
      <c r="E83" s="156">
        <v>192.3</v>
      </c>
      <c r="F83" s="157">
        <v>0.53504547886570364</v>
      </c>
      <c r="G83" s="157">
        <v>5.3106744556558683</v>
      </c>
      <c r="H83" s="134">
        <v>5.35862E-2</v>
      </c>
      <c r="I83" s="158">
        <v>7.7039999999999997E-2</v>
      </c>
      <c r="J83" s="122">
        <v>9.3999999999999997E-4</v>
      </c>
      <c r="K83" s="121">
        <v>1.9850000000000001</v>
      </c>
      <c r="L83" s="158">
        <v>0.03</v>
      </c>
      <c r="M83" s="158">
        <v>0.1883</v>
      </c>
      <c r="N83" s="158">
        <v>1.9E-3</v>
      </c>
      <c r="O83" s="123">
        <v>0.66764029031687033</v>
      </c>
      <c r="P83" s="134">
        <v>1122.2252840552235</v>
      </c>
      <c r="Q83" s="159">
        <v>24.328690773130283</v>
      </c>
      <c r="R83" s="134">
        <v>1112.1593187032622</v>
      </c>
      <c r="S83" s="134">
        <v>10.299087282972096</v>
      </c>
      <c r="T83" s="134">
        <v>1110.4226499919434</v>
      </c>
      <c r="U83" s="134">
        <v>10.153915149091972</v>
      </c>
      <c r="V83" s="135">
        <f t="shared" si="6"/>
        <v>1122.2252840552235</v>
      </c>
      <c r="W83" s="119">
        <f t="shared" si="7"/>
        <v>24.328690773130283</v>
      </c>
      <c r="X83" s="124">
        <f t="shared" si="8"/>
        <v>99.103035237667498</v>
      </c>
    </row>
    <row r="84" spans="1:24">
      <c r="A84" s="154" t="s">
        <v>497</v>
      </c>
      <c r="B84" s="155">
        <v>294900</v>
      </c>
      <c r="C84" s="156" t="s">
        <v>15</v>
      </c>
      <c r="D84" s="156" t="s">
        <v>16</v>
      </c>
      <c r="E84" s="156">
        <v>181.7</v>
      </c>
      <c r="F84" s="157">
        <v>1.1771630370806356</v>
      </c>
      <c r="G84" s="157">
        <v>5.3185831294543133</v>
      </c>
      <c r="H84" s="134">
        <v>5.3745920000000003E-2</v>
      </c>
      <c r="I84" s="158">
        <v>7.7450000000000005E-2</v>
      </c>
      <c r="J84" s="122">
        <v>8.9999999999999998E-4</v>
      </c>
      <c r="K84" s="121">
        <v>2</v>
      </c>
      <c r="L84" s="158">
        <v>2.9000000000000001E-2</v>
      </c>
      <c r="M84" s="158">
        <v>0.18801999999999999</v>
      </c>
      <c r="N84" s="158">
        <v>1.9E-3</v>
      </c>
      <c r="O84" s="123">
        <v>0.69691778937677207</v>
      </c>
      <c r="P84" s="134">
        <v>1132.8003370822012</v>
      </c>
      <c r="Q84" s="159">
        <v>23.133984068965702</v>
      </c>
      <c r="R84" s="134">
        <v>1110.6401664179273</v>
      </c>
      <c r="S84" s="134">
        <v>10.301512697966928</v>
      </c>
      <c r="T84" s="134">
        <v>1115.5123000133115</v>
      </c>
      <c r="U84" s="134">
        <v>9.768232093202414</v>
      </c>
      <c r="V84" s="135">
        <f t="shared" si="6"/>
        <v>1132.8003370822012</v>
      </c>
      <c r="W84" s="119">
        <f t="shared" si="7"/>
        <v>23.133984068965702</v>
      </c>
      <c r="X84" s="124">
        <f t="shared" si="8"/>
        <v>98.04377082713863</v>
      </c>
    </row>
    <row r="85" spans="1:24">
      <c r="A85" s="154" t="s">
        <v>499</v>
      </c>
      <c r="B85" s="155">
        <v>80000</v>
      </c>
      <c r="C85" s="156" t="s">
        <v>15</v>
      </c>
      <c r="D85" s="156" t="s">
        <v>16</v>
      </c>
      <c r="E85" s="156">
        <v>47.7</v>
      </c>
      <c r="F85" s="157">
        <v>0.74906367041198507</v>
      </c>
      <c r="G85" s="157">
        <v>5.1894135962636216</v>
      </c>
      <c r="H85" s="134">
        <v>5.9246029999999998E-2</v>
      </c>
      <c r="I85" s="158">
        <v>7.8E-2</v>
      </c>
      <c r="J85" s="122">
        <v>1.4E-3</v>
      </c>
      <c r="K85" s="121">
        <v>2.06</v>
      </c>
      <c r="L85" s="158">
        <v>4.1000000000000002E-2</v>
      </c>
      <c r="M85" s="158">
        <v>0.19270000000000001</v>
      </c>
      <c r="N85" s="158">
        <v>2.2000000000000001E-3</v>
      </c>
      <c r="O85" s="123">
        <v>0.57362005898211554</v>
      </c>
      <c r="P85" s="134">
        <v>1146.8732235692996</v>
      </c>
      <c r="Q85" s="159">
        <v>35.658544439716906</v>
      </c>
      <c r="R85" s="134">
        <v>1135.9848161320638</v>
      </c>
      <c r="S85" s="134">
        <v>11.87980835509984</v>
      </c>
      <c r="T85" s="134">
        <v>1135.6195521798136</v>
      </c>
      <c r="U85" s="134">
        <v>13.514468349517756</v>
      </c>
      <c r="V85" s="135">
        <f t="shared" si="6"/>
        <v>1146.8732235692996</v>
      </c>
      <c r="W85" s="119">
        <f t="shared" si="7"/>
        <v>35.658544439716906</v>
      </c>
      <c r="X85" s="124">
        <f t="shared" si="8"/>
        <v>99.050600605762767</v>
      </c>
    </row>
    <row r="86" spans="1:24">
      <c r="A86" s="160" t="s">
        <v>480</v>
      </c>
      <c r="B86" s="161">
        <v>454700</v>
      </c>
      <c r="C86" s="162" t="s">
        <v>15</v>
      </c>
      <c r="D86" s="162" t="s">
        <v>16</v>
      </c>
      <c r="E86" s="162">
        <v>322.3</v>
      </c>
      <c r="F86" s="163">
        <v>0.8489685032685288</v>
      </c>
      <c r="G86" s="163">
        <v>6.2519537355423562</v>
      </c>
      <c r="H86" s="136">
        <v>6.2539079999999997E-2</v>
      </c>
      <c r="I86" s="164">
        <v>8.1729999999999997E-2</v>
      </c>
      <c r="J86" s="131">
        <v>8.4000000000000003E-4</v>
      </c>
      <c r="K86" s="130">
        <v>1.7909999999999999</v>
      </c>
      <c r="L86" s="164">
        <v>2.5000000000000001E-2</v>
      </c>
      <c r="M86" s="164">
        <v>0.15995000000000001</v>
      </c>
      <c r="N86" s="164">
        <v>1.6000000000000001E-3</v>
      </c>
      <c r="O86" s="132">
        <v>0.71662394498280702</v>
      </c>
      <c r="P86" s="136">
        <v>1239.0543127587064</v>
      </c>
      <c r="Q86" s="165">
        <v>20.14736715082843</v>
      </c>
      <c r="R86" s="136">
        <v>956.49895723459872</v>
      </c>
      <c r="S86" s="136">
        <v>8.8858620068956498</v>
      </c>
      <c r="T86" s="136">
        <v>1042.1891197179114</v>
      </c>
      <c r="U86" s="136">
        <v>9.0546618689252227</v>
      </c>
      <c r="V86" s="137">
        <f t="shared" si="6"/>
        <v>1239.0543127587064</v>
      </c>
      <c r="W86" s="128">
        <f t="shared" si="7"/>
        <v>20.14736715082843</v>
      </c>
      <c r="X86" s="133">
        <f t="shared" si="8"/>
        <v>77.195886200096496</v>
      </c>
    </row>
    <row r="87" spans="1:24">
      <c r="A87" s="154" t="s">
        <v>500</v>
      </c>
      <c r="B87" s="155">
        <v>161900</v>
      </c>
      <c r="C87" s="156" t="s">
        <v>15</v>
      </c>
      <c r="D87" s="156" t="s">
        <v>16</v>
      </c>
      <c r="E87" s="156">
        <v>78.5</v>
      </c>
      <c r="F87" s="157">
        <v>0.78988941548183256</v>
      </c>
      <c r="G87" s="157">
        <v>4.1999160016799664</v>
      </c>
      <c r="H87" s="134">
        <v>4.5862170000000001E-2</v>
      </c>
      <c r="I87" s="158">
        <v>8.9099999999999999E-2</v>
      </c>
      <c r="J87" s="122">
        <v>1.1000000000000001E-3</v>
      </c>
      <c r="K87" s="121">
        <v>2.91</v>
      </c>
      <c r="L87" s="158">
        <v>4.5999999999999999E-2</v>
      </c>
      <c r="M87" s="158">
        <v>0.23810000000000001</v>
      </c>
      <c r="N87" s="158">
        <v>2.5999999999999999E-3</v>
      </c>
      <c r="O87" s="123">
        <v>0.69079487975457876</v>
      </c>
      <c r="P87" s="134">
        <v>1406.3102589044372</v>
      </c>
      <c r="Q87" s="159">
        <v>23.639972244971105</v>
      </c>
      <c r="R87" s="134">
        <v>1376.8119029460679</v>
      </c>
      <c r="S87" s="134">
        <v>13.523223350072158</v>
      </c>
      <c r="T87" s="134">
        <v>1384.512742039168</v>
      </c>
      <c r="U87" s="134">
        <v>11.875960565762398</v>
      </c>
      <c r="V87" s="135">
        <f t="shared" si="6"/>
        <v>1406.3102589044372</v>
      </c>
      <c r="W87" s="119">
        <f t="shared" si="7"/>
        <v>23.639972244971105</v>
      </c>
      <c r="X87" s="124">
        <f t="shared" si="8"/>
        <v>97.90242901439477</v>
      </c>
    </row>
    <row r="88" spans="1:24">
      <c r="A88" s="154" t="s">
        <v>501</v>
      </c>
      <c r="B88" s="155">
        <v>294700</v>
      </c>
      <c r="C88" s="156" t="s">
        <v>15</v>
      </c>
      <c r="D88" s="156" t="s">
        <v>16</v>
      </c>
      <c r="E88" s="156">
        <v>135.80000000000001</v>
      </c>
      <c r="F88" s="157">
        <v>0.40192926045016075</v>
      </c>
      <c r="G88" s="157">
        <v>3.910833007430583</v>
      </c>
      <c r="H88" s="134">
        <v>3.9766000000000003E-2</v>
      </c>
      <c r="I88" s="158">
        <v>9.6589999999999995E-2</v>
      </c>
      <c r="J88" s="122">
        <v>1E-3</v>
      </c>
      <c r="K88" s="121">
        <v>3.3849999999999998</v>
      </c>
      <c r="L88" s="158">
        <v>4.7E-2</v>
      </c>
      <c r="M88" s="158">
        <v>0.25569999999999998</v>
      </c>
      <c r="N88" s="158">
        <v>2.5999999999999999E-3</v>
      </c>
      <c r="O88" s="123">
        <v>0.7323242829446075</v>
      </c>
      <c r="P88" s="134">
        <v>1559.2745471335584</v>
      </c>
      <c r="Q88" s="159">
        <v>19.421171427878217</v>
      </c>
      <c r="R88" s="134">
        <v>1467.8045834828763</v>
      </c>
      <c r="S88" s="134">
        <v>13.333876570533448</v>
      </c>
      <c r="T88" s="134">
        <v>1500.9286955619091</v>
      </c>
      <c r="U88" s="134">
        <v>10.825327329884431</v>
      </c>
      <c r="V88" s="135">
        <f t="shared" si="6"/>
        <v>1559.2745471335584</v>
      </c>
      <c r="W88" s="119">
        <f t="shared" si="7"/>
        <v>19.421171427878217</v>
      </c>
      <c r="X88" s="124">
        <f t="shared" si="8"/>
        <v>94.133812815784566</v>
      </c>
    </row>
    <row r="89" spans="1:24">
      <c r="A89" s="154" t="s">
        <v>502</v>
      </c>
      <c r="B89" s="155">
        <v>176500</v>
      </c>
      <c r="C89" s="156" t="s">
        <v>15</v>
      </c>
      <c r="D89" s="156" t="s">
        <v>16</v>
      </c>
      <c r="E89" s="156">
        <v>69.099999999999994</v>
      </c>
      <c r="F89" s="157">
        <v>0.81873260193220887</v>
      </c>
      <c r="G89" s="157">
        <v>3.4916201117318435</v>
      </c>
      <c r="H89" s="134">
        <v>3.5355089999999999E-2</v>
      </c>
      <c r="I89" s="158">
        <v>0.10299999999999999</v>
      </c>
      <c r="J89" s="122">
        <v>1.2999999999999999E-3</v>
      </c>
      <c r="K89" s="121">
        <v>4.048</v>
      </c>
      <c r="L89" s="158">
        <v>6.0999999999999999E-2</v>
      </c>
      <c r="M89" s="158">
        <v>0.28639999999999999</v>
      </c>
      <c r="N89" s="158">
        <v>2.8999999999999998E-3</v>
      </c>
      <c r="O89" s="123">
        <v>0.6719479805843025</v>
      </c>
      <c r="P89" s="134">
        <v>1678.8723839553359</v>
      </c>
      <c r="Q89" s="159">
        <v>23.312777870464906</v>
      </c>
      <c r="R89" s="134">
        <v>1623.5140657054947</v>
      </c>
      <c r="S89" s="134">
        <v>14.516138546913453</v>
      </c>
      <c r="T89" s="134">
        <v>1643.8971673238686</v>
      </c>
      <c r="U89" s="134">
        <v>12.19633965553021</v>
      </c>
      <c r="V89" s="135">
        <f t="shared" si="6"/>
        <v>1678.8723839553359</v>
      </c>
      <c r="W89" s="119">
        <f t="shared" si="7"/>
        <v>23.312777870464906</v>
      </c>
      <c r="X89" s="124">
        <f t="shared" si="8"/>
        <v>96.702648826742859</v>
      </c>
    </row>
    <row r="90" spans="1:24">
      <c r="A90" s="154" t="s">
        <v>503</v>
      </c>
      <c r="B90" s="155">
        <v>539400</v>
      </c>
      <c r="C90" s="156" t="s">
        <v>15</v>
      </c>
      <c r="D90" s="156" t="s">
        <v>16</v>
      </c>
      <c r="E90" s="156">
        <v>196.3</v>
      </c>
      <c r="F90" s="157">
        <v>1.1454753722794959</v>
      </c>
      <c r="G90" s="157">
        <v>3.4176349965823647</v>
      </c>
      <c r="H90" s="134">
        <v>3.8544759999999997E-2</v>
      </c>
      <c r="I90" s="158">
        <v>0.10561</v>
      </c>
      <c r="J90" s="122">
        <v>1.1000000000000001E-3</v>
      </c>
      <c r="K90" s="121">
        <v>4.2460000000000004</v>
      </c>
      <c r="L90" s="158">
        <v>6.7000000000000004E-2</v>
      </c>
      <c r="M90" s="158">
        <v>0.29260000000000003</v>
      </c>
      <c r="N90" s="158">
        <v>3.3E-3</v>
      </c>
      <c r="O90" s="123">
        <v>0.71473459768825043</v>
      </c>
      <c r="P90" s="134">
        <v>1724.9593058016278</v>
      </c>
      <c r="Q90" s="159">
        <v>19.126953091757041</v>
      </c>
      <c r="R90" s="134">
        <v>1654.5089047326865</v>
      </c>
      <c r="S90" s="134">
        <v>16.436684045600714</v>
      </c>
      <c r="T90" s="134">
        <v>1682.9627673703428</v>
      </c>
      <c r="U90" s="134">
        <v>12.885988753743504</v>
      </c>
      <c r="V90" s="135">
        <f t="shared" si="6"/>
        <v>1724.9593058016278</v>
      </c>
      <c r="W90" s="119">
        <f t="shared" si="7"/>
        <v>19.126953091757041</v>
      </c>
      <c r="X90" s="124">
        <f t="shared" si="8"/>
        <v>95.915822429433987</v>
      </c>
    </row>
    <row r="91" spans="1:24">
      <c r="A91" s="154" t="s">
        <v>504</v>
      </c>
      <c r="B91" s="155">
        <v>1075000</v>
      </c>
      <c r="C91" s="156" t="s">
        <v>15</v>
      </c>
      <c r="D91" s="156" t="s">
        <v>16</v>
      </c>
      <c r="E91" s="156">
        <v>345</v>
      </c>
      <c r="F91" s="157">
        <v>0.77148588180836286</v>
      </c>
      <c r="G91" s="157">
        <v>2.7367268746579092</v>
      </c>
      <c r="H91" s="134">
        <v>2.771179E-2</v>
      </c>
      <c r="I91" s="158">
        <v>0.12492</v>
      </c>
      <c r="J91" s="122">
        <v>1.1000000000000001E-3</v>
      </c>
      <c r="K91" s="121">
        <v>6.2549999999999999</v>
      </c>
      <c r="L91" s="158">
        <v>7.9000000000000001E-2</v>
      </c>
      <c r="M91" s="158">
        <v>0.3654</v>
      </c>
      <c r="N91" s="158">
        <v>3.7000000000000002E-3</v>
      </c>
      <c r="O91" s="123">
        <v>0.80173972688158646</v>
      </c>
      <c r="P91" s="134">
        <v>2027.6632626641208</v>
      </c>
      <c r="Q91" s="159">
        <v>15.592320769688781</v>
      </c>
      <c r="R91" s="134">
        <v>2007.7191039615977</v>
      </c>
      <c r="S91" s="134">
        <v>17.44505176812504</v>
      </c>
      <c r="T91" s="134">
        <v>2012.1753427792569</v>
      </c>
      <c r="U91" s="134">
        <v>10.99678459966799</v>
      </c>
      <c r="V91" s="135">
        <f t="shared" si="6"/>
        <v>2027.6632626641208</v>
      </c>
      <c r="W91" s="119">
        <f t="shared" si="7"/>
        <v>15.592320769688781</v>
      </c>
      <c r="X91" s="124">
        <f t="shared" si="8"/>
        <v>99.016396900325617</v>
      </c>
    </row>
    <row r="92" spans="1:24">
      <c r="A92" s="154" t="s">
        <v>506</v>
      </c>
      <c r="B92" s="155">
        <v>261000</v>
      </c>
      <c r="C92" s="156" t="s">
        <v>15</v>
      </c>
      <c r="D92" s="156" t="s">
        <v>16</v>
      </c>
      <c r="E92" s="156">
        <v>53.5</v>
      </c>
      <c r="F92" s="157">
        <v>0.7412898443291327</v>
      </c>
      <c r="G92" s="157">
        <v>1.845699520118125</v>
      </c>
      <c r="H92" s="134">
        <v>2.2483599999999999E-2</v>
      </c>
      <c r="I92" s="158">
        <v>0.1963</v>
      </c>
      <c r="J92" s="122">
        <v>2E-3</v>
      </c>
      <c r="K92" s="121">
        <v>14.56</v>
      </c>
      <c r="L92" s="158">
        <v>0.22</v>
      </c>
      <c r="M92" s="158">
        <v>0.54179999999999995</v>
      </c>
      <c r="N92" s="158">
        <v>6.6E-3</v>
      </c>
      <c r="O92" s="123">
        <v>0.806201550387597</v>
      </c>
      <c r="P92" s="134">
        <v>2795.677963249108</v>
      </c>
      <c r="Q92" s="159">
        <v>16.674432048872074</v>
      </c>
      <c r="R92" s="134">
        <v>2790.978662646412</v>
      </c>
      <c r="S92" s="134">
        <v>27.536339586342365</v>
      </c>
      <c r="T92" s="134">
        <v>2786.92543915342</v>
      </c>
      <c r="U92" s="134">
        <v>14.255771607333827</v>
      </c>
      <c r="V92" s="135">
        <f t="shared" si="6"/>
        <v>2795.677963249108</v>
      </c>
      <c r="W92" s="119">
        <f t="shared" si="7"/>
        <v>16.674432048872074</v>
      </c>
      <c r="X92" s="124">
        <f t="shared" si="8"/>
        <v>99.831908371977349</v>
      </c>
    </row>
    <row r="93" spans="1:24">
      <c r="A93" s="160" t="s">
        <v>505</v>
      </c>
      <c r="B93" s="161">
        <v>713000</v>
      </c>
      <c r="C93" s="162" t="s">
        <v>15</v>
      </c>
      <c r="D93" s="162" t="s">
        <v>16</v>
      </c>
      <c r="E93" s="162">
        <v>210.2</v>
      </c>
      <c r="F93" s="163">
        <v>0.5780346820809249</v>
      </c>
      <c r="G93" s="163">
        <v>2.6007802340702209</v>
      </c>
      <c r="H93" s="136">
        <v>3.5849510000000001E-2</v>
      </c>
      <c r="I93" s="164">
        <v>0.22239999999999999</v>
      </c>
      <c r="J93" s="131">
        <v>1.9E-3</v>
      </c>
      <c r="K93" s="130">
        <v>11.731999999999999</v>
      </c>
      <c r="L93" s="164">
        <v>0.19</v>
      </c>
      <c r="M93" s="164">
        <v>0.38450000000000001</v>
      </c>
      <c r="N93" s="164">
        <v>5.3E-3</v>
      </c>
      <c r="O93" s="132">
        <v>0.85113407706522481</v>
      </c>
      <c r="P93" s="136">
        <v>2998.1479514279399</v>
      </c>
      <c r="Q93" s="165">
        <v>13.735101531157023</v>
      </c>
      <c r="R93" s="136">
        <v>2097.2703537719876</v>
      </c>
      <c r="S93" s="136">
        <v>24.630383685482684</v>
      </c>
      <c r="T93" s="136">
        <v>2583.2548199419671</v>
      </c>
      <c r="U93" s="136">
        <v>15.040641433850396</v>
      </c>
      <c r="V93" s="137">
        <f t="shared" si="6"/>
        <v>2998.1479514279399</v>
      </c>
      <c r="W93" s="128">
        <f t="shared" si="7"/>
        <v>13.735101531157023</v>
      </c>
      <c r="X93" s="133">
        <f t="shared" si="8"/>
        <v>69.952196747765967</v>
      </c>
    </row>
    <row r="94" spans="1:24">
      <c r="F94" s="46"/>
    </row>
    <row r="95" spans="1:24">
      <c r="A95" s="85" t="s">
        <v>1070</v>
      </c>
    </row>
    <row r="96" spans="1:24">
      <c r="A96" s="86" t="s">
        <v>1069</v>
      </c>
    </row>
  </sheetData>
  <autoFilter ref="A2:X93" xr:uid="{00000000-0009-0000-0000-00000C000000}">
    <sortState xmlns:xlrd2="http://schemas.microsoft.com/office/spreadsheetml/2017/richdata2" ref="A3:X93">
      <sortCondition ref="V2:V93"/>
    </sortState>
  </autoFilter>
  <mergeCells count="4">
    <mergeCell ref="G1:J1"/>
    <mergeCell ref="K1:O1"/>
    <mergeCell ref="B1:F1"/>
    <mergeCell ref="P1:W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X114"/>
  <sheetViews>
    <sheetView workbookViewId="0"/>
  </sheetViews>
  <sheetFormatPr defaultColWidth="8.81640625" defaultRowHeight="14.5"/>
  <cols>
    <col min="1" max="1" width="8.81640625" style="36"/>
    <col min="2" max="2" width="9.453125" style="36" bestFit="1" customWidth="1"/>
    <col min="3" max="4" width="8.81640625" style="36"/>
    <col min="5" max="21" width="9" style="36" bestFit="1" customWidth="1"/>
    <col min="22" max="22" width="18.453125" style="36" bestFit="1" customWidth="1"/>
    <col min="23" max="24" width="9" style="36" bestFit="1" customWidth="1"/>
    <col min="25" max="16384" width="8.81640625" style="36"/>
  </cols>
  <sheetData>
    <row r="1" spans="1:24" ht="15" customHeight="1" thickBot="1">
      <c r="A1" s="203" t="s">
        <v>1238</v>
      </c>
      <c r="B1" s="349" t="s">
        <v>720</v>
      </c>
      <c r="C1" s="350"/>
      <c r="D1" s="350"/>
      <c r="E1" s="350"/>
      <c r="F1" s="351"/>
      <c r="G1" s="352" t="s">
        <v>909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  <c r="X1" s="84"/>
    </row>
    <row r="2" spans="1:24" ht="30.5">
      <c r="A2" s="2" t="s">
        <v>2</v>
      </c>
      <c r="B2" s="63" t="s">
        <v>3</v>
      </c>
      <c r="C2" s="3" t="s">
        <v>4</v>
      </c>
      <c r="D2" s="3" t="s">
        <v>5</v>
      </c>
      <c r="E2" s="4" t="s">
        <v>1072</v>
      </c>
      <c r="F2" s="68" t="s">
        <v>6</v>
      </c>
      <c r="G2" s="3" t="s">
        <v>7</v>
      </c>
      <c r="H2" s="5" t="s">
        <v>8</v>
      </c>
      <c r="I2" s="66" t="s">
        <v>9</v>
      </c>
      <c r="J2" s="5" t="s">
        <v>8</v>
      </c>
      <c r="K2" s="64" t="s">
        <v>10</v>
      </c>
      <c r="L2" s="5" t="s">
        <v>8</v>
      </c>
      <c r="M2" s="65" t="s">
        <v>11</v>
      </c>
      <c r="N2" s="5" t="s">
        <v>8</v>
      </c>
      <c r="O2" s="68" t="s">
        <v>12</v>
      </c>
      <c r="P2" s="67" t="s">
        <v>9</v>
      </c>
      <c r="Q2" s="4" t="s">
        <v>8</v>
      </c>
      <c r="R2" s="65" t="s">
        <v>11</v>
      </c>
      <c r="S2" s="4" t="s">
        <v>8</v>
      </c>
      <c r="T2" s="66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6" t="s">
        <v>611</v>
      </c>
      <c r="B3" s="7">
        <v>49050</v>
      </c>
      <c r="C3" s="8" t="s">
        <v>106</v>
      </c>
      <c r="D3" s="8" t="s">
        <v>106</v>
      </c>
      <c r="E3" s="8">
        <v>305.39999999999998</v>
      </c>
      <c r="F3" s="15">
        <v>0.57372346528973028</v>
      </c>
      <c r="G3" s="15">
        <v>29.129041654529566</v>
      </c>
      <c r="H3" s="9">
        <v>0.47516059999999999</v>
      </c>
      <c r="I3" s="10">
        <v>5.0500000000000003E-2</v>
      </c>
      <c r="J3" s="11">
        <v>1.2999999999999999E-3</v>
      </c>
      <c r="K3" s="52">
        <v>0.23880000000000001</v>
      </c>
      <c r="L3" s="10">
        <v>6.7000000000000002E-3</v>
      </c>
      <c r="M3" s="10">
        <v>3.4329999999999999E-2</v>
      </c>
      <c r="N3" s="10">
        <v>5.5999999999999995E-4</v>
      </c>
      <c r="O3" s="43">
        <v>0.58139828095178059</v>
      </c>
      <c r="P3" s="9">
        <v>218.07276511615112</v>
      </c>
      <c r="Q3" s="58">
        <v>59.584059868645944</v>
      </c>
      <c r="R3" s="9">
        <v>217.59145273307982</v>
      </c>
      <c r="S3" s="9">
        <v>3.4892297871834614</v>
      </c>
      <c r="T3" s="9">
        <v>217.43734489202475</v>
      </c>
      <c r="U3" s="9">
        <v>5.4768610480657287</v>
      </c>
      <c r="V3" s="79">
        <f t="shared" ref="V3:V34" si="0">IF(R3&lt;=800,R3,P3)</f>
        <v>217.59145273307982</v>
      </c>
      <c r="W3" s="9">
        <f t="shared" ref="W3:W34" si="1">IF(R3&lt;=800,S3,Q3)</f>
        <v>3.4892297871834614</v>
      </c>
      <c r="X3" s="8">
        <f t="shared" ref="X3:X34" si="2">IF(R3&lt;=800,100-(1-(R3/T3))*100,100-(1-(R3/P3))*100)</f>
        <v>100.07087459660234</v>
      </c>
    </row>
    <row r="4" spans="1:24">
      <c r="A4" s="6" t="s">
        <v>612</v>
      </c>
      <c r="B4" s="7">
        <v>48610</v>
      </c>
      <c r="C4" s="8" t="s">
        <v>106</v>
      </c>
      <c r="D4" s="8" t="s">
        <v>106</v>
      </c>
      <c r="E4" s="8">
        <v>297</v>
      </c>
      <c r="F4" s="15">
        <v>0.50543340914834467</v>
      </c>
      <c r="G4" s="15">
        <v>28.587764436821043</v>
      </c>
      <c r="H4" s="9">
        <v>0.45766580000000001</v>
      </c>
      <c r="I4" s="10">
        <v>5.1299999999999998E-2</v>
      </c>
      <c r="J4" s="11">
        <v>1.5E-3</v>
      </c>
      <c r="K4" s="52">
        <v>0.2475</v>
      </c>
      <c r="L4" s="10">
        <v>7.6E-3</v>
      </c>
      <c r="M4" s="10">
        <v>3.4979999999999997E-2</v>
      </c>
      <c r="N4" s="10">
        <v>5.5999999999999995E-4</v>
      </c>
      <c r="O4" s="43">
        <v>0.5213505461767628</v>
      </c>
      <c r="P4" s="9">
        <v>254.33285586992096</v>
      </c>
      <c r="Q4" s="58">
        <v>67.235147021853763</v>
      </c>
      <c r="R4" s="9">
        <v>221.64127548190351</v>
      </c>
      <c r="S4" s="9">
        <v>3.4870390336783146</v>
      </c>
      <c r="T4" s="9">
        <v>224.54338086362057</v>
      </c>
      <c r="U4" s="9">
        <v>6.1671341226854963</v>
      </c>
      <c r="V4" s="79">
        <f t="shared" si="0"/>
        <v>221.64127548190351</v>
      </c>
      <c r="W4" s="9">
        <f t="shared" si="1"/>
        <v>3.4870390336783146</v>
      </c>
      <c r="X4" s="8">
        <f t="shared" si="2"/>
        <v>98.707552469124124</v>
      </c>
    </row>
    <row r="5" spans="1:24">
      <c r="A5" s="6" t="s">
        <v>613</v>
      </c>
      <c r="B5" s="7">
        <v>98720</v>
      </c>
      <c r="C5" s="8" t="s">
        <v>106</v>
      </c>
      <c r="D5" s="8" t="s">
        <v>106</v>
      </c>
      <c r="E5" s="8">
        <v>575.5</v>
      </c>
      <c r="F5" s="15">
        <v>0.86730268863833471</v>
      </c>
      <c r="G5" s="15">
        <v>26.903416733925209</v>
      </c>
      <c r="H5" s="9">
        <v>0.41980040000000002</v>
      </c>
      <c r="I5" s="10">
        <v>5.1200000000000002E-2</v>
      </c>
      <c r="J5" s="11">
        <v>1.1999999999999999E-3</v>
      </c>
      <c r="K5" s="52">
        <v>0.26240000000000002</v>
      </c>
      <c r="L5" s="10">
        <v>7.1999999999999998E-3</v>
      </c>
      <c r="M5" s="10">
        <v>3.7170000000000002E-2</v>
      </c>
      <c r="N5" s="10">
        <v>5.8E-4</v>
      </c>
      <c r="O5" s="43">
        <v>0.5686784443846592</v>
      </c>
      <c r="P5" s="9">
        <v>249.844318292065</v>
      </c>
      <c r="Q5" s="58">
        <v>53.936913783876342</v>
      </c>
      <c r="R5" s="9">
        <v>235.26736656141847</v>
      </c>
      <c r="S5" s="9">
        <v>3.6039175708041853</v>
      </c>
      <c r="T5" s="9">
        <v>236.59914820477505</v>
      </c>
      <c r="U5" s="9">
        <v>5.7747059152049474</v>
      </c>
      <c r="V5" s="79">
        <f t="shared" si="0"/>
        <v>235.26736656141847</v>
      </c>
      <c r="W5" s="9">
        <f t="shared" si="1"/>
        <v>3.6039175708041853</v>
      </c>
      <c r="X5" s="8">
        <f t="shared" si="2"/>
        <v>99.437114776844453</v>
      </c>
    </row>
    <row r="6" spans="1:24">
      <c r="A6" s="6" t="s">
        <v>614</v>
      </c>
      <c r="B6" s="7">
        <v>125600</v>
      </c>
      <c r="C6" s="8" t="s">
        <v>106</v>
      </c>
      <c r="D6" s="8" t="s">
        <v>106</v>
      </c>
      <c r="E6" s="8">
        <v>707</v>
      </c>
      <c r="F6" s="15">
        <v>0.49850448654037893</v>
      </c>
      <c r="G6" s="15">
        <v>26.178010471204189</v>
      </c>
      <c r="H6" s="9">
        <v>0.40432010000000002</v>
      </c>
      <c r="I6" s="10">
        <v>5.3499999999999999E-2</v>
      </c>
      <c r="J6" s="11">
        <v>1E-3</v>
      </c>
      <c r="K6" s="52">
        <v>0.28000000000000003</v>
      </c>
      <c r="L6" s="10">
        <v>6.4999999999999997E-3</v>
      </c>
      <c r="M6" s="10">
        <v>3.8199999999999998E-2</v>
      </c>
      <c r="N6" s="10">
        <v>5.9000000000000003E-4</v>
      </c>
      <c r="O6" s="43">
        <v>0.66532420459122044</v>
      </c>
      <c r="P6" s="9">
        <v>350.06142205696352</v>
      </c>
      <c r="Q6" s="58">
        <v>42.250499821136565</v>
      </c>
      <c r="R6" s="9">
        <v>241.66603971630369</v>
      </c>
      <c r="S6" s="9">
        <v>3.6624003675975416</v>
      </c>
      <c r="T6" s="9">
        <v>250.65753965733444</v>
      </c>
      <c r="U6" s="9">
        <v>5.1431942002700453</v>
      </c>
      <c r="V6" s="79">
        <f t="shared" si="0"/>
        <v>241.66603971630369</v>
      </c>
      <c r="W6" s="9">
        <f t="shared" si="1"/>
        <v>3.6624003675975416</v>
      </c>
      <c r="X6" s="8">
        <f t="shared" si="2"/>
        <v>96.412834836996026</v>
      </c>
    </row>
    <row r="7" spans="1:24">
      <c r="A7" s="6" t="s">
        <v>615</v>
      </c>
      <c r="B7" s="7">
        <v>59600</v>
      </c>
      <c r="C7" s="8" t="s">
        <v>106</v>
      </c>
      <c r="D7" s="8" t="s">
        <v>106</v>
      </c>
      <c r="E7" s="8">
        <v>332.8</v>
      </c>
      <c r="F7" s="15">
        <v>0.85888516705316509</v>
      </c>
      <c r="G7" s="15">
        <v>26.109660574412533</v>
      </c>
      <c r="H7" s="9">
        <v>0.41584579999999999</v>
      </c>
      <c r="I7" s="10">
        <v>5.21E-2</v>
      </c>
      <c r="J7" s="11">
        <v>1.1999999999999999E-3</v>
      </c>
      <c r="K7" s="52">
        <v>0.27500000000000002</v>
      </c>
      <c r="L7" s="10">
        <v>7.4000000000000003E-3</v>
      </c>
      <c r="M7" s="10">
        <v>3.8300000000000001E-2</v>
      </c>
      <c r="N7" s="10">
        <v>6.0999999999999997E-4</v>
      </c>
      <c r="O7" s="43">
        <v>0.59187777856185175</v>
      </c>
      <c r="P7" s="9">
        <v>289.80126942168613</v>
      </c>
      <c r="Q7" s="58">
        <v>52.625136267220107</v>
      </c>
      <c r="R7" s="9">
        <v>242.28693200497156</v>
      </c>
      <c r="S7" s="9">
        <v>3.786148501235914</v>
      </c>
      <c r="T7" s="9">
        <v>246.68343261449905</v>
      </c>
      <c r="U7" s="9">
        <v>5.8761676426021552</v>
      </c>
      <c r="V7" s="79">
        <f t="shared" si="0"/>
        <v>242.28693200497156</v>
      </c>
      <c r="W7" s="9">
        <f t="shared" si="1"/>
        <v>3.786148501235914</v>
      </c>
      <c r="X7" s="8">
        <f t="shared" si="2"/>
        <v>98.217756027256982</v>
      </c>
    </row>
    <row r="8" spans="1:24">
      <c r="A8" s="6" t="s">
        <v>616</v>
      </c>
      <c r="B8" s="7">
        <v>32000</v>
      </c>
      <c r="C8" s="8" t="s">
        <v>106</v>
      </c>
      <c r="D8" s="8" t="s">
        <v>106</v>
      </c>
      <c r="E8" s="8">
        <v>178</v>
      </c>
      <c r="F8" s="15">
        <v>0.55370985603543743</v>
      </c>
      <c r="G8" s="15">
        <v>25.906735751295336</v>
      </c>
      <c r="H8" s="9">
        <v>0.42954170000000003</v>
      </c>
      <c r="I8" s="10">
        <v>0.05</v>
      </c>
      <c r="J8" s="11">
        <v>1.6000000000000001E-3</v>
      </c>
      <c r="K8" s="52">
        <v>0.26769999999999999</v>
      </c>
      <c r="L8" s="10">
        <v>9.4000000000000004E-3</v>
      </c>
      <c r="M8" s="10">
        <v>3.8600000000000002E-2</v>
      </c>
      <c r="N8" s="10">
        <v>6.4000000000000005E-4</v>
      </c>
      <c r="O8" s="43">
        <v>0.47218608753169439</v>
      </c>
      <c r="P8" s="9">
        <v>194.99313028453997</v>
      </c>
      <c r="Q8" s="58">
        <v>74.380099257519717</v>
      </c>
      <c r="R8" s="9">
        <v>244.14925014073484</v>
      </c>
      <c r="S8" s="9">
        <v>3.9711481221091276</v>
      </c>
      <c r="T8" s="9">
        <v>240.85316034172106</v>
      </c>
      <c r="U8" s="9">
        <v>7.5012921333555767</v>
      </c>
      <c r="V8" s="79">
        <f t="shared" si="0"/>
        <v>244.14925014073484</v>
      </c>
      <c r="W8" s="9">
        <f t="shared" si="1"/>
        <v>3.9711481221091276</v>
      </c>
      <c r="X8" s="8">
        <f t="shared" si="2"/>
        <v>101.36850593711841</v>
      </c>
    </row>
    <row r="9" spans="1:24">
      <c r="A9" s="6" t="s">
        <v>617</v>
      </c>
      <c r="B9" s="7">
        <v>35670</v>
      </c>
      <c r="C9" s="8" t="s">
        <v>106</v>
      </c>
      <c r="D9" s="8" t="s">
        <v>106</v>
      </c>
      <c r="E9" s="8">
        <v>203.1</v>
      </c>
      <c r="F9" s="15">
        <v>0.38446751249519417</v>
      </c>
      <c r="G9" s="15">
        <v>25.839793281653748</v>
      </c>
      <c r="H9" s="9">
        <v>0.46070949999999999</v>
      </c>
      <c r="I9" s="10">
        <v>5.0900000000000001E-2</v>
      </c>
      <c r="J9" s="11">
        <v>2E-3</v>
      </c>
      <c r="K9" s="52">
        <v>0.27300000000000002</v>
      </c>
      <c r="L9" s="10">
        <v>1.0999999999999999E-2</v>
      </c>
      <c r="M9" s="10">
        <v>3.8699999999999998E-2</v>
      </c>
      <c r="N9" s="10">
        <v>6.8999999999999997E-4</v>
      </c>
      <c r="O9" s="43">
        <v>0.44249471458773787</v>
      </c>
      <c r="P9" s="9">
        <v>236.30385112996791</v>
      </c>
      <c r="Q9" s="58">
        <v>90.646678768371459</v>
      </c>
      <c r="R9" s="9">
        <v>244.7699033142861</v>
      </c>
      <c r="S9" s="9">
        <v>4.2808790274903856</v>
      </c>
      <c r="T9" s="9">
        <v>245.08942435423623</v>
      </c>
      <c r="U9" s="9">
        <v>8.7362397243234113</v>
      </c>
      <c r="V9" s="79">
        <f t="shared" si="0"/>
        <v>244.7699033142861</v>
      </c>
      <c r="W9" s="9">
        <f t="shared" si="1"/>
        <v>4.2808790274903856</v>
      </c>
      <c r="X9" s="8">
        <f t="shared" si="2"/>
        <v>99.869630833402141</v>
      </c>
    </row>
    <row r="10" spans="1:24">
      <c r="A10" s="6" t="s">
        <v>618</v>
      </c>
      <c r="B10" s="7">
        <v>36950</v>
      </c>
      <c r="C10" s="8" t="s">
        <v>106</v>
      </c>
      <c r="D10" s="8" t="s">
        <v>106</v>
      </c>
      <c r="E10" s="8">
        <v>197.7</v>
      </c>
      <c r="F10" s="15">
        <v>0.94082227867155899</v>
      </c>
      <c r="G10" s="15">
        <v>24.838549428713364</v>
      </c>
      <c r="H10" s="9">
        <v>0.40718929999999998</v>
      </c>
      <c r="I10" s="10">
        <v>5.3900000000000003E-2</v>
      </c>
      <c r="J10" s="11">
        <v>1.6000000000000001E-3</v>
      </c>
      <c r="K10" s="52">
        <v>0.29920000000000002</v>
      </c>
      <c r="L10" s="10">
        <v>9.4999999999999998E-3</v>
      </c>
      <c r="M10" s="10">
        <v>4.0259999999999997E-2</v>
      </c>
      <c r="N10" s="10">
        <v>6.6E-4</v>
      </c>
      <c r="O10" s="43">
        <v>0.51630716134598797</v>
      </c>
      <c r="P10" s="9">
        <v>366.87373419937285</v>
      </c>
      <c r="Q10" s="58">
        <v>66.900002466915012</v>
      </c>
      <c r="R10" s="9">
        <v>254.44436363248104</v>
      </c>
      <c r="S10" s="9">
        <v>4.0886742163806957</v>
      </c>
      <c r="T10" s="9">
        <v>265.77518446999682</v>
      </c>
      <c r="U10" s="9">
        <v>7.397662236910719</v>
      </c>
      <c r="V10" s="79">
        <f t="shared" si="0"/>
        <v>254.44436363248104</v>
      </c>
      <c r="W10" s="9">
        <f t="shared" si="1"/>
        <v>4.0886742163806957</v>
      </c>
      <c r="X10" s="8">
        <f t="shared" si="2"/>
        <v>95.736689691284965</v>
      </c>
    </row>
    <row r="11" spans="1:24">
      <c r="A11" s="6" t="s">
        <v>619</v>
      </c>
      <c r="B11" s="7">
        <v>79900</v>
      </c>
      <c r="C11" s="8" t="s">
        <v>106</v>
      </c>
      <c r="D11" s="8" t="s">
        <v>106</v>
      </c>
      <c r="E11" s="8">
        <v>408</v>
      </c>
      <c r="F11" s="15">
        <v>0.50352467270896273</v>
      </c>
      <c r="G11" s="15">
        <v>23.877745940783189</v>
      </c>
      <c r="H11" s="9">
        <v>0.36489389999999999</v>
      </c>
      <c r="I11" s="10">
        <v>5.11E-2</v>
      </c>
      <c r="J11" s="11">
        <v>1.1000000000000001E-3</v>
      </c>
      <c r="K11" s="52">
        <v>0.29549999999999998</v>
      </c>
      <c r="L11" s="10">
        <v>7.4999999999999997E-3</v>
      </c>
      <c r="M11" s="10">
        <v>4.1880000000000001E-2</v>
      </c>
      <c r="N11" s="10">
        <v>6.4000000000000005E-4</v>
      </c>
      <c r="O11" s="43">
        <v>0.602101241642789</v>
      </c>
      <c r="P11" s="9">
        <v>245.34334856799543</v>
      </c>
      <c r="Q11" s="58">
        <v>49.579282608281133</v>
      </c>
      <c r="R11" s="9">
        <v>264.47557486928559</v>
      </c>
      <c r="S11" s="9">
        <v>3.9586501690683917</v>
      </c>
      <c r="T11" s="9">
        <v>262.87934306750032</v>
      </c>
      <c r="U11" s="9">
        <v>5.861376983987725</v>
      </c>
      <c r="V11" s="79">
        <f t="shared" si="0"/>
        <v>264.47557486928559</v>
      </c>
      <c r="W11" s="9">
        <f t="shared" si="1"/>
        <v>3.9586501690683917</v>
      </c>
      <c r="X11" s="8">
        <f t="shared" si="2"/>
        <v>100.60721081510593</v>
      </c>
    </row>
    <row r="12" spans="1:24">
      <c r="A12" s="6" t="s">
        <v>620</v>
      </c>
      <c r="B12" s="7">
        <v>68930</v>
      </c>
      <c r="C12" s="8" t="s">
        <v>106</v>
      </c>
      <c r="D12" s="8" t="s">
        <v>106</v>
      </c>
      <c r="E12" s="8">
        <v>348.7</v>
      </c>
      <c r="F12" s="15">
        <v>0.5605381165919282</v>
      </c>
      <c r="G12" s="15">
        <v>23.866348448687351</v>
      </c>
      <c r="H12" s="9">
        <v>0.37593769999999999</v>
      </c>
      <c r="I12" s="10">
        <v>5.16E-2</v>
      </c>
      <c r="J12" s="11">
        <v>1.1000000000000001E-3</v>
      </c>
      <c r="K12" s="52">
        <v>0.29799999999999999</v>
      </c>
      <c r="L12" s="10">
        <v>7.7000000000000002E-3</v>
      </c>
      <c r="M12" s="10">
        <v>4.19E-2</v>
      </c>
      <c r="N12" s="10">
        <v>6.6E-4</v>
      </c>
      <c r="O12" s="43">
        <v>0.60961472894647117</v>
      </c>
      <c r="P12" s="9">
        <v>267.72452094707444</v>
      </c>
      <c r="Q12" s="58">
        <v>48.900821965193643</v>
      </c>
      <c r="R12" s="9">
        <v>264.5993194907399</v>
      </c>
      <c r="S12" s="9">
        <v>4.0822404866235615</v>
      </c>
      <c r="T12" s="9">
        <v>264.83689727562398</v>
      </c>
      <c r="U12" s="9">
        <v>6.005662943552295</v>
      </c>
      <c r="V12" s="79">
        <f t="shared" si="0"/>
        <v>264.5993194907399</v>
      </c>
      <c r="W12" s="9">
        <f t="shared" si="1"/>
        <v>4.0822404866235615</v>
      </c>
      <c r="X12" s="8">
        <f t="shared" si="2"/>
        <v>99.910292792534563</v>
      </c>
    </row>
    <row r="13" spans="1:24">
      <c r="A13" s="6" t="s">
        <v>621</v>
      </c>
      <c r="B13" s="7">
        <v>162100</v>
      </c>
      <c r="C13" s="8" t="s">
        <v>106</v>
      </c>
      <c r="D13" s="8" t="s">
        <v>106</v>
      </c>
      <c r="E13" s="8">
        <v>816</v>
      </c>
      <c r="F13" s="15">
        <v>0.4208754208754209</v>
      </c>
      <c r="G13" s="15">
        <v>23.607176581680829</v>
      </c>
      <c r="H13" s="9">
        <v>0.36224420000000002</v>
      </c>
      <c r="I13" s="10">
        <v>5.1369999999999999E-2</v>
      </c>
      <c r="J13" s="11">
        <v>6.9999999999999999E-4</v>
      </c>
      <c r="K13" s="52">
        <v>0.3009</v>
      </c>
      <c r="L13" s="10">
        <v>6.1000000000000004E-3</v>
      </c>
      <c r="M13" s="10">
        <v>4.2360000000000002E-2</v>
      </c>
      <c r="N13" s="10">
        <v>6.4999999999999997E-4</v>
      </c>
      <c r="O13" s="43">
        <v>0.75691961175869582</v>
      </c>
      <c r="P13" s="9">
        <v>257.46746974988434</v>
      </c>
      <c r="Q13" s="58">
        <v>31.315912442070147</v>
      </c>
      <c r="R13" s="9">
        <v>267.44479037433143</v>
      </c>
      <c r="S13" s="9">
        <v>4.018633963344314</v>
      </c>
      <c r="T13" s="9">
        <v>267.10294219970172</v>
      </c>
      <c r="U13" s="9">
        <v>4.7500655091726003</v>
      </c>
      <c r="V13" s="79">
        <f t="shared" si="0"/>
        <v>267.44479037433143</v>
      </c>
      <c r="W13" s="9">
        <f t="shared" si="1"/>
        <v>4.018633963344314</v>
      </c>
      <c r="X13" s="8">
        <f t="shared" si="2"/>
        <v>100.12798367993045</v>
      </c>
    </row>
    <row r="14" spans="1:24">
      <c r="A14" s="6" t="s">
        <v>622</v>
      </c>
      <c r="B14" s="7">
        <v>63120</v>
      </c>
      <c r="C14" s="8" t="s">
        <v>106</v>
      </c>
      <c r="D14" s="8" t="s">
        <v>106</v>
      </c>
      <c r="E14" s="8">
        <v>312.7</v>
      </c>
      <c r="F14" s="15">
        <v>0.41597337770382697</v>
      </c>
      <c r="G14" s="15">
        <v>23.185717597959655</v>
      </c>
      <c r="H14" s="9">
        <v>0.37630429999999998</v>
      </c>
      <c r="I14" s="10">
        <v>5.2200000000000003E-2</v>
      </c>
      <c r="J14" s="11">
        <v>1.2999999999999999E-3</v>
      </c>
      <c r="K14" s="52">
        <v>0.30930000000000002</v>
      </c>
      <c r="L14" s="10">
        <v>8.3999999999999995E-3</v>
      </c>
      <c r="M14" s="10">
        <v>4.3130000000000002E-2</v>
      </c>
      <c r="N14" s="10">
        <v>6.9999999999999999E-4</v>
      </c>
      <c r="O14" s="43">
        <v>0.59761187108741021</v>
      </c>
      <c r="P14" s="9">
        <v>294.1807743135102</v>
      </c>
      <c r="Q14" s="58">
        <v>56.856694024342367</v>
      </c>
      <c r="R14" s="9">
        <v>272.20505213131122</v>
      </c>
      <c r="S14" s="9">
        <v>4.3244624685683561</v>
      </c>
      <c r="T14" s="9">
        <v>273.63826293503627</v>
      </c>
      <c r="U14" s="9">
        <v>6.4935262400355782</v>
      </c>
      <c r="V14" s="79">
        <f t="shared" si="0"/>
        <v>272.20505213131122</v>
      </c>
      <c r="W14" s="9">
        <f t="shared" si="1"/>
        <v>4.3244624685683561</v>
      </c>
      <c r="X14" s="8">
        <f t="shared" si="2"/>
        <v>99.47623888985683</v>
      </c>
    </row>
    <row r="15" spans="1:24">
      <c r="A15" s="6" t="s">
        <v>623</v>
      </c>
      <c r="B15" s="7">
        <v>27690</v>
      </c>
      <c r="C15" s="8" t="s">
        <v>106</v>
      </c>
      <c r="D15" s="8" t="s">
        <v>106</v>
      </c>
      <c r="E15" s="8">
        <v>132.6</v>
      </c>
      <c r="F15" s="15">
        <v>0.7524454477050414</v>
      </c>
      <c r="G15" s="15">
        <v>22.241992882562279</v>
      </c>
      <c r="H15" s="9">
        <v>0.39576499999999998</v>
      </c>
      <c r="I15" s="10">
        <v>5.2400000000000002E-2</v>
      </c>
      <c r="J15" s="11">
        <v>1.9E-3</v>
      </c>
      <c r="K15" s="52">
        <v>0.32500000000000001</v>
      </c>
      <c r="L15" s="10">
        <v>1.2E-2</v>
      </c>
      <c r="M15" s="10">
        <v>4.496E-2</v>
      </c>
      <c r="N15" s="10">
        <v>8.0000000000000004E-4</v>
      </c>
      <c r="O15" s="43">
        <v>0.48190984578884943</v>
      </c>
      <c r="P15" s="9">
        <v>302.90442620035117</v>
      </c>
      <c r="Q15" s="58">
        <v>82.651898813823138</v>
      </c>
      <c r="R15" s="9">
        <v>283.50431698443231</v>
      </c>
      <c r="S15" s="9">
        <v>4.9333546313076226</v>
      </c>
      <c r="T15" s="9">
        <v>285.74144228886172</v>
      </c>
      <c r="U15" s="9">
        <v>9.1545298082151021</v>
      </c>
      <c r="V15" s="79">
        <f t="shared" si="0"/>
        <v>283.50431698443231</v>
      </c>
      <c r="W15" s="9">
        <f t="shared" si="1"/>
        <v>4.9333546313076226</v>
      </c>
      <c r="X15" s="8">
        <f t="shared" si="2"/>
        <v>99.217080558385419</v>
      </c>
    </row>
    <row r="16" spans="1:24">
      <c r="A16" s="104" t="s">
        <v>624</v>
      </c>
      <c r="B16" s="97">
        <v>109700</v>
      </c>
      <c r="C16" s="78" t="s">
        <v>106</v>
      </c>
      <c r="D16" s="78" t="s">
        <v>106</v>
      </c>
      <c r="E16" s="78">
        <v>504.9</v>
      </c>
      <c r="F16" s="98">
        <v>0.44365572315882873</v>
      </c>
      <c r="G16" s="98">
        <v>21.39495079161318</v>
      </c>
      <c r="H16" s="73">
        <v>0.33873049999999999</v>
      </c>
      <c r="I16" s="99">
        <v>6.5299999999999997E-2</v>
      </c>
      <c r="J16" s="100">
        <v>1.4E-3</v>
      </c>
      <c r="K16" s="101">
        <v>0.42080000000000001</v>
      </c>
      <c r="L16" s="99">
        <v>1.0999999999999999E-2</v>
      </c>
      <c r="M16" s="99">
        <v>4.6739999999999997E-2</v>
      </c>
      <c r="N16" s="99">
        <v>7.3999999999999999E-4</v>
      </c>
      <c r="O16" s="102">
        <v>0.60565604699109199</v>
      </c>
      <c r="P16" s="73">
        <v>784.01706616925526</v>
      </c>
      <c r="Q16" s="103">
        <v>45.037210590579271</v>
      </c>
      <c r="R16" s="73">
        <v>294.47589035921897</v>
      </c>
      <c r="S16" s="73">
        <v>4.5557264215811415</v>
      </c>
      <c r="T16" s="73">
        <v>356.62293065519481</v>
      </c>
      <c r="U16" s="73">
        <v>7.8309394569517963</v>
      </c>
      <c r="V16" s="83">
        <f t="shared" si="0"/>
        <v>294.47589035921897</v>
      </c>
      <c r="W16" s="73">
        <f t="shared" si="1"/>
        <v>4.5557264215811415</v>
      </c>
      <c r="X16" s="78">
        <f t="shared" si="2"/>
        <v>82.573459260794564</v>
      </c>
    </row>
    <row r="17" spans="1:24">
      <c r="A17" s="6" t="s">
        <v>625</v>
      </c>
      <c r="B17" s="7">
        <v>85900</v>
      </c>
      <c r="C17" s="8" t="s">
        <v>106</v>
      </c>
      <c r="D17" s="8" t="s">
        <v>106</v>
      </c>
      <c r="E17" s="8">
        <v>308.39999999999998</v>
      </c>
      <c r="F17" s="15">
        <v>0.60716454159077105</v>
      </c>
      <c r="G17" s="15">
        <v>16.823687752355315</v>
      </c>
      <c r="H17" s="9">
        <v>0.25756319999999999</v>
      </c>
      <c r="I17" s="10">
        <v>5.4699999999999999E-2</v>
      </c>
      <c r="J17" s="11">
        <v>1.1000000000000001E-3</v>
      </c>
      <c r="K17" s="52">
        <v>0.44800000000000001</v>
      </c>
      <c r="L17" s="10">
        <v>1.0999999999999999E-2</v>
      </c>
      <c r="M17" s="10">
        <v>5.944E-2</v>
      </c>
      <c r="N17" s="10">
        <v>9.1E-4</v>
      </c>
      <c r="O17" s="43">
        <v>0.62351645662547417</v>
      </c>
      <c r="P17" s="9">
        <v>399.98125786918473</v>
      </c>
      <c r="Q17" s="58">
        <v>45.058011502076063</v>
      </c>
      <c r="R17" s="9">
        <v>372.21896300771505</v>
      </c>
      <c r="S17" s="9">
        <v>5.5347343520632535</v>
      </c>
      <c r="T17" s="9">
        <v>375.8778432893584</v>
      </c>
      <c r="U17" s="9">
        <v>7.684394148473416</v>
      </c>
      <c r="V17" s="79">
        <f t="shared" si="0"/>
        <v>372.21896300771505</v>
      </c>
      <c r="W17" s="9">
        <f t="shared" si="1"/>
        <v>5.5347343520632535</v>
      </c>
      <c r="X17" s="8">
        <f t="shared" si="2"/>
        <v>99.026577291807357</v>
      </c>
    </row>
    <row r="18" spans="1:24">
      <c r="A18" s="6" t="s">
        <v>626</v>
      </c>
      <c r="B18" s="7">
        <v>127600</v>
      </c>
      <c r="C18" s="8" t="s">
        <v>106</v>
      </c>
      <c r="D18" s="8" t="s">
        <v>106</v>
      </c>
      <c r="E18" s="8">
        <v>349.1</v>
      </c>
      <c r="F18" s="15">
        <v>0.26420079260237778</v>
      </c>
      <c r="G18" s="15">
        <v>12.774655084312723</v>
      </c>
      <c r="H18" s="9">
        <v>0.19583020000000001</v>
      </c>
      <c r="I18" s="10">
        <v>5.7259999999999998E-2</v>
      </c>
      <c r="J18" s="11">
        <v>9.5E-4</v>
      </c>
      <c r="K18" s="52">
        <v>0.61809999999999998</v>
      </c>
      <c r="L18" s="10">
        <v>1.2999999999999999E-2</v>
      </c>
      <c r="M18" s="10">
        <v>7.8280000000000002E-2</v>
      </c>
      <c r="N18" s="10">
        <v>1.1999999999999999E-3</v>
      </c>
      <c r="O18" s="43">
        <v>0.7288628591643409</v>
      </c>
      <c r="P18" s="9">
        <v>501.56101049168353</v>
      </c>
      <c r="Q18" s="58">
        <v>36.525297612192908</v>
      </c>
      <c r="R18" s="9">
        <v>485.84805169949595</v>
      </c>
      <c r="S18" s="9">
        <v>7.1701188417998196</v>
      </c>
      <c r="T18" s="9">
        <v>488.65575612897942</v>
      </c>
      <c r="U18" s="9">
        <v>8.1251077973521433</v>
      </c>
      <c r="V18" s="79">
        <f t="shared" si="0"/>
        <v>485.84805169949595</v>
      </c>
      <c r="W18" s="9">
        <f t="shared" si="1"/>
        <v>7.1701188417998196</v>
      </c>
      <c r="X18" s="8">
        <f t="shared" si="2"/>
        <v>99.425422826955838</v>
      </c>
    </row>
    <row r="19" spans="1:24">
      <c r="A19" s="6" t="s">
        <v>627</v>
      </c>
      <c r="B19" s="7">
        <v>18400</v>
      </c>
      <c r="C19" s="8" t="s">
        <v>106</v>
      </c>
      <c r="D19" s="8" t="s">
        <v>106</v>
      </c>
      <c r="E19" s="8">
        <v>50.4</v>
      </c>
      <c r="F19" s="15">
        <v>0.8438818565400843</v>
      </c>
      <c r="G19" s="15">
        <v>12.732365673542144</v>
      </c>
      <c r="H19" s="9">
        <v>0.2269584</v>
      </c>
      <c r="I19" s="10">
        <v>6.0100000000000001E-2</v>
      </c>
      <c r="J19" s="11">
        <v>2.5000000000000001E-3</v>
      </c>
      <c r="K19" s="52">
        <v>0.64400000000000002</v>
      </c>
      <c r="L19" s="10">
        <v>2.7E-2</v>
      </c>
      <c r="M19" s="10">
        <v>7.8539999999999999E-2</v>
      </c>
      <c r="N19" s="10">
        <v>1.4E-3</v>
      </c>
      <c r="O19" s="43">
        <v>0.42516669967650367</v>
      </c>
      <c r="P19" s="9">
        <v>607.17681153060619</v>
      </c>
      <c r="Q19" s="58">
        <v>89.953483552130081</v>
      </c>
      <c r="R19" s="9">
        <v>487.4022543640379</v>
      </c>
      <c r="S19" s="9">
        <v>8.3623486161757796</v>
      </c>
      <c r="T19" s="9">
        <v>504.77970922880462</v>
      </c>
      <c r="U19" s="9">
        <v>16.540542193499903</v>
      </c>
      <c r="V19" s="79">
        <f t="shared" si="0"/>
        <v>487.4022543640379</v>
      </c>
      <c r="W19" s="9">
        <f t="shared" si="1"/>
        <v>8.3623486161757796</v>
      </c>
      <c r="X19" s="8">
        <f t="shared" si="2"/>
        <v>96.55741810792756</v>
      </c>
    </row>
    <row r="20" spans="1:24">
      <c r="A20" s="138" t="s">
        <v>628</v>
      </c>
      <c r="B20" s="139">
        <v>69300</v>
      </c>
      <c r="C20" s="124" t="s">
        <v>106</v>
      </c>
      <c r="D20" s="124" t="s">
        <v>106</v>
      </c>
      <c r="E20" s="124">
        <v>176.9</v>
      </c>
      <c r="F20" s="140">
        <v>0.61500615006150061</v>
      </c>
      <c r="G20" s="140">
        <v>12.168410805548795</v>
      </c>
      <c r="H20" s="119">
        <v>0.1924913</v>
      </c>
      <c r="I20" s="141">
        <v>5.6899999999999999E-2</v>
      </c>
      <c r="J20" s="142">
        <v>1.1000000000000001E-3</v>
      </c>
      <c r="K20" s="143">
        <v>0.64600000000000002</v>
      </c>
      <c r="L20" s="141">
        <v>1.4999999999999999E-2</v>
      </c>
      <c r="M20" s="141">
        <v>8.2180000000000003E-2</v>
      </c>
      <c r="N20" s="141">
        <v>1.2999999999999999E-3</v>
      </c>
      <c r="O20" s="144">
        <v>0.68126875963332534</v>
      </c>
      <c r="P20" s="119">
        <v>487.65958810562574</v>
      </c>
      <c r="Q20" s="145">
        <v>42.661702144729162</v>
      </c>
      <c r="R20" s="119">
        <v>509.12183841048943</v>
      </c>
      <c r="S20" s="119">
        <v>7.7392937426197932</v>
      </c>
      <c r="T20" s="119">
        <v>506.01421765231055</v>
      </c>
      <c r="U20" s="119">
        <v>9.2112792570236479</v>
      </c>
      <c r="V20" s="135">
        <f t="shared" si="0"/>
        <v>509.12183841048943</v>
      </c>
      <c r="W20" s="119">
        <f t="shared" si="1"/>
        <v>7.7392937426197932</v>
      </c>
      <c r="X20" s="124">
        <f t="shared" si="2"/>
        <v>100.61413704393465</v>
      </c>
    </row>
    <row r="21" spans="1:24">
      <c r="A21" s="138" t="s">
        <v>629</v>
      </c>
      <c r="B21" s="139">
        <v>20050</v>
      </c>
      <c r="C21" s="124" t="s">
        <v>106</v>
      </c>
      <c r="D21" s="124" t="s">
        <v>106</v>
      </c>
      <c r="E21" s="124">
        <v>51.5</v>
      </c>
      <c r="F21" s="140">
        <v>0.59276822762299941</v>
      </c>
      <c r="G21" s="140">
        <v>12.152144853566654</v>
      </c>
      <c r="H21" s="119">
        <v>0.2067445</v>
      </c>
      <c r="I21" s="141">
        <v>6.1100000000000002E-2</v>
      </c>
      <c r="J21" s="142">
        <v>2.0999999999999999E-3</v>
      </c>
      <c r="K21" s="143">
        <v>0.69</v>
      </c>
      <c r="L21" s="141">
        <v>2.5999999999999999E-2</v>
      </c>
      <c r="M21" s="141">
        <v>8.2290000000000002E-2</v>
      </c>
      <c r="N21" s="141">
        <v>1.4E-3</v>
      </c>
      <c r="O21" s="144">
        <v>0.45149892032866878</v>
      </c>
      <c r="P21" s="119">
        <v>642.75627659526151</v>
      </c>
      <c r="Q21" s="145">
        <v>73.884741584393964</v>
      </c>
      <c r="R21" s="119">
        <v>509.77706168514146</v>
      </c>
      <c r="S21" s="119">
        <v>8.3333928399835031</v>
      </c>
      <c r="T21" s="119">
        <v>532.80045584097286</v>
      </c>
      <c r="U21" s="119">
        <v>15.502332467673682</v>
      </c>
      <c r="V21" s="135">
        <f t="shared" si="0"/>
        <v>509.77706168514146</v>
      </c>
      <c r="W21" s="119">
        <f t="shared" si="1"/>
        <v>8.3333928399835031</v>
      </c>
      <c r="X21" s="124">
        <f t="shared" si="2"/>
        <v>95.678796085207679</v>
      </c>
    </row>
    <row r="22" spans="1:24">
      <c r="A22" s="138" t="s">
        <v>630</v>
      </c>
      <c r="B22" s="139">
        <v>86400</v>
      </c>
      <c r="C22" s="124" t="s">
        <v>106</v>
      </c>
      <c r="D22" s="124" t="s">
        <v>106</v>
      </c>
      <c r="E22" s="124">
        <v>221.6</v>
      </c>
      <c r="F22" s="140">
        <v>0.5506607929515418</v>
      </c>
      <c r="G22" s="140">
        <v>12.147716229348882</v>
      </c>
      <c r="H22" s="119">
        <v>0.19183710000000001</v>
      </c>
      <c r="I22" s="141">
        <v>5.7599999999999998E-2</v>
      </c>
      <c r="J22" s="142">
        <v>1.1000000000000001E-3</v>
      </c>
      <c r="K22" s="143">
        <v>0.65400000000000003</v>
      </c>
      <c r="L22" s="141">
        <v>1.6E-2</v>
      </c>
      <c r="M22" s="141">
        <v>8.2320000000000004E-2</v>
      </c>
      <c r="N22" s="141">
        <v>1.2999999999999999E-3</v>
      </c>
      <c r="O22" s="144">
        <v>0.64549927113702621</v>
      </c>
      <c r="P22" s="119">
        <v>514.58004409857756</v>
      </c>
      <c r="Q22" s="145">
        <v>41.949240470423426</v>
      </c>
      <c r="R22" s="119">
        <v>509.95574738415939</v>
      </c>
      <c r="S22" s="119">
        <v>7.7382932519467431</v>
      </c>
      <c r="T22" s="119">
        <v>510.93729664568161</v>
      </c>
      <c r="U22" s="119">
        <v>9.7751229397006227</v>
      </c>
      <c r="V22" s="135">
        <f t="shared" si="0"/>
        <v>509.95574738415939</v>
      </c>
      <c r="W22" s="119">
        <f t="shared" si="1"/>
        <v>7.7382932519467431</v>
      </c>
      <c r="X22" s="124">
        <f t="shared" si="2"/>
        <v>99.807892422814675</v>
      </c>
    </row>
    <row r="23" spans="1:24">
      <c r="A23" s="138" t="s">
        <v>631</v>
      </c>
      <c r="B23" s="139">
        <v>52800</v>
      </c>
      <c r="C23" s="124" t="s">
        <v>106</v>
      </c>
      <c r="D23" s="124" t="s">
        <v>106</v>
      </c>
      <c r="E23" s="124">
        <v>136.30000000000001</v>
      </c>
      <c r="F23" s="140">
        <v>0.43177892918825567</v>
      </c>
      <c r="G23" s="140">
        <v>12.10214207914801</v>
      </c>
      <c r="H23" s="119">
        <v>0.1904004</v>
      </c>
      <c r="I23" s="141">
        <v>5.7099999999999998E-2</v>
      </c>
      <c r="J23" s="142">
        <v>1.4E-3</v>
      </c>
      <c r="K23" s="143">
        <v>0.65400000000000003</v>
      </c>
      <c r="L23" s="141">
        <v>1.9E-2</v>
      </c>
      <c r="M23" s="141">
        <v>8.2629999999999995E-2</v>
      </c>
      <c r="N23" s="141">
        <v>1.2999999999999999E-3</v>
      </c>
      <c r="O23" s="144">
        <v>0.54153901029955986</v>
      </c>
      <c r="P23" s="119">
        <v>495.39751514669069</v>
      </c>
      <c r="Q23" s="145">
        <v>54.034667682957071</v>
      </c>
      <c r="R23" s="119">
        <v>511.80187631102854</v>
      </c>
      <c r="S23" s="119">
        <v>7.7360788000192997</v>
      </c>
      <c r="T23" s="119">
        <v>510.93729664568161</v>
      </c>
      <c r="U23" s="119">
        <v>11.597527951655024</v>
      </c>
      <c r="V23" s="135">
        <f t="shared" si="0"/>
        <v>511.80187631102854</v>
      </c>
      <c r="W23" s="119">
        <f t="shared" si="1"/>
        <v>7.7360788000192997</v>
      </c>
      <c r="X23" s="124">
        <f t="shared" si="2"/>
        <v>100.16921443610065</v>
      </c>
    </row>
    <row r="24" spans="1:24">
      <c r="A24" s="138" t="s">
        <v>632</v>
      </c>
      <c r="B24" s="139">
        <v>40010</v>
      </c>
      <c r="C24" s="124" t="s">
        <v>106</v>
      </c>
      <c r="D24" s="124" t="s">
        <v>106</v>
      </c>
      <c r="E24" s="124">
        <v>102</v>
      </c>
      <c r="F24" s="140">
        <v>0.62227753578095835</v>
      </c>
      <c r="G24" s="140">
        <v>12.084592145015105</v>
      </c>
      <c r="H24" s="119">
        <v>0.2044523</v>
      </c>
      <c r="I24" s="141">
        <v>5.8200000000000002E-2</v>
      </c>
      <c r="J24" s="142">
        <v>1.6000000000000001E-3</v>
      </c>
      <c r="K24" s="143">
        <v>0.66400000000000003</v>
      </c>
      <c r="L24" s="141">
        <v>2.1000000000000001E-2</v>
      </c>
      <c r="M24" s="141">
        <v>8.2750000000000004E-2</v>
      </c>
      <c r="N24" s="141">
        <v>1.4E-3</v>
      </c>
      <c r="O24" s="144">
        <v>0.53494461228600199</v>
      </c>
      <c r="P24" s="119">
        <v>537.29901071766722</v>
      </c>
      <c r="Q24" s="145">
        <v>60.154629622315767</v>
      </c>
      <c r="R24" s="119">
        <v>512.51636494826175</v>
      </c>
      <c r="S24" s="119">
        <v>8.3298547332183261</v>
      </c>
      <c r="T24" s="119">
        <v>517.05776757782087</v>
      </c>
      <c r="U24" s="119">
        <v>12.734143682091826</v>
      </c>
      <c r="V24" s="135">
        <f t="shared" si="0"/>
        <v>512.51636494826175</v>
      </c>
      <c r="W24" s="119">
        <f t="shared" si="1"/>
        <v>8.3298547332183261</v>
      </c>
      <c r="X24" s="124">
        <f t="shared" si="2"/>
        <v>99.121683704543599</v>
      </c>
    </row>
    <row r="25" spans="1:24">
      <c r="A25" s="138" t="s">
        <v>633</v>
      </c>
      <c r="B25" s="139">
        <v>33900</v>
      </c>
      <c r="C25" s="124" t="s">
        <v>106</v>
      </c>
      <c r="D25" s="124" t="s">
        <v>106</v>
      </c>
      <c r="E25" s="124">
        <v>86.7</v>
      </c>
      <c r="F25" s="140">
        <v>0.64624531472146818</v>
      </c>
      <c r="G25" s="140">
        <v>12.035142616440005</v>
      </c>
      <c r="H25" s="119">
        <v>0.21726699999999999</v>
      </c>
      <c r="I25" s="141">
        <v>5.8299999999999998E-2</v>
      </c>
      <c r="J25" s="142">
        <v>1.8E-3</v>
      </c>
      <c r="K25" s="143">
        <v>0.66700000000000004</v>
      </c>
      <c r="L25" s="141">
        <v>2.3E-2</v>
      </c>
      <c r="M25" s="141">
        <v>8.3089999999999997E-2</v>
      </c>
      <c r="N25" s="141">
        <v>1.5E-3</v>
      </c>
      <c r="O25" s="144">
        <v>0.52352870381514027</v>
      </c>
      <c r="P25" s="119">
        <v>541.05425005813254</v>
      </c>
      <c r="Q25" s="145">
        <v>67.514776567933566</v>
      </c>
      <c r="R25" s="119">
        <v>514.54031947853264</v>
      </c>
      <c r="S25" s="119">
        <v>8.9216330976660174</v>
      </c>
      <c r="T25" s="119">
        <v>518.88673784703963</v>
      </c>
      <c r="U25" s="119">
        <v>13.913717993933233</v>
      </c>
      <c r="V25" s="135">
        <f t="shared" si="0"/>
        <v>514.54031947853264</v>
      </c>
      <c r="W25" s="119">
        <f t="shared" si="1"/>
        <v>8.9216330976660174</v>
      </c>
      <c r="X25" s="124">
        <f t="shared" si="2"/>
        <v>99.162357013297139</v>
      </c>
    </row>
    <row r="26" spans="1:24">
      <c r="A26" s="138" t="s">
        <v>634</v>
      </c>
      <c r="B26" s="139">
        <v>35550</v>
      </c>
      <c r="C26" s="124" t="s">
        <v>106</v>
      </c>
      <c r="D26" s="124" t="s">
        <v>106</v>
      </c>
      <c r="E26" s="124">
        <v>90.8</v>
      </c>
      <c r="F26" s="140">
        <v>1.1834319526627219</v>
      </c>
      <c r="G26" s="140">
        <v>11.931750387781888</v>
      </c>
      <c r="H26" s="119">
        <v>0.1993133</v>
      </c>
      <c r="I26" s="141">
        <v>5.79E-2</v>
      </c>
      <c r="J26" s="142">
        <v>1.4E-3</v>
      </c>
      <c r="K26" s="143">
        <v>0.66300000000000003</v>
      </c>
      <c r="L26" s="141">
        <v>1.7999999999999999E-2</v>
      </c>
      <c r="M26" s="141">
        <v>8.3809999999999996E-2</v>
      </c>
      <c r="N26" s="141">
        <v>1.4E-3</v>
      </c>
      <c r="O26" s="144">
        <v>0.61528059499661947</v>
      </c>
      <c r="P26" s="119">
        <v>525.97995373238871</v>
      </c>
      <c r="Q26" s="145">
        <v>53.010072354433362</v>
      </c>
      <c r="R26" s="119">
        <v>518.82424433148549</v>
      </c>
      <c r="S26" s="119">
        <v>8.3217131315093411</v>
      </c>
      <c r="T26" s="119">
        <v>516.44737798729818</v>
      </c>
      <c r="U26" s="119">
        <v>10.931262847832613</v>
      </c>
      <c r="V26" s="135">
        <f t="shared" si="0"/>
        <v>518.82424433148549</v>
      </c>
      <c r="W26" s="119">
        <f t="shared" si="1"/>
        <v>8.3217131315093411</v>
      </c>
      <c r="X26" s="124">
        <f t="shared" si="2"/>
        <v>100.46023398423485</v>
      </c>
    </row>
    <row r="27" spans="1:24">
      <c r="A27" s="138" t="s">
        <v>635</v>
      </c>
      <c r="B27" s="139">
        <v>47620</v>
      </c>
      <c r="C27" s="124" t="s">
        <v>106</v>
      </c>
      <c r="D27" s="124" t="s">
        <v>106</v>
      </c>
      <c r="E27" s="124">
        <v>124.8</v>
      </c>
      <c r="F27" s="140">
        <v>0.3541076487252125</v>
      </c>
      <c r="G27" s="140">
        <v>11.909015124449208</v>
      </c>
      <c r="H27" s="119">
        <v>0.19855449999999999</v>
      </c>
      <c r="I27" s="141">
        <v>5.7700000000000001E-2</v>
      </c>
      <c r="J27" s="142">
        <v>1.8E-3</v>
      </c>
      <c r="K27" s="143">
        <v>0.67100000000000004</v>
      </c>
      <c r="L27" s="141">
        <v>2.1999999999999999E-2</v>
      </c>
      <c r="M27" s="141">
        <v>8.3970000000000003E-2</v>
      </c>
      <c r="N27" s="141">
        <v>1.4E-3</v>
      </c>
      <c r="O27" s="144">
        <v>0.50851494581398116</v>
      </c>
      <c r="P27" s="119">
        <v>518.38906526783137</v>
      </c>
      <c r="Q27" s="145">
        <v>68.480673824246864</v>
      </c>
      <c r="R27" s="119">
        <v>519.7758411457487</v>
      </c>
      <c r="S27" s="119">
        <v>8.3204855927443759</v>
      </c>
      <c r="T27" s="119">
        <v>521.32025142230452</v>
      </c>
      <c r="U27" s="119">
        <v>13.281061621304502</v>
      </c>
      <c r="V27" s="135">
        <f t="shared" si="0"/>
        <v>519.7758411457487</v>
      </c>
      <c r="W27" s="119">
        <f t="shared" si="1"/>
        <v>8.3204855927443759</v>
      </c>
      <c r="X27" s="124">
        <f t="shared" si="2"/>
        <v>99.703750185736652</v>
      </c>
    </row>
    <row r="28" spans="1:24">
      <c r="A28" s="138" t="s">
        <v>636</v>
      </c>
      <c r="B28" s="139">
        <v>78600</v>
      </c>
      <c r="C28" s="124" t="s">
        <v>106</v>
      </c>
      <c r="D28" s="124" t="s">
        <v>106</v>
      </c>
      <c r="E28" s="124">
        <v>197.4</v>
      </c>
      <c r="F28" s="140">
        <v>0.63187160369013018</v>
      </c>
      <c r="G28" s="140">
        <v>11.855364552459989</v>
      </c>
      <c r="H28" s="119">
        <v>0.1827146</v>
      </c>
      <c r="I28" s="141">
        <v>5.6899999999999999E-2</v>
      </c>
      <c r="J28" s="142">
        <v>1.1000000000000001E-3</v>
      </c>
      <c r="K28" s="143">
        <v>0.66200000000000003</v>
      </c>
      <c r="L28" s="141">
        <v>1.6E-2</v>
      </c>
      <c r="M28" s="141">
        <v>8.4349999999999994E-2</v>
      </c>
      <c r="N28" s="141">
        <v>1.2999999999999999E-3</v>
      </c>
      <c r="O28" s="144">
        <v>0.63767042086544168</v>
      </c>
      <c r="P28" s="119">
        <v>487.65958810562574</v>
      </c>
      <c r="Q28" s="145">
        <v>42.661702144729162</v>
      </c>
      <c r="R28" s="119">
        <v>522.0353207560272</v>
      </c>
      <c r="S28" s="119">
        <v>7.7238151514274023</v>
      </c>
      <c r="T28" s="119">
        <v>515.83662124512</v>
      </c>
      <c r="U28" s="119">
        <v>9.7282952853306597</v>
      </c>
      <c r="V28" s="135">
        <f t="shared" si="0"/>
        <v>522.0353207560272</v>
      </c>
      <c r="W28" s="119">
        <f t="shared" si="1"/>
        <v>7.7238151514274023</v>
      </c>
      <c r="X28" s="124">
        <f t="shared" si="2"/>
        <v>101.2016788369823</v>
      </c>
    </row>
    <row r="29" spans="1:24">
      <c r="A29" s="138" t="s">
        <v>637</v>
      </c>
      <c r="B29" s="139">
        <v>45500</v>
      </c>
      <c r="C29" s="124" t="s">
        <v>106</v>
      </c>
      <c r="D29" s="124" t="s">
        <v>106</v>
      </c>
      <c r="E29" s="124">
        <v>115.6</v>
      </c>
      <c r="F29" s="140">
        <v>0.50200803212851408</v>
      </c>
      <c r="G29" s="140">
        <v>11.816140848398913</v>
      </c>
      <c r="H29" s="119">
        <v>0.1954697</v>
      </c>
      <c r="I29" s="141">
        <v>5.9799999999999999E-2</v>
      </c>
      <c r="J29" s="142">
        <v>1.8E-3</v>
      </c>
      <c r="K29" s="143">
        <v>0.69699999999999995</v>
      </c>
      <c r="L29" s="141">
        <v>2.1999999999999999E-2</v>
      </c>
      <c r="M29" s="141">
        <v>8.4629999999999997E-2</v>
      </c>
      <c r="N29" s="141">
        <v>1.4E-3</v>
      </c>
      <c r="O29" s="144">
        <v>0.52409955635762095</v>
      </c>
      <c r="P29" s="119">
        <v>596.34554251237068</v>
      </c>
      <c r="Q29" s="145">
        <v>65.209677337561885</v>
      </c>
      <c r="R29" s="119">
        <v>523.69969385399793</v>
      </c>
      <c r="S29" s="119">
        <v>8.3154258210499847</v>
      </c>
      <c r="T29" s="119">
        <v>536.99749835212401</v>
      </c>
      <c r="U29" s="119">
        <v>13.078885260316497</v>
      </c>
      <c r="V29" s="135">
        <f t="shared" si="0"/>
        <v>523.69969385399793</v>
      </c>
      <c r="W29" s="119">
        <f t="shared" si="1"/>
        <v>8.3154258210499847</v>
      </c>
      <c r="X29" s="124">
        <f t="shared" si="2"/>
        <v>97.523674777083158</v>
      </c>
    </row>
    <row r="30" spans="1:24">
      <c r="A30" s="138" t="s">
        <v>638</v>
      </c>
      <c r="B30" s="139">
        <v>437400</v>
      </c>
      <c r="C30" s="124" t="s">
        <v>106</v>
      </c>
      <c r="D30" s="124" t="s">
        <v>106</v>
      </c>
      <c r="E30" s="124">
        <v>1098</v>
      </c>
      <c r="F30" s="140">
        <v>3.3266799733865607E-2</v>
      </c>
      <c r="G30" s="140">
        <v>11.804981702278363</v>
      </c>
      <c r="H30" s="119">
        <v>0.18116489999999999</v>
      </c>
      <c r="I30" s="141">
        <v>5.8680000000000003E-2</v>
      </c>
      <c r="J30" s="142">
        <v>5.0000000000000001E-4</v>
      </c>
      <c r="K30" s="143">
        <v>0.68530000000000002</v>
      </c>
      <c r="L30" s="141">
        <v>1.2E-2</v>
      </c>
      <c r="M30" s="141">
        <v>8.4709999999999994E-2</v>
      </c>
      <c r="N30" s="141">
        <v>1.2999999999999999E-3</v>
      </c>
      <c r="O30" s="144">
        <v>0.87641167906189743</v>
      </c>
      <c r="P30" s="119">
        <v>555.24402084423161</v>
      </c>
      <c r="Q30" s="145">
        <v>18.587865952541947</v>
      </c>
      <c r="R30" s="119">
        <v>524.17515010779232</v>
      </c>
      <c r="S30" s="119">
        <v>7.7212532603306272</v>
      </c>
      <c r="T30" s="119">
        <v>529.97267553417998</v>
      </c>
      <c r="U30" s="119">
        <v>7.2043089663517321</v>
      </c>
      <c r="V30" s="135">
        <f t="shared" si="0"/>
        <v>524.17515010779232</v>
      </c>
      <c r="W30" s="119">
        <f t="shared" si="1"/>
        <v>7.7212532603306272</v>
      </c>
      <c r="X30" s="124">
        <f t="shared" si="2"/>
        <v>98.906070879872416</v>
      </c>
    </row>
    <row r="31" spans="1:24">
      <c r="A31" s="138" t="s">
        <v>639</v>
      </c>
      <c r="B31" s="139">
        <v>77100</v>
      </c>
      <c r="C31" s="124" t="s">
        <v>106</v>
      </c>
      <c r="D31" s="124" t="s">
        <v>106</v>
      </c>
      <c r="E31" s="124">
        <v>195.3</v>
      </c>
      <c r="F31" s="140">
        <v>0.42247570764681031</v>
      </c>
      <c r="G31" s="140">
        <v>11.728829462819609</v>
      </c>
      <c r="H31" s="119">
        <v>0.1925916</v>
      </c>
      <c r="I31" s="141">
        <v>5.7799999999999997E-2</v>
      </c>
      <c r="J31" s="142">
        <v>1.4E-3</v>
      </c>
      <c r="K31" s="143">
        <v>0.68</v>
      </c>
      <c r="L31" s="141">
        <v>1.9E-2</v>
      </c>
      <c r="M31" s="141">
        <v>8.5260000000000002E-2</v>
      </c>
      <c r="N31" s="141">
        <v>1.4E-3</v>
      </c>
      <c r="O31" s="144">
        <v>0.5876760867686458</v>
      </c>
      <c r="P31" s="119">
        <v>522.1890215237994</v>
      </c>
      <c r="Q31" s="145">
        <v>53.136124212548367</v>
      </c>
      <c r="R31" s="119">
        <v>527.44296291265493</v>
      </c>
      <c r="S31" s="119">
        <v>8.3106017762243027</v>
      </c>
      <c r="T31" s="119">
        <v>526.7744259685918</v>
      </c>
      <c r="U31" s="119">
        <v>11.419047849547951</v>
      </c>
      <c r="V31" s="135">
        <f t="shared" si="0"/>
        <v>527.44296291265493</v>
      </c>
      <c r="W31" s="119">
        <f t="shared" si="1"/>
        <v>8.3106017762243027</v>
      </c>
      <c r="X31" s="124">
        <f t="shared" si="2"/>
        <v>100.12691142756861</v>
      </c>
    </row>
    <row r="32" spans="1:24">
      <c r="A32" s="138" t="s">
        <v>640</v>
      </c>
      <c r="B32" s="139">
        <v>51600</v>
      </c>
      <c r="C32" s="124" t="s">
        <v>106</v>
      </c>
      <c r="D32" s="124" t="s">
        <v>106</v>
      </c>
      <c r="E32" s="124">
        <v>128.69999999999999</v>
      </c>
      <c r="F32" s="140">
        <v>0.7438262421898244</v>
      </c>
      <c r="G32" s="140">
        <v>11.712344811431249</v>
      </c>
      <c r="H32" s="119">
        <v>0.20576849999999999</v>
      </c>
      <c r="I32" s="141">
        <v>5.7299999999999997E-2</v>
      </c>
      <c r="J32" s="142">
        <v>1.6000000000000001E-3</v>
      </c>
      <c r="K32" s="143">
        <v>0.67900000000000005</v>
      </c>
      <c r="L32" s="141">
        <v>2.1999999999999999E-2</v>
      </c>
      <c r="M32" s="141">
        <v>8.5379999999999998E-2</v>
      </c>
      <c r="N32" s="141">
        <v>1.5E-3</v>
      </c>
      <c r="O32" s="144">
        <v>0.5422283268383058</v>
      </c>
      <c r="P32" s="119">
        <v>503.0981783735121</v>
      </c>
      <c r="Q32" s="145">
        <v>61.457157819326589</v>
      </c>
      <c r="R32" s="119">
        <v>528.15572016640692</v>
      </c>
      <c r="S32" s="119">
        <v>8.9028226916418589</v>
      </c>
      <c r="T32" s="119">
        <v>526.16985134325409</v>
      </c>
      <c r="U32" s="119">
        <v>13.21819091061684</v>
      </c>
      <c r="V32" s="135">
        <f t="shared" si="0"/>
        <v>528.15572016640692</v>
      </c>
      <c r="W32" s="119">
        <f t="shared" si="1"/>
        <v>8.9028226916418589</v>
      </c>
      <c r="X32" s="124">
        <f t="shared" si="2"/>
        <v>100.37741972826515</v>
      </c>
    </row>
    <row r="33" spans="1:24">
      <c r="A33" s="138" t="s">
        <v>641</v>
      </c>
      <c r="B33" s="139">
        <v>32340</v>
      </c>
      <c r="C33" s="124" t="s">
        <v>106</v>
      </c>
      <c r="D33" s="124" t="s">
        <v>106</v>
      </c>
      <c r="E33" s="124">
        <v>80.900000000000006</v>
      </c>
      <c r="F33" s="140">
        <v>1.0319917440660475</v>
      </c>
      <c r="G33" s="140">
        <v>11.649580615097857</v>
      </c>
      <c r="H33" s="119">
        <v>0.18999779999999999</v>
      </c>
      <c r="I33" s="141">
        <v>5.8999999999999997E-2</v>
      </c>
      <c r="J33" s="142">
        <v>1.6999999999999999E-3</v>
      </c>
      <c r="K33" s="143">
        <v>0.69199999999999995</v>
      </c>
      <c r="L33" s="141">
        <v>2.1000000000000001E-2</v>
      </c>
      <c r="M33" s="141">
        <v>8.584E-2</v>
      </c>
      <c r="N33" s="141">
        <v>1.4E-3</v>
      </c>
      <c r="O33" s="144">
        <v>0.53743398570984757</v>
      </c>
      <c r="P33" s="119">
        <v>567.09604422188295</v>
      </c>
      <c r="Q33" s="145">
        <v>62.730108370842238</v>
      </c>
      <c r="R33" s="119">
        <v>530.88722647911391</v>
      </c>
      <c r="S33" s="119">
        <v>8.3061655379226522</v>
      </c>
      <c r="T33" s="119">
        <v>534.00138212319803</v>
      </c>
      <c r="U33" s="119">
        <v>12.524707476216008</v>
      </c>
      <c r="V33" s="135">
        <f t="shared" si="0"/>
        <v>530.88722647911391</v>
      </c>
      <c r="W33" s="119">
        <f t="shared" si="1"/>
        <v>8.3061655379226522</v>
      </c>
      <c r="X33" s="124">
        <f t="shared" si="2"/>
        <v>99.416826295148866</v>
      </c>
    </row>
    <row r="34" spans="1:24">
      <c r="A34" s="138" t="s">
        <v>642</v>
      </c>
      <c r="B34" s="139">
        <v>72800</v>
      </c>
      <c r="C34" s="124" t="s">
        <v>106</v>
      </c>
      <c r="D34" s="124" t="s">
        <v>106</v>
      </c>
      <c r="E34" s="124">
        <v>183.8</v>
      </c>
      <c r="F34" s="140">
        <v>0.63657775797313643</v>
      </c>
      <c r="G34" s="140">
        <v>11.631964638827498</v>
      </c>
      <c r="H34" s="119">
        <v>0.1894236</v>
      </c>
      <c r="I34" s="141">
        <v>5.7799999999999997E-2</v>
      </c>
      <c r="J34" s="142">
        <v>1.4E-3</v>
      </c>
      <c r="K34" s="143">
        <v>0.68600000000000005</v>
      </c>
      <c r="L34" s="141">
        <v>1.9E-2</v>
      </c>
      <c r="M34" s="141">
        <v>8.5970000000000005E-2</v>
      </c>
      <c r="N34" s="141">
        <v>1.4E-3</v>
      </c>
      <c r="O34" s="144">
        <v>0.58796520205946989</v>
      </c>
      <c r="P34" s="119">
        <v>522.1890215237994</v>
      </c>
      <c r="Q34" s="145">
        <v>53.136124212548367</v>
      </c>
      <c r="R34" s="119">
        <v>531.65896419528292</v>
      </c>
      <c r="S34" s="119">
        <v>8.3051718583143384</v>
      </c>
      <c r="T34" s="119">
        <v>530.39433373576048</v>
      </c>
      <c r="U34" s="119">
        <v>11.378637514155912</v>
      </c>
      <c r="V34" s="135">
        <f t="shared" si="0"/>
        <v>531.65896419528292</v>
      </c>
      <c r="W34" s="119">
        <f t="shared" si="1"/>
        <v>8.3051718583143384</v>
      </c>
      <c r="X34" s="124">
        <f t="shared" si="2"/>
        <v>100.23843212098727</v>
      </c>
    </row>
    <row r="35" spans="1:24">
      <c r="A35" s="138" t="s">
        <v>643</v>
      </c>
      <c r="B35" s="139">
        <v>87700</v>
      </c>
      <c r="C35" s="124" t="s">
        <v>106</v>
      </c>
      <c r="D35" s="124" t="s">
        <v>106</v>
      </c>
      <c r="E35" s="124">
        <v>219.5</v>
      </c>
      <c r="F35" s="140">
        <v>0.49212598425196852</v>
      </c>
      <c r="G35" s="140">
        <v>11.614401858304298</v>
      </c>
      <c r="H35" s="119">
        <v>0.17536260000000001</v>
      </c>
      <c r="I35" s="141">
        <v>5.7599999999999998E-2</v>
      </c>
      <c r="J35" s="142">
        <v>1.1000000000000001E-3</v>
      </c>
      <c r="K35" s="143">
        <v>0.68300000000000005</v>
      </c>
      <c r="L35" s="141">
        <v>1.6E-2</v>
      </c>
      <c r="M35" s="141">
        <v>8.6099999999999996E-2</v>
      </c>
      <c r="N35" s="141">
        <v>1.2999999999999999E-3</v>
      </c>
      <c r="O35" s="144">
        <v>0.64452671312427423</v>
      </c>
      <c r="P35" s="119">
        <v>514.58004409857756</v>
      </c>
      <c r="Q35" s="145">
        <v>41.949240470423426</v>
      </c>
      <c r="R35" s="119">
        <v>532.43060953330132</v>
      </c>
      <c r="S35" s="119">
        <v>7.7113774428995612</v>
      </c>
      <c r="T35" s="119">
        <v>528.58599300265928</v>
      </c>
      <c r="U35" s="119">
        <v>9.6074808154804714</v>
      </c>
      <c r="V35" s="135">
        <f t="shared" ref="V35:V66" si="3">IF(R35&lt;=800,R35,P35)</f>
        <v>532.43060953330132</v>
      </c>
      <c r="W35" s="119">
        <f t="shared" ref="W35:W66" si="4">IF(R35&lt;=800,S35,Q35)</f>
        <v>7.7113774428995612</v>
      </c>
      <c r="X35" s="124">
        <f t="shared" ref="X35:X66" si="5">IF(R35&lt;=800,100-(1-(R35/T35))*100,100-(1-(R35/P35))*100)</f>
        <v>100.72733984281395</v>
      </c>
    </row>
    <row r="36" spans="1:24">
      <c r="A36" s="138" t="s">
        <v>644</v>
      </c>
      <c r="B36" s="139">
        <v>59010</v>
      </c>
      <c r="C36" s="124" t="s">
        <v>106</v>
      </c>
      <c r="D36" s="124" t="s">
        <v>106</v>
      </c>
      <c r="E36" s="124">
        <v>146.1</v>
      </c>
      <c r="F36" s="140">
        <v>0.47214353163361666</v>
      </c>
      <c r="G36" s="140">
        <v>11.580775911986104</v>
      </c>
      <c r="H36" s="119">
        <v>0.18776010000000001</v>
      </c>
      <c r="I36" s="141">
        <v>5.8200000000000002E-2</v>
      </c>
      <c r="J36" s="142">
        <v>1.2999999999999999E-3</v>
      </c>
      <c r="K36" s="143">
        <v>0.69399999999999995</v>
      </c>
      <c r="L36" s="141">
        <v>1.9E-2</v>
      </c>
      <c r="M36" s="141">
        <v>8.6349999999999996E-2</v>
      </c>
      <c r="N36" s="141">
        <v>1.4E-3</v>
      </c>
      <c r="O36" s="144">
        <v>0.59220430926766832</v>
      </c>
      <c r="P36" s="119">
        <v>537.29901071766722</v>
      </c>
      <c r="Q36" s="145">
        <v>48.875636568131554</v>
      </c>
      <c r="R36" s="119">
        <v>533.91428331418558</v>
      </c>
      <c r="S36" s="119">
        <v>8.3022686191096682</v>
      </c>
      <c r="T36" s="119">
        <v>535.20088970895324</v>
      </c>
      <c r="U36" s="119">
        <v>11.325199890460794</v>
      </c>
      <c r="V36" s="135">
        <f t="shared" si="3"/>
        <v>533.91428331418558</v>
      </c>
      <c r="W36" s="119">
        <f t="shared" si="4"/>
        <v>8.3022686191096682</v>
      </c>
      <c r="X36" s="124">
        <f t="shared" si="5"/>
        <v>99.759603091193043</v>
      </c>
    </row>
    <row r="37" spans="1:24">
      <c r="A37" s="138" t="s">
        <v>645</v>
      </c>
      <c r="B37" s="139">
        <v>71100</v>
      </c>
      <c r="C37" s="124" t="s">
        <v>106</v>
      </c>
      <c r="D37" s="124" t="s">
        <v>106</v>
      </c>
      <c r="E37" s="124">
        <v>177.3</v>
      </c>
      <c r="F37" s="140">
        <v>0.58582308142940831</v>
      </c>
      <c r="G37" s="140">
        <v>11.560693641618498</v>
      </c>
      <c r="H37" s="119">
        <v>0.1737445</v>
      </c>
      <c r="I37" s="141">
        <v>5.8900000000000001E-2</v>
      </c>
      <c r="J37" s="142">
        <v>1.1999999999999999E-3</v>
      </c>
      <c r="K37" s="143">
        <v>0.70299999999999996</v>
      </c>
      <c r="L37" s="141">
        <v>1.7999999999999999E-2</v>
      </c>
      <c r="M37" s="141">
        <v>8.6499999999999994E-2</v>
      </c>
      <c r="N37" s="141">
        <v>1.2999999999999999E-3</v>
      </c>
      <c r="O37" s="144">
        <v>0.58696210661528581</v>
      </c>
      <c r="P37" s="119">
        <v>563.40175458676379</v>
      </c>
      <c r="Q37" s="145">
        <v>44.382950324858506</v>
      </c>
      <c r="R37" s="119">
        <v>534.80432370248059</v>
      </c>
      <c r="S37" s="119">
        <v>7.7085401603617356</v>
      </c>
      <c r="T37" s="119">
        <v>540.58120696608728</v>
      </c>
      <c r="U37" s="119">
        <v>10.675854748287861</v>
      </c>
      <c r="V37" s="135">
        <f t="shared" si="3"/>
        <v>534.80432370248059</v>
      </c>
      <c r="W37" s="119">
        <f t="shared" si="4"/>
        <v>7.7085401603617356</v>
      </c>
      <c r="X37" s="124">
        <f t="shared" si="5"/>
        <v>98.931356993331605</v>
      </c>
    </row>
    <row r="38" spans="1:24">
      <c r="A38" s="138" t="s">
        <v>646</v>
      </c>
      <c r="B38" s="139">
        <v>119800</v>
      </c>
      <c r="C38" s="124" t="s">
        <v>106</v>
      </c>
      <c r="D38" s="124" t="s">
        <v>106</v>
      </c>
      <c r="E38" s="124">
        <v>298.5</v>
      </c>
      <c r="F38" s="140">
        <v>0.39261876717707106</v>
      </c>
      <c r="G38" s="140">
        <v>11.450818733539448</v>
      </c>
      <c r="H38" s="119">
        <v>0.1835697</v>
      </c>
      <c r="I38" s="141">
        <v>5.8099999999999999E-2</v>
      </c>
      <c r="J38" s="142">
        <v>1E-3</v>
      </c>
      <c r="K38" s="143">
        <v>0.70399999999999996</v>
      </c>
      <c r="L38" s="141">
        <v>1.6E-2</v>
      </c>
      <c r="M38" s="141">
        <v>8.7330000000000005E-2</v>
      </c>
      <c r="N38" s="141">
        <v>1.4E-3</v>
      </c>
      <c r="O38" s="144">
        <v>0.70537043398602983</v>
      </c>
      <c r="P38" s="119">
        <v>533.53490813033352</v>
      </c>
      <c r="Q38" s="145">
        <v>37.685474574425442</v>
      </c>
      <c r="R38" s="119">
        <v>539.72699385714361</v>
      </c>
      <c r="S38" s="119">
        <v>8.2947906768720259</v>
      </c>
      <c r="T38" s="119">
        <v>541.17726395605825</v>
      </c>
      <c r="U38" s="119">
        <v>9.489630317548631</v>
      </c>
      <c r="V38" s="135">
        <f t="shared" si="3"/>
        <v>539.72699385714361</v>
      </c>
      <c r="W38" s="119">
        <f t="shared" si="4"/>
        <v>8.2947906768720259</v>
      </c>
      <c r="X38" s="124">
        <f t="shared" si="5"/>
        <v>99.732015700675774</v>
      </c>
    </row>
    <row r="39" spans="1:24">
      <c r="A39" s="138" t="s">
        <v>647</v>
      </c>
      <c r="B39" s="139">
        <v>155700</v>
      </c>
      <c r="C39" s="124" t="s">
        <v>106</v>
      </c>
      <c r="D39" s="124" t="s">
        <v>106</v>
      </c>
      <c r="E39" s="124">
        <v>380.6</v>
      </c>
      <c r="F39" s="140">
        <v>0.96842920782490804</v>
      </c>
      <c r="G39" s="140">
        <v>11.407711613050422</v>
      </c>
      <c r="H39" s="119">
        <v>0.1821902</v>
      </c>
      <c r="I39" s="141">
        <v>5.8340000000000003E-2</v>
      </c>
      <c r="J39" s="142">
        <v>9.1E-4</v>
      </c>
      <c r="K39" s="143">
        <v>0.70599999999999996</v>
      </c>
      <c r="L39" s="141">
        <v>1.4999999999999999E-2</v>
      </c>
      <c r="M39" s="141">
        <v>8.7660000000000002E-2</v>
      </c>
      <c r="N39" s="141">
        <v>1.4E-3</v>
      </c>
      <c r="O39" s="144">
        <v>0.75169214388926919</v>
      </c>
      <c r="P39" s="119">
        <v>542.55387295209323</v>
      </c>
      <c r="Q39" s="145">
        <v>34.100380852063822</v>
      </c>
      <c r="R39" s="119">
        <v>541.68315613505911</v>
      </c>
      <c r="S39" s="119">
        <v>8.2922756251613237</v>
      </c>
      <c r="T39" s="119">
        <v>542.36832925774206</v>
      </c>
      <c r="U39" s="119">
        <v>8.888732456633079</v>
      </c>
      <c r="V39" s="135">
        <f t="shared" si="3"/>
        <v>541.68315613505911</v>
      </c>
      <c r="W39" s="119">
        <f t="shared" si="4"/>
        <v>8.2922756251613237</v>
      </c>
      <c r="X39" s="124">
        <f t="shared" si="5"/>
        <v>99.873670145227564</v>
      </c>
    </row>
    <row r="40" spans="1:24">
      <c r="A40" s="138" t="s">
        <v>648</v>
      </c>
      <c r="B40" s="139">
        <v>144500</v>
      </c>
      <c r="C40" s="124" t="s">
        <v>106</v>
      </c>
      <c r="D40" s="124" t="s">
        <v>106</v>
      </c>
      <c r="E40" s="124">
        <v>349.9</v>
      </c>
      <c r="F40" s="140">
        <v>0.17137960582690659</v>
      </c>
      <c r="G40" s="140">
        <v>11.268875366238449</v>
      </c>
      <c r="H40" s="119">
        <v>0.1650838</v>
      </c>
      <c r="I40" s="141">
        <v>5.833E-2</v>
      </c>
      <c r="J40" s="142">
        <v>9.2000000000000003E-4</v>
      </c>
      <c r="K40" s="143">
        <v>0.71399999999999997</v>
      </c>
      <c r="L40" s="141">
        <v>1.4999999999999999E-2</v>
      </c>
      <c r="M40" s="141">
        <v>8.8739999999999999E-2</v>
      </c>
      <c r="N40" s="141">
        <v>1.2999999999999999E-3</v>
      </c>
      <c r="O40" s="144">
        <v>0.69731800766283514</v>
      </c>
      <c r="P40" s="119">
        <v>542.17909944596192</v>
      </c>
      <c r="Q40" s="145">
        <v>34.483215419794583</v>
      </c>
      <c r="R40" s="119">
        <v>548.08099466487579</v>
      </c>
      <c r="S40" s="119">
        <v>7.6926898826255865</v>
      </c>
      <c r="T40" s="119">
        <v>547.11866799572317</v>
      </c>
      <c r="U40" s="119">
        <v>8.8474250145358155</v>
      </c>
      <c r="V40" s="135">
        <f t="shared" si="3"/>
        <v>548.08099466487579</v>
      </c>
      <c r="W40" s="119">
        <f t="shared" si="4"/>
        <v>7.6926898826255865</v>
      </c>
      <c r="X40" s="124">
        <f t="shared" si="5"/>
        <v>100.17588993493459</v>
      </c>
    </row>
    <row r="41" spans="1:24">
      <c r="A41" s="138" t="s">
        <v>649</v>
      </c>
      <c r="B41" s="139">
        <v>48430</v>
      </c>
      <c r="C41" s="124" t="s">
        <v>106</v>
      </c>
      <c r="D41" s="124" t="s">
        <v>106</v>
      </c>
      <c r="E41" s="124">
        <v>114.1</v>
      </c>
      <c r="F41" s="140">
        <v>0.64172495668356544</v>
      </c>
      <c r="G41" s="140">
        <v>11.066843736166446</v>
      </c>
      <c r="H41" s="119">
        <v>0.1837125</v>
      </c>
      <c r="I41" s="141">
        <v>5.8400000000000001E-2</v>
      </c>
      <c r="J41" s="142">
        <v>1.2999999999999999E-3</v>
      </c>
      <c r="K41" s="143">
        <v>0.72799999999999998</v>
      </c>
      <c r="L41" s="141">
        <v>0.02</v>
      </c>
      <c r="M41" s="141">
        <v>9.0359999999999996E-2</v>
      </c>
      <c r="N41" s="141">
        <v>1.5E-3</v>
      </c>
      <c r="O41" s="144">
        <v>0.60424966799468793</v>
      </c>
      <c r="P41" s="119">
        <v>544.80066569742303</v>
      </c>
      <c r="Q41" s="145">
        <v>48.646219780249595</v>
      </c>
      <c r="R41" s="119">
        <v>557.6658626369225</v>
      </c>
      <c r="S41" s="119">
        <v>8.8621887766361169</v>
      </c>
      <c r="T41" s="119">
        <v>555.37865703595867</v>
      </c>
      <c r="U41" s="119">
        <v>11.684628980534853</v>
      </c>
      <c r="V41" s="135">
        <f t="shared" si="3"/>
        <v>557.6658626369225</v>
      </c>
      <c r="W41" s="119">
        <f t="shared" si="4"/>
        <v>8.8621887766361169</v>
      </c>
      <c r="X41" s="124">
        <f t="shared" si="5"/>
        <v>100.41182814139287</v>
      </c>
    </row>
    <row r="42" spans="1:24">
      <c r="A42" s="138" t="s">
        <v>650</v>
      </c>
      <c r="B42" s="139">
        <v>184000</v>
      </c>
      <c r="C42" s="124" t="s">
        <v>106</v>
      </c>
      <c r="D42" s="124" t="s">
        <v>106</v>
      </c>
      <c r="E42" s="124">
        <v>414.3</v>
      </c>
      <c r="F42" s="140">
        <v>0.26539278131634819</v>
      </c>
      <c r="G42" s="140">
        <v>10.641694157709908</v>
      </c>
      <c r="H42" s="119">
        <v>0.15854389999999999</v>
      </c>
      <c r="I42" s="141">
        <v>6.0040000000000003E-2</v>
      </c>
      <c r="J42" s="142">
        <v>8.4000000000000003E-4</v>
      </c>
      <c r="K42" s="143">
        <v>0.77900000000000003</v>
      </c>
      <c r="L42" s="141">
        <v>1.6E-2</v>
      </c>
      <c r="M42" s="141">
        <v>9.3969999999999998E-2</v>
      </c>
      <c r="N42" s="141">
        <v>1.4E-3</v>
      </c>
      <c r="O42" s="144">
        <v>0.72536447802490167</v>
      </c>
      <c r="P42" s="119">
        <v>605.01645897183403</v>
      </c>
      <c r="Q42" s="145">
        <v>30.265518906393247</v>
      </c>
      <c r="R42" s="119">
        <v>578.97361044523996</v>
      </c>
      <c r="S42" s="119">
        <v>8.2444764952864489</v>
      </c>
      <c r="T42" s="119">
        <v>584.91283818215777</v>
      </c>
      <c r="U42" s="119">
        <v>9.0913471661107224</v>
      </c>
      <c r="V42" s="135">
        <f t="shared" si="3"/>
        <v>578.97361044523996</v>
      </c>
      <c r="W42" s="119">
        <f t="shared" si="4"/>
        <v>8.2444764952864489</v>
      </c>
      <c r="X42" s="124">
        <f t="shared" si="5"/>
        <v>98.984596105741801</v>
      </c>
    </row>
    <row r="43" spans="1:24">
      <c r="A43" s="138" t="s">
        <v>651</v>
      </c>
      <c r="B43" s="139">
        <v>221900</v>
      </c>
      <c r="C43" s="124" t="s">
        <v>106</v>
      </c>
      <c r="D43" s="124" t="s">
        <v>106</v>
      </c>
      <c r="E43" s="124">
        <v>497</v>
      </c>
      <c r="F43" s="140">
        <v>6.5746219592373437E-2</v>
      </c>
      <c r="G43" s="140">
        <v>10.432968179447052</v>
      </c>
      <c r="H43" s="119">
        <v>0.1632702</v>
      </c>
      <c r="I43" s="141">
        <v>6.0290000000000003E-2</v>
      </c>
      <c r="J43" s="142">
        <v>7.3999999999999999E-4</v>
      </c>
      <c r="K43" s="143">
        <v>0.79649999999999999</v>
      </c>
      <c r="L43" s="141">
        <v>1.4999999999999999E-2</v>
      </c>
      <c r="M43" s="141">
        <v>9.5850000000000005E-2</v>
      </c>
      <c r="N43" s="141">
        <v>1.5E-3</v>
      </c>
      <c r="O43" s="144">
        <v>0.83098591549295775</v>
      </c>
      <c r="P43" s="119">
        <v>613.9985986603391</v>
      </c>
      <c r="Q43" s="145">
        <v>26.512055631747522</v>
      </c>
      <c r="R43" s="119">
        <v>590.04233905296337</v>
      </c>
      <c r="S43" s="119">
        <v>8.8178212482813478</v>
      </c>
      <c r="T43" s="119">
        <v>594.85234053047304</v>
      </c>
      <c r="U43" s="119">
        <v>8.4428123892557778</v>
      </c>
      <c r="V43" s="135">
        <f t="shared" si="3"/>
        <v>590.04233905296337</v>
      </c>
      <c r="W43" s="119">
        <f t="shared" si="4"/>
        <v>8.8178212482813478</v>
      </c>
      <c r="X43" s="124">
        <f t="shared" si="5"/>
        <v>99.191395721294427</v>
      </c>
    </row>
    <row r="44" spans="1:24">
      <c r="A44" s="138" t="s">
        <v>652</v>
      </c>
      <c r="B44" s="139">
        <v>85400</v>
      </c>
      <c r="C44" s="124" t="s">
        <v>106</v>
      </c>
      <c r="D44" s="124" t="s">
        <v>106</v>
      </c>
      <c r="E44" s="124">
        <v>195.2</v>
      </c>
      <c r="F44" s="140">
        <v>0.33036009250082587</v>
      </c>
      <c r="G44" s="140">
        <v>10.375596596804318</v>
      </c>
      <c r="H44" s="119">
        <v>0.1722448</v>
      </c>
      <c r="I44" s="141">
        <v>6.2399999999999997E-2</v>
      </c>
      <c r="J44" s="142">
        <v>1.5E-3</v>
      </c>
      <c r="K44" s="143">
        <v>0.82799999999999996</v>
      </c>
      <c r="L44" s="141">
        <v>2.3E-2</v>
      </c>
      <c r="M44" s="141">
        <v>9.6379999999999993E-2</v>
      </c>
      <c r="N44" s="141">
        <v>1.6000000000000001E-3</v>
      </c>
      <c r="O44" s="144">
        <v>0.59763436397592862</v>
      </c>
      <c r="P44" s="119">
        <v>687.84606435505157</v>
      </c>
      <c r="Q44" s="145">
        <v>51.291939760495659</v>
      </c>
      <c r="R44" s="119">
        <v>593.15934738063379</v>
      </c>
      <c r="S44" s="119">
        <v>9.4007040952544685</v>
      </c>
      <c r="T44" s="119">
        <v>612.50187646033226</v>
      </c>
      <c r="U44" s="119">
        <v>12.69590349738769</v>
      </c>
      <c r="V44" s="135">
        <f t="shared" si="3"/>
        <v>593.15934738063379</v>
      </c>
      <c r="W44" s="119">
        <f t="shared" si="4"/>
        <v>9.4007040952544685</v>
      </c>
      <c r="X44" s="124">
        <f t="shared" si="5"/>
        <v>96.842045743356806</v>
      </c>
    </row>
    <row r="45" spans="1:24">
      <c r="A45" s="138" t="s">
        <v>653</v>
      </c>
      <c r="B45" s="139">
        <v>82300</v>
      </c>
      <c r="C45" s="124" t="s">
        <v>106</v>
      </c>
      <c r="D45" s="124" t="s">
        <v>106</v>
      </c>
      <c r="E45" s="124">
        <v>178.6</v>
      </c>
      <c r="F45" s="140">
        <v>1.2048192771084338</v>
      </c>
      <c r="G45" s="140">
        <v>10.36591686534674</v>
      </c>
      <c r="H45" s="119">
        <v>0.1611783</v>
      </c>
      <c r="I45" s="141">
        <v>6.0199999999999997E-2</v>
      </c>
      <c r="J45" s="142">
        <v>1.1999999999999999E-3</v>
      </c>
      <c r="K45" s="143">
        <v>0.80400000000000005</v>
      </c>
      <c r="L45" s="141">
        <v>0.02</v>
      </c>
      <c r="M45" s="141">
        <v>9.647E-2</v>
      </c>
      <c r="N45" s="141">
        <v>1.5E-3</v>
      </c>
      <c r="O45" s="144">
        <v>0.62506478698040846</v>
      </c>
      <c r="P45" s="119">
        <v>610.77087980580905</v>
      </c>
      <c r="Q45" s="145">
        <v>43.080036520101061</v>
      </c>
      <c r="R45" s="119">
        <v>593.68850101787916</v>
      </c>
      <c r="S45" s="119">
        <v>8.812838609542041</v>
      </c>
      <c r="T45" s="119">
        <v>599.08252184640492</v>
      </c>
      <c r="U45" s="119">
        <v>11.195075404079603</v>
      </c>
      <c r="V45" s="135">
        <f t="shared" si="3"/>
        <v>593.68850101787916</v>
      </c>
      <c r="W45" s="119">
        <f t="shared" si="4"/>
        <v>8.812838609542041</v>
      </c>
      <c r="X45" s="124">
        <f t="shared" si="5"/>
        <v>99.099619729866077</v>
      </c>
    </row>
    <row r="46" spans="1:24">
      <c r="A46" s="138" t="s">
        <v>654</v>
      </c>
      <c r="B46" s="139">
        <v>102000</v>
      </c>
      <c r="C46" s="124" t="s">
        <v>106</v>
      </c>
      <c r="D46" s="124" t="s">
        <v>106</v>
      </c>
      <c r="E46" s="124">
        <v>231.9</v>
      </c>
      <c r="F46" s="140">
        <v>0.99760574620909825</v>
      </c>
      <c r="G46" s="140">
        <v>10.356255178127588</v>
      </c>
      <c r="H46" s="119">
        <v>0.17160320000000001</v>
      </c>
      <c r="I46" s="141">
        <v>5.96E-2</v>
      </c>
      <c r="J46" s="142">
        <v>1.5E-3</v>
      </c>
      <c r="K46" s="143">
        <v>0.79100000000000004</v>
      </c>
      <c r="L46" s="141">
        <v>2.1999999999999999E-2</v>
      </c>
      <c r="M46" s="141">
        <v>9.6560000000000007E-2</v>
      </c>
      <c r="N46" s="141">
        <v>1.6000000000000001E-3</v>
      </c>
      <c r="O46" s="144">
        <v>0.59576711606537625</v>
      </c>
      <c r="P46" s="119">
        <v>589.08345455945437</v>
      </c>
      <c r="Q46" s="145">
        <v>54.590281713573006</v>
      </c>
      <c r="R46" s="119">
        <v>594.21761122313421</v>
      </c>
      <c r="S46" s="119">
        <v>9.399162096879536</v>
      </c>
      <c r="T46" s="119">
        <v>591.73896845060131</v>
      </c>
      <c r="U46" s="119">
        <v>12.396617448483994</v>
      </c>
      <c r="V46" s="135">
        <f t="shared" si="3"/>
        <v>594.21761122313421</v>
      </c>
      <c r="W46" s="119">
        <f t="shared" si="4"/>
        <v>9.399162096879536</v>
      </c>
      <c r="X46" s="124">
        <f t="shared" si="5"/>
        <v>100.41887435249075</v>
      </c>
    </row>
    <row r="47" spans="1:24">
      <c r="A47" s="138" t="s">
        <v>655</v>
      </c>
      <c r="B47" s="139">
        <v>36210</v>
      </c>
      <c r="C47" s="124" t="s">
        <v>106</v>
      </c>
      <c r="D47" s="124" t="s">
        <v>106</v>
      </c>
      <c r="E47" s="124">
        <v>80.3</v>
      </c>
      <c r="F47" s="140">
        <v>0.57339449541284404</v>
      </c>
      <c r="G47" s="140">
        <v>10.323113451016827</v>
      </c>
      <c r="H47" s="119">
        <v>0.17050670000000001</v>
      </c>
      <c r="I47" s="141">
        <v>6.3E-2</v>
      </c>
      <c r="J47" s="142">
        <v>1.8E-3</v>
      </c>
      <c r="K47" s="143">
        <v>0.84099999999999997</v>
      </c>
      <c r="L47" s="141">
        <v>2.5999999999999999E-2</v>
      </c>
      <c r="M47" s="141">
        <v>9.6869999999999998E-2</v>
      </c>
      <c r="N47" s="141">
        <v>1.6000000000000001E-3</v>
      </c>
      <c r="O47" s="144">
        <v>0.53426082537262476</v>
      </c>
      <c r="P47" s="119">
        <v>708.23070884661774</v>
      </c>
      <c r="Q47" s="145">
        <v>60.760772573511389</v>
      </c>
      <c r="R47" s="119">
        <v>596.03976958675673</v>
      </c>
      <c r="S47" s="119">
        <v>9.3965076185007774</v>
      </c>
      <c r="T47" s="119">
        <v>619.69731659739125</v>
      </c>
      <c r="U47" s="119">
        <v>14.23969366771064</v>
      </c>
      <c r="V47" s="135">
        <f t="shared" si="3"/>
        <v>596.03976958675673</v>
      </c>
      <c r="W47" s="119">
        <f t="shared" si="4"/>
        <v>9.3965076185007774</v>
      </c>
      <c r="X47" s="124">
        <f t="shared" si="5"/>
        <v>96.182402863944546</v>
      </c>
    </row>
    <row r="48" spans="1:24">
      <c r="A48" s="138" t="s">
        <v>656</v>
      </c>
      <c r="B48" s="139">
        <v>61100</v>
      </c>
      <c r="C48" s="124" t="s">
        <v>106</v>
      </c>
      <c r="D48" s="124" t="s">
        <v>106</v>
      </c>
      <c r="E48" s="124">
        <v>136.69999999999999</v>
      </c>
      <c r="F48" s="140">
        <v>0.30303030303030304</v>
      </c>
      <c r="G48" s="140">
        <v>10.311404413281089</v>
      </c>
      <c r="H48" s="119">
        <v>0.15948760000000001</v>
      </c>
      <c r="I48" s="141">
        <v>6.0499999999999998E-2</v>
      </c>
      <c r="J48" s="142">
        <v>1.2999999999999999E-3</v>
      </c>
      <c r="K48" s="143">
        <v>0.80900000000000005</v>
      </c>
      <c r="L48" s="141">
        <v>2.1000000000000001E-2</v>
      </c>
      <c r="M48" s="141">
        <v>9.6979999999999997E-2</v>
      </c>
      <c r="N48" s="141">
        <v>1.5E-3</v>
      </c>
      <c r="O48" s="144">
        <v>0.59585186931031431</v>
      </c>
      <c r="P48" s="119">
        <v>621.50451059598743</v>
      </c>
      <c r="Q48" s="145">
        <v>46.355434803272942</v>
      </c>
      <c r="R48" s="119">
        <v>596.68621812300739</v>
      </c>
      <c r="S48" s="119">
        <v>8.8087442064637571</v>
      </c>
      <c r="T48" s="119">
        <v>601.8928835996935</v>
      </c>
      <c r="U48" s="119">
        <v>11.719307955700287</v>
      </c>
      <c r="V48" s="135">
        <f t="shared" si="3"/>
        <v>596.68621812300739</v>
      </c>
      <c r="W48" s="119">
        <f t="shared" si="4"/>
        <v>8.8087442064637571</v>
      </c>
      <c r="X48" s="124">
        <f t="shared" si="5"/>
        <v>99.134951480810514</v>
      </c>
    </row>
    <row r="49" spans="1:24">
      <c r="A49" s="138" t="s">
        <v>657</v>
      </c>
      <c r="B49" s="139">
        <v>271500</v>
      </c>
      <c r="C49" s="124" t="s">
        <v>106</v>
      </c>
      <c r="D49" s="124" t="s">
        <v>106</v>
      </c>
      <c r="E49" s="124">
        <v>592</v>
      </c>
      <c r="F49" s="140">
        <v>0.52328623757195181</v>
      </c>
      <c r="G49" s="140">
        <v>10.163634515702816</v>
      </c>
      <c r="H49" s="119">
        <v>0.15494920000000001</v>
      </c>
      <c r="I49" s="141">
        <v>6.0049999999999999E-2</v>
      </c>
      <c r="J49" s="142">
        <v>6.6E-4</v>
      </c>
      <c r="K49" s="143">
        <v>0.81730000000000003</v>
      </c>
      <c r="L49" s="141">
        <v>1.4999999999999999E-2</v>
      </c>
      <c r="M49" s="141">
        <v>9.8390000000000005E-2</v>
      </c>
      <c r="N49" s="141">
        <v>1.5E-3</v>
      </c>
      <c r="O49" s="144">
        <v>0.83067384896839103</v>
      </c>
      <c r="P49" s="119">
        <v>605.37672189954162</v>
      </c>
      <c r="Q49" s="145">
        <v>23.774656275774102</v>
      </c>
      <c r="R49" s="119">
        <v>604.96677697784435</v>
      </c>
      <c r="S49" s="119">
        <v>8.797444159893189</v>
      </c>
      <c r="T49" s="119">
        <v>606.54097893595826</v>
      </c>
      <c r="U49" s="119">
        <v>8.3465758226266189</v>
      </c>
      <c r="V49" s="135">
        <f t="shared" si="3"/>
        <v>604.96677697784435</v>
      </c>
      <c r="W49" s="119">
        <f t="shared" si="4"/>
        <v>8.797444159893189</v>
      </c>
      <c r="X49" s="124">
        <f t="shared" si="5"/>
        <v>99.740462390377076</v>
      </c>
    </row>
    <row r="50" spans="1:24">
      <c r="A50" s="138" t="s">
        <v>658</v>
      </c>
      <c r="B50" s="139">
        <v>48300</v>
      </c>
      <c r="C50" s="124" t="s">
        <v>106</v>
      </c>
      <c r="D50" s="124" t="s">
        <v>106</v>
      </c>
      <c r="E50" s="124">
        <v>105.6</v>
      </c>
      <c r="F50" s="140">
        <v>0.37523452157598497</v>
      </c>
      <c r="G50" s="140">
        <v>10.13787510137875</v>
      </c>
      <c r="H50" s="119">
        <v>0.16444239999999999</v>
      </c>
      <c r="I50" s="141">
        <v>6.0299999999999999E-2</v>
      </c>
      <c r="J50" s="142">
        <v>1.5E-3</v>
      </c>
      <c r="K50" s="143">
        <v>0.82099999999999995</v>
      </c>
      <c r="L50" s="141">
        <v>2.3E-2</v>
      </c>
      <c r="M50" s="141">
        <v>9.8640000000000005E-2</v>
      </c>
      <c r="N50" s="141">
        <v>1.6000000000000001E-3</v>
      </c>
      <c r="O50" s="144">
        <v>0.57900490144222283</v>
      </c>
      <c r="P50" s="119">
        <v>614.35682925071933</v>
      </c>
      <c r="Q50" s="145">
        <v>53.728524674131307</v>
      </c>
      <c r="R50" s="119">
        <v>606.43385166729706</v>
      </c>
      <c r="S50" s="119">
        <v>9.3813800768793953</v>
      </c>
      <c r="T50" s="119">
        <v>608.60618443973283</v>
      </c>
      <c r="U50" s="119">
        <v>12.744402080449959</v>
      </c>
      <c r="V50" s="135">
        <f t="shared" si="3"/>
        <v>606.43385166729706</v>
      </c>
      <c r="W50" s="119">
        <f t="shared" si="4"/>
        <v>9.3813800768793953</v>
      </c>
      <c r="X50" s="124">
        <f t="shared" si="5"/>
        <v>99.64306429543835</v>
      </c>
    </row>
    <row r="51" spans="1:24">
      <c r="A51" s="138" t="s">
        <v>659</v>
      </c>
      <c r="B51" s="139">
        <v>77800</v>
      </c>
      <c r="C51" s="124" t="s">
        <v>106</v>
      </c>
      <c r="D51" s="124" t="s">
        <v>106</v>
      </c>
      <c r="E51" s="124">
        <v>165.9</v>
      </c>
      <c r="F51" s="140">
        <v>0.32552083333333331</v>
      </c>
      <c r="G51" s="140">
        <v>9.9393698439518925</v>
      </c>
      <c r="H51" s="119">
        <v>0.1580657</v>
      </c>
      <c r="I51" s="141">
        <v>6.13E-2</v>
      </c>
      <c r="J51" s="142">
        <v>1.1000000000000001E-3</v>
      </c>
      <c r="K51" s="143">
        <v>0.85099999999999998</v>
      </c>
      <c r="L51" s="141">
        <v>0.02</v>
      </c>
      <c r="M51" s="141">
        <v>0.10061</v>
      </c>
      <c r="N51" s="141">
        <v>1.6000000000000001E-3</v>
      </c>
      <c r="O51" s="144">
        <v>0.67667229897624503</v>
      </c>
      <c r="P51" s="119">
        <v>649.77733575356979</v>
      </c>
      <c r="Q51" s="145">
        <v>38.530359926981937</v>
      </c>
      <c r="R51" s="119">
        <v>617.98273363649264</v>
      </c>
      <c r="S51" s="119">
        <v>9.3646003806184126</v>
      </c>
      <c r="T51" s="119">
        <v>625.19777995771994</v>
      </c>
      <c r="U51" s="119">
        <v>10.912335584700259</v>
      </c>
      <c r="V51" s="135">
        <f t="shared" si="3"/>
        <v>617.98273363649264</v>
      </c>
      <c r="W51" s="119">
        <f t="shared" si="4"/>
        <v>9.3646003806184126</v>
      </c>
      <c r="X51" s="124">
        <f t="shared" si="5"/>
        <v>98.845957782877093</v>
      </c>
    </row>
    <row r="52" spans="1:24">
      <c r="A52" s="138" t="s">
        <v>660</v>
      </c>
      <c r="B52" s="139">
        <v>69000</v>
      </c>
      <c r="C52" s="124" t="s">
        <v>106</v>
      </c>
      <c r="D52" s="124" t="s">
        <v>106</v>
      </c>
      <c r="E52" s="124">
        <v>144.19999999999999</v>
      </c>
      <c r="F52" s="140">
        <v>0.42992261392949266</v>
      </c>
      <c r="G52" s="140">
        <v>9.8299420033421807</v>
      </c>
      <c r="H52" s="119">
        <v>0.1546044</v>
      </c>
      <c r="I52" s="141">
        <v>6.0600000000000001E-2</v>
      </c>
      <c r="J52" s="142">
        <v>1.1000000000000001E-3</v>
      </c>
      <c r="K52" s="143">
        <v>0.85</v>
      </c>
      <c r="L52" s="141">
        <v>0.02</v>
      </c>
      <c r="M52" s="141">
        <v>0.10173</v>
      </c>
      <c r="N52" s="141">
        <v>1.6000000000000001E-3</v>
      </c>
      <c r="O52" s="144">
        <v>0.6684360562272682</v>
      </c>
      <c r="P52" s="119">
        <v>625.06631142741878</v>
      </c>
      <c r="Q52" s="145">
        <v>39.135851438909853</v>
      </c>
      <c r="R52" s="119">
        <v>624.53938202537256</v>
      </c>
      <c r="S52" s="119">
        <v>9.3550873913033001</v>
      </c>
      <c r="T52" s="119">
        <v>624.64907253920239</v>
      </c>
      <c r="U52" s="119">
        <v>10.918202544815813</v>
      </c>
      <c r="V52" s="135">
        <f t="shared" si="3"/>
        <v>624.53938202537256</v>
      </c>
      <c r="W52" s="119">
        <f t="shared" si="4"/>
        <v>9.3550873913033001</v>
      </c>
      <c r="X52" s="124">
        <f t="shared" si="5"/>
        <v>99.982439657937221</v>
      </c>
    </row>
    <row r="53" spans="1:24">
      <c r="A53" s="138" t="s">
        <v>661</v>
      </c>
      <c r="B53" s="139">
        <v>87200</v>
      </c>
      <c r="C53" s="124" t="s">
        <v>106</v>
      </c>
      <c r="D53" s="124" t="s">
        <v>106</v>
      </c>
      <c r="E53" s="124">
        <v>181.3</v>
      </c>
      <c r="F53" s="140">
        <v>0.82712985938792383</v>
      </c>
      <c r="G53" s="140">
        <v>9.8000784006272053</v>
      </c>
      <c r="H53" s="119">
        <v>0.15366650000000001</v>
      </c>
      <c r="I53" s="141">
        <v>0.06</v>
      </c>
      <c r="J53" s="142">
        <v>1.1000000000000001E-3</v>
      </c>
      <c r="K53" s="143">
        <v>0.84099999999999997</v>
      </c>
      <c r="L53" s="141">
        <v>1.9E-2</v>
      </c>
      <c r="M53" s="141">
        <v>0.10204000000000001</v>
      </c>
      <c r="N53" s="141">
        <v>1.6000000000000001E-3</v>
      </c>
      <c r="O53" s="144">
        <v>0.69405186820441933</v>
      </c>
      <c r="P53" s="119">
        <v>603.57458941479069</v>
      </c>
      <c r="Q53" s="145">
        <v>39.669418375707927</v>
      </c>
      <c r="R53" s="119">
        <v>626.35299089529485</v>
      </c>
      <c r="S53" s="119">
        <v>9.3524577459264719</v>
      </c>
      <c r="T53" s="119">
        <v>619.69731659739125</v>
      </c>
      <c r="U53" s="119">
        <v>10.425532288337308</v>
      </c>
      <c r="V53" s="135">
        <f t="shared" si="3"/>
        <v>626.35299089529485</v>
      </c>
      <c r="W53" s="119">
        <f t="shared" si="4"/>
        <v>9.3524577459264719</v>
      </c>
      <c r="X53" s="124">
        <f t="shared" si="5"/>
        <v>101.07402019012255</v>
      </c>
    </row>
    <row r="54" spans="1:24">
      <c r="A54" s="138" t="s">
        <v>662</v>
      </c>
      <c r="B54" s="139">
        <v>78900</v>
      </c>
      <c r="C54" s="124" t="s">
        <v>106</v>
      </c>
      <c r="D54" s="124" t="s">
        <v>106</v>
      </c>
      <c r="E54" s="124">
        <v>163.80000000000001</v>
      </c>
      <c r="F54" s="140">
        <v>0.27173913043478259</v>
      </c>
      <c r="G54" s="140">
        <v>9.6767950454809366</v>
      </c>
      <c r="H54" s="119">
        <v>0.1498246</v>
      </c>
      <c r="I54" s="141">
        <v>6.1199999999999997E-2</v>
      </c>
      <c r="J54" s="142">
        <v>1.1999999999999999E-3</v>
      </c>
      <c r="K54" s="143">
        <v>0.87</v>
      </c>
      <c r="L54" s="141">
        <v>2.1000000000000001E-2</v>
      </c>
      <c r="M54" s="141">
        <v>0.10334</v>
      </c>
      <c r="N54" s="141">
        <v>1.6000000000000001E-3</v>
      </c>
      <c r="O54" s="144">
        <v>0.64143327158616481</v>
      </c>
      <c r="P54" s="119">
        <v>646.27069642460788</v>
      </c>
      <c r="Q54" s="145">
        <v>42.126289361374852</v>
      </c>
      <c r="R54" s="119">
        <v>633.95289604306038</v>
      </c>
      <c r="S54" s="119">
        <v>9.341446280598575</v>
      </c>
      <c r="T54" s="119">
        <v>635.56727508401821</v>
      </c>
      <c r="U54" s="119">
        <v>11.339146885134937</v>
      </c>
      <c r="V54" s="135">
        <f t="shared" si="3"/>
        <v>633.95289604306038</v>
      </c>
      <c r="W54" s="119">
        <f t="shared" si="4"/>
        <v>9.341446280598575</v>
      </c>
      <c r="X54" s="124">
        <f t="shared" si="5"/>
        <v>99.745993995561776</v>
      </c>
    </row>
    <row r="55" spans="1:24">
      <c r="A55" s="138" t="s">
        <v>663</v>
      </c>
      <c r="B55" s="139">
        <v>60600</v>
      </c>
      <c r="C55" s="124" t="s">
        <v>106</v>
      </c>
      <c r="D55" s="124" t="s">
        <v>106</v>
      </c>
      <c r="E55" s="124">
        <v>124.4</v>
      </c>
      <c r="F55" s="140">
        <v>0.60288177488394523</v>
      </c>
      <c r="G55" s="140">
        <v>9.644131545954286</v>
      </c>
      <c r="H55" s="119">
        <v>0.1488148</v>
      </c>
      <c r="I55" s="141">
        <v>6.1699999999999998E-2</v>
      </c>
      <c r="J55" s="142">
        <v>1.1999999999999999E-3</v>
      </c>
      <c r="K55" s="143">
        <v>0.88500000000000001</v>
      </c>
      <c r="L55" s="141">
        <v>2.1999999999999999E-2</v>
      </c>
      <c r="M55" s="141">
        <v>0.10369</v>
      </c>
      <c r="N55" s="141">
        <v>1.6000000000000001E-3</v>
      </c>
      <c r="O55" s="144">
        <v>0.62073137586687599</v>
      </c>
      <c r="P55" s="119">
        <v>663.72673893712886</v>
      </c>
      <c r="Q55" s="145">
        <v>41.664329441118269</v>
      </c>
      <c r="R55" s="119">
        <v>635.99749442428174</v>
      </c>
      <c r="S55" s="119">
        <v>9.3384860841802038</v>
      </c>
      <c r="T55" s="119">
        <v>643.6795663298717</v>
      </c>
      <c r="U55" s="119">
        <v>11.78200306473866</v>
      </c>
      <c r="V55" s="135">
        <f t="shared" si="3"/>
        <v>635.99749442428174</v>
      </c>
      <c r="W55" s="119">
        <f t="shared" si="4"/>
        <v>9.3384860841802038</v>
      </c>
      <c r="X55" s="124">
        <f t="shared" si="5"/>
        <v>98.806537863336018</v>
      </c>
    </row>
    <row r="56" spans="1:24">
      <c r="A56" s="138" t="s">
        <v>664</v>
      </c>
      <c r="B56" s="139">
        <v>37420</v>
      </c>
      <c r="C56" s="124" t="s">
        <v>106</v>
      </c>
      <c r="D56" s="124" t="s">
        <v>106</v>
      </c>
      <c r="E56" s="124">
        <v>77</v>
      </c>
      <c r="F56" s="140">
        <v>0.46274872744099954</v>
      </c>
      <c r="G56" s="140">
        <v>9.6052252425319384</v>
      </c>
      <c r="H56" s="119">
        <v>0.16606860000000001</v>
      </c>
      <c r="I56" s="141">
        <v>6.1899999999999997E-2</v>
      </c>
      <c r="J56" s="142">
        <v>1.6999999999999999E-3</v>
      </c>
      <c r="K56" s="143">
        <v>0.88900000000000001</v>
      </c>
      <c r="L56" s="141">
        <v>2.7E-2</v>
      </c>
      <c r="M56" s="141">
        <v>0.10410999999999999</v>
      </c>
      <c r="N56" s="141">
        <v>1.8E-3</v>
      </c>
      <c r="O56" s="144">
        <v>0.56926968270739287</v>
      </c>
      <c r="P56" s="119">
        <v>670.65559810766626</v>
      </c>
      <c r="Q56" s="145">
        <v>58.766497440589021</v>
      </c>
      <c r="R56" s="119">
        <v>638.45015679328844</v>
      </c>
      <c r="S56" s="119">
        <v>10.500853470644529</v>
      </c>
      <c r="T56" s="119">
        <v>645.83194244745141</v>
      </c>
      <c r="U56" s="119">
        <v>14.410408721425824</v>
      </c>
      <c r="V56" s="135">
        <f t="shared" si="3"/>
        <v>638.45015679328844</v>
      </c>
      <c r="W56" s="119">
        <f t="shared" si="4"/>
        <v>10.500853470644529</v>
      </c>
      <c r="X56" s="124">
        <f t="shared" si="5"/>
        <v>98.857011372619809</v>
      </c>
    </row>
    <row r="57" spans="1:24">
      <c r="A57" s="138" t="s">
        <v>665</v>
      </c>
      <c r="B57" s="139">
        <v>88850</v>
      </c>
      <c r="C57" s="124" t="s">
        <v>106</v>
      </c>
      <c r="D57" s="124" t="s">
        <v>106</v>
      </c>
      <c r="E57" s="124">
        <v>181.6</v>
      </c>
      <c r="F57" s="140">
        <v>0.2802690582959641</v>
      </c>
      <c r="G57" s="140">
        <v>9.5593155530064049</v>
      </c>
      <c r="H57" s="119">
        <v>0.1462088</v>
      </c>
      <c r="I57" s="141">
        <v>6.1699999999999998E-2</v>
      </c>
      <c r="J57" s="142">
        <v>1.1999999999999999E-3</v>
      </c>
      <c r="K57" s="143">
        <v>0.88800000000000001</v>
      </c>
      <c r="L57" s="141">
        <v>2.1999999999999999E-2</v>
      </c>
      <c r="M57" s="141">
        <v>0.10460999999999999</v>
      </c>
      <c r="N57" s="141">
        <v>1.6000000000000001E-3</v>
      </c>
      <c r="O57" s="144">
        <v>0.6173579789868866</v>
      </c>
      <c r="P57" s="119">
        <v>663.72673893712886</v>
      </c>
      <c r="Q57" s="145">
        <v>41.664329441118269</v>
      </c>
      <c r="R57" s="119">
        <v>641.36877675970823</v>
      </c>
      <c r="S57" s="119">
        <v>9.3307139361085092</v>
      </c>
      <c r="T57" s="119">
        <v>645.2942760047813</v>
      </c>
      <c r="U57" s="119">
        <v>11.763389689018254</v>
      </c>
      <c r="V57" s="135">
        <f t="shared" si="3"/>
        <v>641.36877675970823</v>
      </c>
      <c r="W57" s="119">
        <f t="shared" si="4"/>
        <v>9.3307139361085092</v>
      </c>
      <c r="X57" s="124">
        <f t="shared" si="5"/>
        <v>99.39167301012229</v>
      </c>
    </row>
    <row r="58" spans="1:24">
      <c r="A58" s="138" t="s">
        <v>666</v>
      </c>
      <c r="B58" s="139">
        <v>18180</v>
      </c>
      <c r="C58" s="124" t="s">
        <v>106</v>
      </c>
      <c r="D58" s="124" t="s">
        <v>106</v>
      </c>
      <c r="E58" s="124">
        <v>37.200000000000003</v>
      </c>
      <c r="F58" s="140">
        <v>0.55897149245388489</v>
      </c>
      <c r="G58" s="140">
        <v>9.532888465204957</v>
      </c>
      <c r="H58" s="119">
        <v>0.17266429999999999</v>
      </c>
      <c r="I58" s="141">
        <v>6.2300000000000001E-2</v>
      </c>
      <c r="J58" s="142">
        <v>2.5000000000000001E-3</v>
      </c>
      <c r="K58" s="143">
        <v>0.89200000000000002</v>
      </c>
      <c r="L58" s="141">
        <v>3.7999999999999999E-2</v>
      </c>
      <c r="M58" s="141">
        <v>0.10489999999999999</v>
      </c>
      <c r="N58" s="141">
        <v>1.9E-3</v>
      </c>
      <c r="O58" s="144">
        <v>0.42516682554814117</v>
      </c>
      <c r="P58" s="119">
        <v>684.42289609078205</v>
      </c>
      <c r="Q58" s="145">
        <v>85.671974335874523</v>
      </c>
      <c r="R58" s="119">
        <v>643.06097106844322</v>
      </c>
      <c r="S58" s="119">
        <v>11.075814946923742</v>
      </c>
      <c r="T58" s="119">
        <v>647.4432356497806</v>
      </c>
      <c r="U58" s="119">
        <v>20.191432489321073</v>
      </c>
      <c r="V58" s="135">
        <f t="shared" si="3"/>
        <v>643.06097106844322</v>
      </c>
      <c r="W58" s="119">
        <f t="shared" si="4"/>
        <v>11.075814946923742</v>
      </c>
      <c r="X58" s="124">
        <f t="shared" si="5"/>
        <v>99.32314304327555</v>
      </c>
    </row>
    <row r="59" spans="1:24">
      <c r="A59" s="138" t="s">
        <v>667</v>
      </c>
      <c r="B59" s="139">
        <v>129500</v>
      </c>
      <c r="C59" s="124" t="s">
        <v>106</v>
      </c>
      <c r="D59" s="124" t="s">
        <v>106</v>
      </c>
      <c r="E59" s="124">
        <v>257.2</v>
      </c>
      <c r="F59" s="140">
        <v>0.10821339681852614</v>
      </c>
      <c r="G59" s="140">
        <v>9.53197979220284</v>
      </c>
      <c r="H59" s="119">
        <v>0.15445970000000001</v>
      </c>
      <c r="I59" s="141">
        <v>6.3200000000000006E-2</v>
      </c>
      <c r="J59" s="142">
        <v>1.1000000000000001E-3</v>
      </c>
      <c r="K59" s="143">
        <v>0.91800000000000004</v>
      </c>
      <c r="L59" s="141">
        <v>2.1000000000000001E-2</v>
      </c>
      <c r="M59" s="141">
        <v>0.10491</v>
      </c>
      <c r="N59" s="141">
        <v>1.6999999999999999E-3</v>
      </c>
      <c r="O59" s="144">
        <v>0.70836226970055949</v>
      </c>
      <c r="P59" s="119">
        <v>714.96750205695901</v>
      </c>
      <c r="Q59" s="145">
        <v>36.973356434040731</v>
      </c>
      <c r="R59" s="119">
        <v>643.11931467429349</v>
      </c>
      <c r="S59" s="119">
        <v>9.9107457930647342</v>
      </c>
      <c r="T59" s="119">
        <v>661.30169717342392</v>
      </c>
      <c r="U59" s="119">
        <v>11.056912016315323</v>
      </c>
      <c r="V59" s="135">
        <f t="shared" si="3"/>
        <v>643.11931467429349</v>
      </c>
      <c r="W59" s="119">
        <f t="shared" si="4"/>
        <v>9.9107457930647342</v>
      </c>
      <c r="X59" s="124">
        <f t="shared" si="5"/>
        <v>97.250516280716255</v>
      </c>
    </row>
    <row r="60" spans="1:24">
      <c r="A60" s="138" t="s">
        <v>668</v>
      </c>
      <c r="B60" s="139">
        <v>77000</v>
      </c>
      <c r="C60" s="124" t="s">
        <v>106</v>
      </c>
      <c r="D60" s="124" t="s">
        <v>106</v>
      </c>
      <c r="E60" s="124">
        <v>155</v>
      </c>
      <c r="F60" s="140">
        <v>0.58146296080939641</v>
      </c>
      <c r="G60" s="140">
        <v>9.5020904599011775</v>
      </c>
      <c r="H60" s="119">
        <v>0.1444636</v>
      </c>
      <c r="I60" s="141">
        <v>6.1499999999999999E-2</v>
      </c>
      <c r="J60" s="142">
        <v>1.1999999999999999E-3</v>
      </c>
      <c r="K60" s="143">
        <v>0.89</v>
      </c>
      <c r="L60" s="141">
        <v>2.1000000000000001E-2</v>
      </c>
      <c r="M60" s="141">
        <v>0.10524</v>
      </c>
      <c r="N60" s="141">
        <v>1.6000000000000001E-3</v>
      </c>
      <c r="O60" s="144">
        <v>0.64433222928091805</v>
      </c>
      <c r="P60" s="119">
        <v>656.76740348376654</v>
      </c>
      <c r="Q60" s="145">
        <v>41.847951988181237</v>
      </c>
      <c r="R60" s="119">
        <v>645.04435749573543</v>
      </c>
      <c r="S60" s="119">
        <v>9.3253991628371296</v>
      </c>
      <c r="T60" s="119">
        <v>646.36932433522986</v>
      </c>
      <c r="U60" s="119">
        <v>11.219816405122401</v>
      </c>
      <c r="V60" s="135">
        <f t="shared" si="3"/>
        <v>645.04435749573543</v>
      </c>
      <c r="W60" s="119">
        <f t="shared" si="4"/>
        <v>9.3253991628371296</v>
      </c>
      <c r="X60" s="124">
        <f t="shared" si="5"/>
        <v>99.795013966534214</v>
      </c>
    </row>
    <row r="61" spans="1:24">
      <c r="A61" s="138" t="s">
        <v>669</v>
      </c>
      <c r="B61" s="139">
        <v>148400</v>
      </c>
      <c r="C61" s="124" t="s">
        <v>106</v>
      </c>
      <c r="D61" s="124" t="s">
        <v>106</v>
      </c>
      <c r="E61" s="124">
        <v>301.7</v>
      </c>
      <c r="F61" s="140">
        <v>0.37009622501850481</v>
      </c>
      <c r="G61" s="140">
        <v>9.4108789760963685</v>
      </c>
      <c r="H61" s="119">
        <v>0.14170340000000001</v>
      </c>
      <c r="I61" s="141">
        <v>6.3219999999999998E-2</v>
      </c>
      <c r="J61" s="142">
        <v>1E-3</v>
      </c>
      <c r="K61" s="143">
        <v>0.92600000000000005</v>
      </c>
      <c r="L61" s="141">
        <v>1.9E-2</v>
      </c>
      <c r="M61" s="141">
        <v>0.10625999999999999</v>
      </c>
      <c r="N61" s="141">
        <v>1.6000000000000001E-3</v>
      </c>
      <c r="O61" s="144">
        <v>0.73385043636759895</v>
      </c>
      <c r="P61" s="119">
        <v>715.63960168085566</v>
      </c>
      <c r="Q61" s="145">
        <v>33.59782211296109</v>
      </c>
      <c r="R61" s="119">
        <v>650.99085799947375</v>
      </c>
      <c r="S61" s="119">
        <v>9.3168071168242932</v>
      </c>
      <c r="T61" s="119">
        <v>665.52806353854282</v>
      </c>
      <c r="U61" s="119">
        <v>9.9676739548923479</v>
      </c>
      <c r="V61" s="135">
        <f t="shared" si="3"/>
        <v>650.99085799947375</v>
      </c>
      <c r="W61" s="119">
        <f t="shared" si="4"/>
        <v>9.3168071168242932</v>
      </c>
      <c r="X61" s="124">
        <f t="shared" si="5"/>
        <v>97.815688573404955</v>
      </c>
    </row>
    <row r="62" spans="1:24">
      <c r="A62" s="138" t="s">
        <v>670</v>
      </c>
      <c r="B62" s="139">
        <v>75900</v>
      </c>
      <c r="C62" s="124" t="s">
        <v>106</v>
      </c>
      <c r="D62" s="124" t="s">
        <v>106</v>
      </c>
      <c r="E62" s="124">
        <v>150.5</v>
      </c>
      <c r="F62" s="140">
        <v>0.41718815185648733</v>
      </c>
      <c r="G62" s="140">
        <v>9.3949642991356619</v>
      </c>
      <c r="H62" s="119">
        <v>0.15005109999999999</v>
      </c>
      <c r="I62" s="141">
        <v>6.1699999999999998E-2</v>
      </c>
      <c r="J62" s="142">
        <v>1.2999999999999999E-3</v>
      </c>
      <c r="K62" s="143">
        <v>0.90800000000000003</v>
      </c>
      <c r="L62" s="141">
        <v>2.1999999999999999E-2</v>
      </c>
      <c r="M62" s="141">
        <v>0.10644000000000001</v>
      </c>
      <c r="N62" s="141">
        <v>1.6999999999999999E-3</v>
      </c>
      <c r="O62" s="144">
        <v>0.65918485873390043</v>
      </c>
      <c r="P62" s="119">
        <v>663.72673893712886</v>
      </c>
      <c r="Q62" s="145">
        <v>45.136356894544789</v>
      </c>
      <c r="R62" s="119">
        <v>652.03967126411885</v>
      </c>
      <c r="S62" s="119">
        <v>9.8970515963992511</v>
      </c>
      <c r="T62" s="119">
        <v>655.99388031283422</v>
      </c>
      <c r="U62" s="119">
        <v>11.640787826267456</v>
      </c>
      <c r="V62" s="135">
        <f t="shared" si="3"/>
        <v>652.03967126411885</v>
      </c>
      <c r="W62" s="119">
        <f t="shared" si="4"/>
        <v>9.8970515963992511</v>
      </c>
      <c r="X62" s="124">
        <f t="shared" si="5"/>
        <v>99.397218607156873</v>
      </c>
    </row>
    <row r="63" spans="1:24">
      <c r="A63" s="146" t="s">
        <v>671</v>
      </c>
      <c r="B63" s="147">
        <v>59700</v>
      </c>
      <c r="C63" s="133" t="s">
        <v>106</v>
      </c>
      <c r="D63" s="133" t="s">
        <v>106</v>
      </c>
      <c r="E63" s="133">
        <v>117.9</v>
      </c>
      <c r="F63" s="148">
        <v>0.54495912806539515</v>
      </c>
      <c r="G63" s="148">
        <v>9.0090090090090094</v>
      </c>
      <c r="H63" s="128">
        <v>0.16232450000000001</v>
      </c>
      <c r="I63" s="149">
        <v>7.4399999999999994E-2</v>
      </c>
      <c r="J63" s="150">
        <v>3.0999999999999999E-3</v>
      </c>
      <c r="K63" s="151">
        <v>1.1419999999999999</v>
      </c>
      <c r="L63" s="149">
        <v>5.3999999999999999E-2</v>
      </c>
      <c r="M63" s="149">
        <v>0.111</v>
      </c>
      <c r="N63" s="149">
        <v>2E-3</v>
      </c>
      <c r="O63" s="152">
        <v>0.38104771438104768</v>
      </c>
      <c r="P63" s="128">
        <v>1052.3379221332721</v>
      </c>
      <c r="Q63" s="153">
        <v>83.950166088173717</v>
      </c>
      <c r="R63" s="128">
        <v>678.55284871872971</v>
      </c>
      <c r="S63" s="128">
        <v>11.594273237162497</v>
      </c>
      <c r="T63" s="128">
        <v>773.4578585830908</v>
      </c>
      <c r="U63" s="128">
        <v>25.280551984289104</v>
      </c>
      <c r="V63" s="137">
        <f t="shared" si="3"/>
        <v>678.55284871872971</v>
      </c>
      <c r="W63" s="128">
        <f t="shared" si="4"/>
        <v>11.594273237162497</v>
      </c>
      <c r="X63" s="133">
        <f t="shared" si="5"/>
        <v>87.729776249449571</v>
      </c>
    </row>
    <row r="64" spans="1:24">
      <c r="A64" s="138" t="s">
        <v>672</v>
      </c>
      <c r="B64" s="139">
        <v>84100</v>
      </c>
      <c r="C64" s="124" t="s">
        <v>106</v>
      </c>
      <c r="D64" s="124" t="s">
        <v>106</v>
      </c>
      <c r="E64" s="124">
        <v>153.30000000000001</v>
      </c>
      <c r="F64" s="140">
        <v>0.18047283883775492</v>
      </c>
      <c r="G64" s="140">
        <v>8.3542188805346704</v>
      </c>
      <c r="H64" s="119">
        <v>0.13958590000000001</v>
      </c>
      <c r="I64" s="141">
        <v>6.4199999999999993E-2</v>
      </c>
      <c r="J64" s="142">
        <v>1.2999999999999999E-3</v>
      </c>
      <c r="K64" s="143">
        <v>1.0589999999999999</v>
      </c>
      <c r="L64" s="141">
        <v>2.7E-2</v>
      </c>
      <c r="M64" s="141">
        <v>0.1197</v>
      </c>
      <c r="N64" s="141">
        <v>2E-3</v>
      </c>
      <c r="O64" s="144">
        <v>0.65534205885083074</v>
      </c>
      <c r="P64" s="119">
        <v>748.22626870829674</v>
      </c>
      <c r="Q64" s="145">
        <v>42.783121646481995</v>
      </c>
      <c r="R64" s="119">
        <v>728.8366948203975</v>
      </c>
      <c r="S64" s="119">
        <v>11.5042667850214</v>
      </c>
      <c r="T64" s="119">
        <v>733.33038335345736</v>
      </c>
      <c r="U64" s="119">
        <v>13.228337851376523</v>
      </c>
      <c r="V64" s="135">
        <f t="shared" si="3"/>
        <v>728.8366948203975</v>
      </c>
      <c r="W64" s="119">
        <f t="shared" si="4"/>
        <v>11.5042667850214</v>
      </c>
      <c r="X64" s="124">
        <f t="shared" si="5"/>
        <v>99.387221825923717</v>
      </c>
    </row>
    <row r="65" spans="1:24">
      <c r="A65" s="138" t="s">
        <v>673</v>
      </c>
      <c r="B65" s="139">
        <v>23690</v>
      </c>
      <c r="C65" s="124" t="s">
        <v>106</v>
      </c>
      <c r="D65" s="124" t="s">
        <v>106</v>
      </c>
      <c r="E65" s="124">
        <v>41.13</v>
      </c>
      <c r="F65" s="140">
        <v>0.62421972534332082</v>
      </c>
      <c r="G65" s="140">
        <v>8.2987551867219924</v>
      </c>
      <c r="H65" s="119">
        <v>0.15151249999999999</v>
      </c>
      <c r="I65" s="141">
        <v>6.54E-2</v>
      </c>
      <c r="J65" s="142">
        <v>2.3999999999999998E-3</v>
      </c>
      <c r="K65" s="143">
        <v>1.085</v>
      </c>
      <c r="L65" s="141">
        <v>4.2999999999999997E-2</v>
      </c>
      <c r="M65" s="141">
        <v>0.1205</v>
      </c>
      <c r="N65" s="141">
        <v>2.2000000000000001E-3</v>
      </c>
      <c r="O65" s="144">
        <v>0.46067741001640461</v>
      </c>
      <c r="P65" s="119">
        <v>787.23071966057</v>
      </c>
      <c r="Q65" s="145">
        <v>77.048823415004037</v>
      </c>
      <c r="R65" s="119">
        <v>733.44086548812049</v>
      </c>
      <c r="S65" s="119">
        <v>12.644539717982752</v>
      </c>
      <c r="T65" s="119">
        <v>746.07184368255548</v>
      </c>
      <c r="U65" s="119">
        <v>20.727741512548391</v>
      </c>
      <c r="V65" s="135">
        <f t="shared" si="3"/>
        <v>733.44086548812049</v>
      </c>
      <c r="W65" s="119">
        <f t="shared" si="4"/>
        <v>12.644539717982752</v>
      </c>
      <c r="X65" s="124">
        <f t="shared" si="5"/>
        <v>98.307002428601322</v>
      </c>
    </row>
    <row r="66" spans="1:24">
      <c r="A66" s="138" t="s">
        <v>674</v>
      </c>
      <c r="B66" s="139">
        <v>108300</v>
      </c>
      <c r="C66" s="124" t="s">
        <v>106</v>
      </c>
      <c r="D66" s="124" t="s">
        <v>106</v>
      </c>
      <c r="E66" s="124">
        <v>192.8</v>
      </c>
      <c r="F66" s="140">
        <v>0.34188034188034189</v>
      </c>
      <c r="G66" s="140">
        <v>8.1592689295039165</v>
      </c>
      <c r="H66" s="119">
        <v>0.12648999999999999</v>
      </c>
      <c r="I66" s="141">
        <v>6.4600000000000005E-2</v>
      </c>
      <c r="J66" s="142">
        <v>1.1999999999999999E-3</v>
      </c>
      <c r="K66" s="143">
        <v>1.0920000000000001</v>
      </c>
      <c r="L66" s="141">
        <v>2.5000000000000001E-2</v>
      </c>
      <c r="M66" s="141">
        <v>0.12256</v>
      </c>
      <c r="N66" s="141">
        <v>1.9E-3</v>
      </c>
      <c r="O66" s="144">
        <v>0.67715404699738901</v>
      </c>
      <c r="P66" s="119">
        <v>761.33555041629472</v>
      </c>
      <c r="Q66" s="145">
        <v>39.164444564911342</v>
      </c>
      <c r="R66" s="119">
        <v>745.28149119466104</v>
      </c>
      <c r="S66" s="119">
        <v>10.901718600705294</v>
      </c>
      <c r="T66" s="119">
        <v>749.47509387488094</v>
      </c>
      <c r="U66" s="119">
        <v>12.062188099762921</v>
      </c>
      <c r="V66" s="135">
        <f t="shared" si="3"/>
        <v>745.28149119466104</v>
      </c>
      <c r="W66" s="119">
        <f t="shared" si="4"/>
        <v>10.901718600705294</v>
      </c>
      <c r="X66" s="124">
        <f t="shared" si="5"/>
        <v>99.440461368964449</v>
      </c>
    </row>
    <row r="67" spans="1:24">
      <c r="A67" s="138" t="s">
        <v>675</v>
      </c>
      <c r="B67" s="139">
        <v>50630</v>
      </c>
      <c r="C67" s="124" t="s">
        <v>106</v>
      </c>
      <c r="D67" s="124" t="s">
        <v>106</v>
      </c>
      <c r="E67" s="124">
        <v>88.4</v>
      </c>
      <c r="F67" s="140">
        <v>0.37707390648567118</v>
      </c>
      <c r="G67" s="140">
        <v>8.1499592502037483</v>
      </c>
      <c r="H67" s="119">
        <v>0.1394859</v>
      </c>
      <c r="I67" s="141">
        <v>6.7500000000000004E-2</v>
      </c>
      <c r="J67" s="142">
        <v>1.6999999999999999E-3</v>
      </c>
      <c r="K67" s="143">
        <v>1.141</v>
      </c>
      <c r="L67" s="141">
        <v>3.4000000000000002E-2</v>
      </c>
      <c r="M67" s="141">
        <v>0.1227</v>
      </c>
      <c r="N67" s="141">
        <v>2.0999999999999999E-3</v>
      </c>
      <c r="O67" s="144">
        <v>0.5743563929239176</v>
      </c>
      <c r="P67" s="119">
        <v>853.23957905713712</v>
      </c>
      <c r="Q67" s="145">
        <v>52.325355729382288</v>
      </c>
      <c r="R67" s="119">
        <v>746.08540520610325</v>
      </c>
      <c r="S67" s="119">
        <v>12.046695192049469</v>
      </c>
      <c r="T67" s="119">
        <v>772.98371285733435</v>
      </c>
      <c r="U67" s="119">
        <v>15.998025012033963</v>
      </c>
      <c r="V67" s="135">
        <f t="shared" ref="V67:V98" si="6">IF(R67&lt;=800,R67,P67)</f>
        <v>746.08540520610325</v>
      </c>
      <c r="W67" s="119">
        <f t="shared" ref="W67:W98" si="7">IF(R67&lt;=800,S67,Q67)</f>
        <v>12.046695192049469</v>
      </c>
      <c r="X67" s="124">
        <f t="shared" ref="X67:X98" si="8">IF(R67&lt;=800,100-(1-(R67/T67))*100,100-(1-(R67/P67))*100)</f>
        <v>96.520197359424103</v>
      </c>
    </row>
    <row r="68" spans="1:24">
      <c r="A68" s="138" t="s">
        <v>676</v>
      </c>
      <c r="B68" s="139">
        <v>71900</v>
      </c>
      <c r="C68" s="124" t="s">
        <v>106</v>
      </c>
      <c r="D68" s="124" t="s">
        <v>106</v>
      </c>
      <c r="E68" s="124">
        <v>115.6</v>
      </c>
      <c r="F68" s="140">
        <v>0.33079722130334105</v>
      </c>
      <c r="G68" s="140">
        <v>7.4738415545590433</v>
      </c>
      <c r="H68" s="119">
        <v>0.12288830000000001</v>
      </c>
      <c r="I68" s="141">
        <v>6.6699999999999995E-2</v>
      </c>
      <c r="J68" s="142">
        <v>1.2999999999999999E-3</v>
      </c>
      <c r="K68" s="143">
        <v>1.23</v>
      </c>
      <c r="L68" s="141">
        <v>2.9000000000000001E-2</v>
      </c>
      <c r="M68" s="141">
        <v>0.1338</v>
      </c>
      <c r="N68" s="141">
        <v>2.2000000000000001E-3</v>
      </c>
      <c r="O68" s="144">
        <v>0.69738673264264728</v>
      </c>
      <c r="P68" s="119">
        <v>828.42010310836451</v>
      </c>
      <c r="Q68" s="145">
        <v>40.653012017621528</v>
      </c>
      <c r="R68" s="119">
        <v>809.50731931066059</v>
      </c>
      <c r="S68" s="119">
        <v>12.496357072641331</v>
      </c>
      <c r="T68" s="119">
        <v>814.33881857341464</v>
      </c>
      <c r="U68" s="119">
        <v>13.119411091880693</v>
      </c>
      <c r="V68" s="135">
        <f t="shared" si="6"/>
        <v>828.42010310836451</v>
      </c>
      <c r="W68" s="119">
        <f t="shared" si="7"/>
        <v>40.653012017621528</v>
      </c>
      <c r="X68" s="124">
        <f t="shared" si="8"/>
        <v>97.71700569231237</v>
      </c>
    </row>
    <row r="69" spans="1:24">
      <c r="A69" s="138" t="s">
        <v>679</v>
      </c>
      <c r="B69" s="139">
        <v>169800</v>
      </c>
      <c r="C69" s="124" t="s">
        <v>106</v>
      </c>
      <c r="D69" s="124" t="s">
        <v>106</v>
      </c>
      <c r="E69" s="124">
        <v>260.39999999999998</v>
      </c>
      <c r="F69" s="140">
        <v>0.3892565200467108</v>
      </c>
      <c r="G69" s="140">
        <v>7.2358900144717806</v>
      </c>
      <c r="H69" s="119">
        <v>0.10995199999999999</v>
      </c>
      <c r="I69" s="141">
        <v>6.7159999999999997E-2</v>
      </c>
      <c r="J69" s="142">
        <v>9.5E-4</v>
      </c>
      <c r="K69" s="143">
        <v>1.2769999999999999</v>
      </c>
      <c r="L69" s="141">
        <v>2.5000000000000001E-2</v>
      </c>
      <c r="M69" s="141">
        <v>0.13819999999999999</v>
      </c>
      <c r="N69" s="141">
        <v>2.0999999999999999E-3</v>
      </c>
      <c r="O69" s="144">
        <v>0.77617945007235889</v>
      </c>
      <c r="P69" s="119">
        <v>842.73934995669856</v>
      </c>
      <c r="Q69" s="145">
        <v>29.437530852119924</v>
      </c>
      <c r="R69" s="119">
        <v>834.47585616042784</v>
      </c>
      <c r="S69" s="119">
        <v>11.882794483733846</v>
      </c>
      <c r="T69" s="119">
        <v>835.51686762613861</v>
      </c>
      <c r="U69" s="119">
        <v>11.087498825291277</v>
      </c>
      <c r="V69" s="135">
        <f t="shared" si="6"/>
        <v>842.73934995669856</v>
      </c>
      <c r="W69" s="119">
        <f t="shared" si="7"/>
        <v>29.437530852119924</v>
      </c>
      <c r="X69" s="124">
        <f t="shared" si="8"/>
        <v>99.01944844551339</v>
      </c>
    </row>
    <row r="70" spans="1:24">
      <c r="A70" s="138" t="s">
        <v>682</v>
      </c>
      <c r="B70" s="139">
        <v>54900</v>
      </c>
      <c r="C70" s="124" t="s">
        <v>106</v>
      </c>
      <c r="D70" s="124" t="s">
        <v>106</v>
      </c>
      <c r="E70" s="124">
        <v>83</v>
      </c>
      <c r="F70" s="140">
        <v>0.39603960396039606</v>
      </c>
      <c r="G70" s="140">
        <v>6.9735006973500697</v>
      </c>
      <c r="H70" s="119">
        <v>0.1167113</v>
      </c>
      <c r="I70" s="141">
        <v>6.9400000000000003E-2</v>
      </c>
      <c r="J70" s="142">
        <v>1.6000000000000001E-3</v>
      </c>
      <c r="K70" s="143">
        <v>1.377</v>
      </c>
      <c r="L70" s="141">
        <v>3.6999999999999998E-2</v>
      </c>
      <c r="M70" s="141">
        <v>0.1434</v>
      </c>
      <c r="N70" s="141">
        <v>2.3999999999999998E-3</v>
      </c>
      <c r="O70" s="144">
        <v>0.62286554336763533</v>
      </c>
      <c r="P70" s="119">
        <v>910.65292954813799</v>
      </c>
      <c r="Q70" s="145">
        <v>47.469560266932632</v>
      </c>
      <c r="R70" s="119">
        <v>863.85998290239388</v>
      </c>
      <c r="S70" s="119">
        <v>13.516861528486515</v>
      </c>
      <c r="T70" s="119">
        <v>879.15843872473647</v>
      </c>
      <c r="U70" s="119">
        <v>15.683539927179709</v>
      </c>
      <c r="V70" s="135">
        <f t="shared" si="6"/>
        <v>910.65292954813799</v>
      </c>
      <c r="W70" s="119">
        <f t="shared" si="7"/>
        <v>47.469560266932632</v>
      </c>
      <c r="X70" s="124">
        <f t="shared" si="8"/>
        <v>94.86160477527234</v>
      </c>
    </row>
    <row r="71" spans="1:24">
      <c r="A71" s="138" t="s">
        <v>685</v>
      </c>
      <c r="B71" s="139">
        <v>425400</v>
      </c>
      <c r="C71" s="124" t="s">
        <v>106</v>
      </c>
      <c r="D71" s="124" t="s">
        <v>106</v>
      </c>
      <c r="E71" s="124">
        <v>597</v>
      </c>
      <c r="F71" s="140">
        <v>3.717472118959108E-2</v>
      </c>
      <c r="G71" s="140">
        <v>6.7294751009421256</v>
      </c>
      <c r="H71" s="119">
        <v>0.108686</v>
      </c>
      <c r="I71" s="141">
        <v>7.034E-2</v>
      </c>
      <c r="J71" s="142">
        <v>7.6999999999999996E-4</v>
      </c>
      <c r="K71" s="143">
        <v>1.4410000000000001</v>
      </c>
      <c r="L71" s="141">
        <v>2.8000000000000001E-2</v>
      </c>
      <c r="M71" s="141">
        <v>0.14860000000000001</v>
      </c>
      <c r="N71" s="141">
        <v>2.3999999999999998E-3</v>
      </c>
      <c r="O71" s="144">
        <v>0.83118631032493739</v>
      </c>
      <c r="P71" s="119">
        <v>938.2946385018048</v>
      </c>
      <c r="Q71" s="145">
        <v>22.442895846007247</v>
      </c>
      <c r="R71" s="119">
        <v>893.11077806968035</v>
      </c>
      <c r="S71" s="119">
        <v>13.455731130936101</v>
      </c>
      <c r="T71" s="119">
        <v>906.13574799291564</v>
      </c>
      <c r="U71" s="119">
        <v>11.580869119378235</v>
      </c>
      <c r="V71" s="135">
        <f t="shared" si="6"/>
        <v>938.2946385018048</v>
      </c>
      <c r="W71" s="119">
        <f t="shared" si="7"/>
        <v>22.442895846007247</v>
      </c>
      <c r="X71" s="124">
        <f t="shared" si="8"/>
        <v>95.184469933210906</v>
      </c>
    </row>
    <row r="72" spans="1:24">
      <c r="A72" s="138" t="s">
        <v>681</v>
      </c>
      <c r="B72" s="139">
        <v>103000</v>
      </c>
      <c r="C72" s="124" t="s">
        <v>106</v>
      </c>
      <c r="D72" s="124" t="s">
        <v>106</v>
      </c>
      <c r="E72" s="124">
        <v>160</v>
      </c>
      <c r="F72" s="140">
        <v>0.29027576197387517</v>
      </c>
      <c r="G72" s="140">
        <v>6.983240223463687</v>
      </c>
      <c r="H72" s="119">
        <v>0.112161</v>
      </c>
      <c r="I72" s="141">
        <v>7.0499999999999993E-2</v>
      </c>
      <c r="J72" s="142">
        <v>1.5E-3</v>
      </c>
      <c r="K72" s="143">
        <v>1.393</v>
      </c>
      <c r="L72" s="141">
        <v>3.6999999999999998E-2</v>
      </c>
      <c r="M72" s="141">
        <v>0.14319999999999999</v>
      </c>
      <c r="N72" s="141">
        <v>2.3E-3</v>
      </c>
      <c r="O72" s="144">
        <v>0.60469198248527867</v>
      </c>
      <c r="P72" s="119">
        <v>942.95112391015607</v>
      </c>
      <c r="Q72" s="145">
        <v>43.58929882255687</v>
      </c>
      <c r="R72" s="119">
        <v>862.73229739578142</v>
      </c>
      <c r="S72" s="119">
        <v>12.956488495681128</v>
      </c>
      <c r="T72" s="119">
        <v>885.97025834008855</v>
      </c>
      <c r="U72" s="119">
        <v>15.579477510504944</v>
      </c>
      <c r="V72" s="135">
        <f t="shared" si="6"/>
        <v>942.95112391015607</v>
      </c>
      <c r="W72" s="119">
        <f t="shared" si="7"/>
        <v>43.58929882255687</v>
      </c>
      <c r="X72" s="124">
        <f t="shared" si="8"/>
        <v>91.492790614456297</v>
      </c>
    </row>
    <row r="73" spans="1:24">
      <c r="A73" s="146" t="s">
        <v>677</v>
      </c>
      <c r="B73" s="147">
        <v>128500</v>
      </c>
      <c r="C73" s="133" t="s">
        <v>106</v>
      </c>
      <c r="D73" s="133" t="s">
        <v>106</v>
      </c>
      <c r="E73" s="133">
        <v>201</v>
      </c>
      <c r="F73" s="148">
        <v>0.58479532163742687</v>
      </c>
      <c r="G73" s="148">
        <v>7.3746312684365787</v>
      </c>
      <c r="H73" s="128">
        <v>0.1196474</v>
      </c>
      <c r="I73" s="149">
        <v>7.0900000000000005E-2</v>
      </c>
      <c r="J73" s="150">
        <v>1.1999999999999999E-3</v>
      </c>
      <c r="K73" s="151">
        <v>1.3240000000000001</v>
      </c>
      <c r="L73" s="149">
        <v>0.03</v>
      </c>
      <c r="M73" s="149">
        <v>0.1356</v>
      </c>
      <c r="N73" s="149">
        <v>2.2000000000000001E-3</v>
      </c>
      <c r="O73" s="152">
        <v>0.71602753195673552</v>
      </c>
      <c r="P73" s="128">
        <v>954.53172380345211</v>
      </c>
      <c r="Q73" s="153">
        <v>34.612773225932052</v>
      </c>
      <c r="R73" s="128">
        <v>819.73341251686725</v>
      </c>
      <c r="S73" s="128">
        <v>12.476568688031534</v>
      </c>
      <c r="T73" s="128">
        <v>856.26221149379569</v>
      </c>
      <c r="U73" s="128">
        <v>13.023475502279894</v>
      </c>
      <c r="V73" s="137">
        <f t="shared" si="6"/>
        <v>954.53172380345211</v>
      </c>
      <c r="W73" s="128">
        <f t="shared" si="7"/>
        <v>34.612773225932052</v>
      </c>
      <c r="X73" s="133">
        <f t="shared" si="8"/>
        <v>85.878069012786298</v>
      </c>
    </row>
    <row r="74" spans="1:24">
      <c r="A74" s="138" t="s">
        <v>684</v>
      </c>
      <c r="B74" s="139">
        <v>107600</v>
      </c>
      <c r="C74" s="124" t="s">
        <v>106</v>
      </c>
      <c r="D74" s="124" t="s">
        <v>106</v>
      </c>
      <c r="E74" s="124">
        <v>158.30000000000001</v>
      </c>
      <c r="F74" s="140">
        <v>0.60496067755595884</v>
      </c>
      <c r="G74" s="140">
        <v>6.7385444743935308</v>
      </c>
      <c r="H74" s="119">
        <v>0.1089792</v>
      </c>
      <c r="I74" s="141">
        <v>7.1900000000000006E-2</v>
      </c>
      <c r="J74" s="142">
        <v>1.2999999999999999E-3</v>
      </c>
      <c r="K74" s="143">
        <v>1.47</v>
      </c>
      <c r="L74" s="141">
        <v>3.5000000000000003E-2</v>
      </c>
      <c r="M74" s="141">
        <v>0.1484</v>
      </c>
      <c r="N74" s="141">
        <v>2.3999999999999998E-3</v>
      </c>
      <c r="O74" s="144">
        <v>0.67924528301886766</v>
      </c>
      <c r="P74" s="119">
        <v>983.11128544451151</v>
      </c>
      <c r="Q74" s="145">
        <v>36.81369178788534</v>
      </c>
      <c r="R74" s="119">
        <v>891.98819832246193</v>
      </c>
      <c r="S74" s="119">
        <v>13.458072074030156</v>
      </c>
      <c r="T74" s="119">
        <v>918.12778660698154</v>
      </c>
      <c r="U74" s="119">
        <v>14.287032438383903</v>
      </c>
      <c r="V74" s="135">
        <f t="shared" si="6"/>
        <v>983.11128544451151</v>
      </c>
      <c r="W74" s="119">
        <f t="shared" si="7"/>
        <v>36.81369178788534</v>
      </c>
      <c r="X74" s="124">
        <f t="shared" si="8"/>
        <v>90.731152365843457</v>
      </c>
    </row>
    <row r="75" spans="1:24">
      <c r="A75" s="138" t="s">
        <v>686</v>
      </c>
      <c r="B75" s="139">
        <v>152500</v>
      </c>
      <c r="C75" s="124" t="s">
        <v>106</v>
      </c>
      <c r="D75" s="124" t="s">
        <v>106</v>
      </c>
      <c r="E75" s="124">
        <v>221</v>
      </c>
      <c r="F75" s="140">
        <v>0.35880875493362041</v>
      </c>
      <c r="G75" s="140">
        <v>6.6006600660066006</v>
      </c>
      <c r="H75" s="119">
        <v>0.1089218</v>
      </c>
      <c r="I75" s="141">
        <v>7.2020000000000001E-2</v>
      </c>
      <c r="J75" s="142">
        <v>1E-3</v>
      </c>
      <c r="K75" s="143">
        <v>1.502</v>
      </c>
      <c r="L75" s="141">
        <v>3.3000000000000002E-2</v>
      </c>
      <c r="M75" s="141">
        <v>0.1515</v>
      </c>
      <c r="N75" s="141">
        <v>2.5000000000000001E-3</v>
      </c>
      <c r="O75" s="144">
        <v>0.75107510751075102</v>
      </c>
      <c r="P75" s="119">
        <v>986.50575806891663</v>
      </c>
      <c r="Q75" s="145">
        <v>28.256362364800129</v>
      </c>
      <c r="R75" s="119">
        <v>909.36625481774593</v>
      </c>
      <c r="S75" s="119">
        <v>13.980517694149398</v>
      </c>
      <c r="T75" s="119">
        <v>931.19806269454159</v>
      </c>
      <c r="U75" s="119">
        <v>13.304792606414367</v>
      </c>
      <c r="V75" s="135">
        <f t="shared" si="6"/>
        <v>986.50575806891663</v>
      </c>
      <c r="W75" s="119">
        <f t="shared" si="7"/>
        <v>28.256362364800129</v>
      </c>
      <c r="X75" s="124">
        <f t="shared" si="8"/>
        <v>92.180531880303349</v>
      </c>
    </row>
    <row r="76" spans="1:24">
      <c r="A76" s="138" t="s">
        <v>691</v>
      </c>
      <c r="B76" s="139">
        <v>46500</v>
      </c>
      <c r="C76" s="124" t="s">
        <v>106</v>
      </c>
      <c r="D76" s="124" t="s">
        <v>106</v>
      </c>
      <c r="E76" s="124">
        <v>61.4</v>
      </c>
      <c r="F76" s="140">
        <v>0.31367628607277287</v>
      </c>
      <c r="G76" s="140">
        <v>6.2073246430788336</v>
      </c>
      <c r="H76" s="119">
        <v>0.1078865</v>
      </c>
      <c r="I76" s="141">
        <v>7.2800000000000004E-2</v>
      </c>
      <c r="J76" s="142">
        <v>1.8E-3</v>
      </c>
      <c r="K76" s="143">
        <v>1.6140000000000001</v>
      </c>
      <c r="L76" s="141">
        <v>4.4999999999999998E-2</v>
      </c>
      <c r="M76" s="141">
        <v>0.16109999999999999</v>
      </c>
      <c r="N76" s="141">
        <v>2.8E-3</v>
      </c>
      <c r="O76" s="144">
        <v>0.62338092282226376</v>
      </c>
      <c r="P76" s="119">
        <v>1008.390628919408</v>
      </c>
      <c r="Q76" s="145">
        <v>50.148846010042085</v>
      </c>
      <c r="R76" s="119">
        <v>962.88690830506653</v>
      </c>
      <c r="S76" s="119">
        <v>15.526854568703357</v>
      </c>
      <c r="T76" s="119">
        <v>975.66290826220256</v>
      </c>
      <c r="U76" s="119">
        <v>17.331062658123074</v>
      </c>
      <c r="V76" s="135">
        <f t="shared" si="6"/>
        <v>1008.390628919408</v>
      </c>
      <c r="W76" s="119">
        <f t="shared" si="7"/>
        <v>50.148846010042085</v>
      </c>
      <c r="X76" s="124">
        <f t="shared" si="8"/>
        <v>95.487490729351251</v>
      </c>
    </row>
    <row r="77" spans="1:24">
      <c r="A77" s="138" t="s">
        <v>690</v>
      </c>
      <c r="B77" s="139">
        <v>74500</v>
      </c>
      <c r="C77" s="124" t="s">
        <v>106</v>
      </c>
      <c r="D77" s="124" t="s">
        <v>106</v>
      </c>
      <c r="E77" s="124">
        <v>100</v>
      </c>
      <c r="F77" s="140">
        <v>0.20846362309776945</v>
      </c>
      <c r="G77" s="140">
        <v>6.261740763932373</v>
      </c>
      <c r="H77" s="119">
        <v>9.8023490000000005E-2</v>
      </c>
      <c r="I77" s="141">
        <v>7.2900000000000006E-2</v>
      </c>
      <c r="J77" s="142">
        <v>1.2999999999999999E-3</v>
      </c>
      <c r="K77" s="143">
        <v>1.607</v>
      </c>
      <c r="L77" s="141">
        <v>3.5999999999999997E-2</v>
      </c>
      <c r="M77" s="141">
        <v>0.15970000000000001</v>
      </c>
      <c r="N77" s="141">
        <v>2.5000000000000001E-3</v>
      </c>
      <c r="O77" s="144">
        <v>0.69879287553050873</v>
      </c>
      <c r="P77" s="119">
        <v>1011.1741749970893</v>
      </c>
      <c r="Q77" s="145">
        <v>36.15362418612694</v>
      </c>
      <c r="R77" s="119">
        <v>955.10943420158242</v>
      </c>
      <c r="S77" s="119">
        <v>13.881770690395456</v>
      </c>
      <c r="T77" s="119">
        <v>972.94017865803403</v>
      </c>
      <c r="U77" s="119">
        <v>13.925471564996997</v>
      </c>
      <c r="V77" s="135">
        <f t="shared" si="6"/>
        <v>1011.1741749970893</v>
      </c>
      <c r="W77" s="119">
        <f t="shared" si="7"/>
        <v>36.15362418612694</v>
      </c>
      <c r="X77" s="124">
        <f t="shared" si="8"/>
        <v>94.455481342206127</v>
      </c>
    </row>
    <row r="78" spans="1:24">
      <c r="A78" s="138" t="s">
        <v>695</v>
      </c>
      <c r="B78" s="139">
        <v>109270</v>
      </c>
      <c r="C78" s="124" t="s">
        <v>106</v>
      </c>
      <c r="D78" s="124" t="s">
        <v>106</v>
      </c>
      <c r="E78" s="124">
        <v>138.1</v>
      </c>
      <c r="F78" s="140">
        <v>0.5173305742369374</v>
      </c>
      <c r="G78" s="140">
        <v>5.9101654846335698</v>
      </c>
      <c r="H78" s="119">
        <v>9.081815E-2</v>
      </c>
      <c r="I78" s="141">
        <v>7.3200000000000001E-2</v>
      </c>
      <c r="J78" s="142">
        <v>1.1999999999999999E-3</v>
      </c>
      <c r="K78" s="143">
        <v>1.7070000000000001</v>
      </c>
      <c r="L78" s="141">
        <v>3.5999999999999997E-2</v>
      </c>
      <c r="M78" s="141">
        <v>0.16919999999999999</v>
      </c>
      <c r="N78" s="141">
        <v>2.5999999999999999E-3</v>
      </c>
      <c r="O78" s="144">
        <v>0.72862490149724202</v>
      </c>
      <c r="P78" s="119">
        <v>1019.49493889652</v>
      </c>
      <c r="Q78" s="145">
        <v>33.193840765020333</v>
      </c>
      <c r="R78" s="119">
        <v>1007.7018807732723</v>
      </c>
      <c r="S78" s="119">
        <v>14.319251401110819</v>
      </c>
      <c r="T78" s="119">
        <v>1011.1600859340653</v>
      </c>
      <c r="U78" s="119">
        <v>13.414429936845295</v>
      </c>
      <c r="V78" s="135">
        <f t="shared" si="6"/>
        <v>1019.49493889652</v>
      </c>
      <c r="W78" s="119">
        <f t="shared" si="7"/>
        <v>33.193840765020333</v>
      </c>
      <c r="X78" s="124">
        <f t="shared" si="8"/>
        <v>98.843245054653011</v>
      </c>
    </row>
    <row r="79" spans="1:24">
      <c r="A79" s="138" t="s">
        <v>696</v>
      </c>
      <c r="B79" s="139">
        <v>168300</v>
      </c>
      <c r="C79" s="124" t="s">
        <v>106</v>
      </c>
      <c r="D79" s="124" t="s">
        <v>106</v>
      </c>
      <c r="E79" s="124">
        <v>204.1</v>
      </c>
      <c r="F79" s="140">
        <v>0.63211125158027814</v>
      </c>
      <c r="G79" s="140">
        <v>5.7240984544934177</v>
      </c>
      <c r="H79" s="119">
        <v>9.1742850000000001E-2</v>
      </c>
      <c r="I79" s="141">
        <v>7.3499999999999996E-2</v>
      </c>
      <c r="J79" s="142">
        <v>1.1000000000000001E-3</v>
      </c>
      <c r="K79" s="143">
        <v>1.7789999999999999</v>
      </c>
      <c r="L79" s="141">
        <v>3.9E-2</v>
      </c>
      <c r="M79" s="141">
        <v>0.17469999999999999</v>
      </c>
      <c r="N79" s="141">
        <v>2.8E-3</v>
      </c>
      <c r="O79" s="144">
        <v>0.73109946721852848</v>
      </c>
      <c r="P79" s="119">
        <v>1027.771247106713</v>
      </c>
      <c r="Q79" s="145">
        <v>30.265515593131173</v>
      </c>
      <c r="R79" s="119">
        <v>1037.9551706540101</v>
      </c>
      <c r="S79" s="119">
        <v>15.34730740198188</v>
      </c>
      <c r="T79" s="119">
        <v>1037.8140333658596</v>
      </c>
      <c r="U79" s="119">
        <v>14.150644987684927</v>
      </c>
      <c r="V79" s="135">
        <f t="shared" si="6"/>
        <v>1027.771247106713</v>
      </c>
      <c r="W79" s="119">
        <f t="shared" si="7"/>
        <v>30.265515593131173</v>
      </c>
      <c r="X79" s="124">
        <f t="shared" si="8"/>
        <v>100.99087453321603</v>
      </c>
    </row>
    <row r="80" spans="1:24">
      <c r="A80" s="138" t="s">
        <v>694</v>
      </c>
      <c r="B80" s="139">
        <v>135100</v>
      </c>
      <c r="C80" s="124" t="s">
        <v>106</v>
      </c>
      <c r="D80" s="124" t="s">
        <v>106</v>
      </c>
      <c r="E80" s="124">
        <v>175.5</v>
      </c>
      <c r="F80" s="140">
        <v>0.2770083102493075</v>
      </c>
      <c r="G80" s="140">
        <v>5.9488399762046402</v>
      </c>
      <c r="H80" s="119">
        <v>9.2010610000000007E-2</v>
      </c>
      <c r="I80" s="141">
        <v>7.3599999999999999E-2</v>
      </c>
      <c r="J80" s="142">
        <v>1.1999999999999999E-3</v>
      </c>
      <c r="K80" s="143">
        <v>1.714</v>
      </c>
      <c r="L80" s="141">
        <v>0.04</v>
      </c>
      <c r="M80" s="141">
        <v>0.1681</v>
      </c>
      <c r="N80" s="141">
        <v>2.5999999999999999E-3</v>
      </c>
      <c r="O80" s="144">
        <v>0.66276026174895897</v>
      </c>
      <c r="P80" s="119">
        <v>1030.5202157496908</v>
      </c>
      <c r="Q80" s="145">
        <v>32.958354462604369</v>
      </c>
      <c r="R80" s="119">
        <v>1001.63414781314</v>
      </c>
      <c r="S80" s="119">
        <v>14.332720863667532</v>
      </c>
      <c r="T80" s="119">
        <v>1013.7823642307736</v>
      </c>
      <c r="U80" s="119">
        <v>14.855905867681145</v>
      </c>
      <c r="V80" s="135">
        <f t="shared" si="6"/>
        <v>1030.5202157496908</v>
      </c>
      <c r="W80" s="119">
        <f t="shared" si="7"/>
        <v>32.958354462604369</v>
      </c>
      <c r="X80" s="124">
        <f t="shared" si="8"/>
        <v>97.196943107463781</v>
      </c>
    </row>
    <row r="81" spans="1:24">
      <c r="A81" s="138" t="s">
        <v>693</v>
      </c>
      <c r="B81" s="139">
        <v>102900</v>
      </c>
      <c r="C81" s="124" t="s">
        <v>106</v>
      </c>
      <c r="D81" s="124" t="s">
        <v>106</v>
      </c>
      <c r="E81" s="124">
        <v>129.5</v>
      </c>
      <c r="F81" s="140">
        <v>0.26816840976133011</v>
      </c>
      <c r="G81" s="140">
        <v>5.9844404548174746</v>
      </c>
      <c r="H81" s="119">
        <v>9.6696519999999994E-2</v>
      </c>
      <c r="I81" s="141">
        <v>7.4300000000000005E-2</v>
      </c>
      <c r="J81" s="142">
        <v>1.2999999999999999E-3</v>
      </c>
      <c r="K81" s="143">
        <v>1.714</v>
      </c>
      <c r="L81" s="141">
        <v>3.9E-2</v>
      </c>
      <c r="M81" s="141">
        <v>0.1671</v>
      </c>
      <c r="N81" s="141">
        <v>2.7000000000000001E-3</v>
      </c>
      <c r="O81" s="144">
        <v>0.71012291120011062</v>
      </c>
      <c r="P81" s="119">
        <v>1049.627478070385</v>
      </c>
      <c r="Q81" s="145">
        <v>35.266671776704541</v>
      </c>
      <c r="R81" s="119">
        <v>996.11306647007882</v>
      </c>
      <c r="S81" s="119">
        <v>14.896081164334305</v>
      </c>
      <c r="T81" s="119">
        <v>1013.7823642307736</v>
      </c>
      <c r="U81" s="119">
        <v>14.487144994459072</v>
      </c>
      <c r="V81" s="135">
        <f t="shared" si="6"/>
        <v>1049.627478070385</v>
      </c>
      <c r="W81" s="119">
        <f t="shared" si="7"/>
        <v>35.266671776704541</v>
      </c>
      <c r="X81" s="124">
        <f t="shared" si="8"/>
        <v>94.901580539918214</v>
      </c>
    </row>
    <row r="82" spans="1:24">
      <c r="A82" s="138" t="s">
        <v>689</v>
      </c>
      <c r="B82" s="139">
        <v>468600</v>
      </c>
      <c r="C82" s="124" t="s">
        <v>106</v>
      </c>
      <c r="D82" s="124" t="s">
        <v>106</v>
      </c>
      <c r="E82" s="124">
        <v>612</v>
      </c>
      <c r="F82" s="140">
        <v>0.22737608003638018</v>
      </c>
      <c r="G82" s="140">
        <v>6.261740763932373</v>
      </c>
      <c r="H82" s="119">
        <v>0.1019444</v>
      </c>
      <c r="I82" s="141">
        <v>7.4429999999999996E-2</v>
      </c>
      <c r="J82" s="142">
        <v>8.3000000000000001E-4</v>
      </c>
      <c r="K82" s="143">
        <v>1.639</v>
      </c>
      <c r="L82" s="141">
        <v>3.1E-2</v>
      </c>
      <c r="M82" s="141">
        <v>0.15970000000000001</v>
      </c>
      <c r="N82" s="141">
        <v>2.5999999999999999E-3</v>
      </c>
      <c r="O82" s="144">
        <v>0.86076716423940036</v>
      </c>
      <c r="P82" s="119">
        <v>1053.1501297284133</v>
      </c>
      <c r="Q82" s="145">
        <v>22.465175621373589</v>
      </c>
      <c r="R82" s="119">
        <v>955.10943420158242</v>
      </c>
      <c r="S82" s="119">
        <v>14.436420222432616</v>
      </c>
      <c r="T82" s="119">
        <v>985.32777328647717</v>
      </c>
      <c r="U82" s="119">
        <v>11.858064569194426</v>
      </c>
      <c r="V82" s="135">
        <f t="shared" si="6"/>
        <v>1053.1501297284133</v>
      </c>
      <c r="W82" s="119">
        <f t="shared" si="7"/>
        <v>22.465175621373589</v>
      </c>
      <c r="X82" s="124">
        <f t="shared" si="8"/>
        <v>90.690719892698141</v>
      </c>
    </row>
    <row r="83" spans="1:24">
      <c r="A83" s="138" t="s">
        <v>703</v>
      </c>
      <c r="B83" s="139">
        <v>44100</v>
      </c>
      <c r="C83" s="124" t="s">
        <v>106</v>
      </c>
      <c r="D83" s="124" t="s">
        <v>106</v>
      </c>
      <c r="E83" s="124">
        <v>53</v>
      </c>
      <c r="F83" s="140">
        <v>0.48100048100048098</v>
      </c>
      <c r="G83" s="140">
        <v>5.4975261132490374</v>
      </c>
      <c r="H83" s="119">
        <v>9.3690659999999995E-2</v>
      </c>
      <c r="I83" s="141">
        <v>7.4800000000000005E-2</v>
      </c>
      <c r="J83" s="142">
        <v>2E-3</v>
      </c>
      <c r="K83" s="143">
        <v>1.877</v>
      </c>
      <c r="L83" s="141">
        <v>5.2999999999999999E-2</v>
      </c>
      <c r="M83" s="141">
        <v>0.18190000000000001</v>
      </c>
      <c r="N83" s="141">
        <v>3.0999999999999999E-3</v>
      </c>
      <c r="O83" s="144">
        <v>0.60355575839928644</v>
      </c>
      <c r="P83" s="119">
        <v>1063.132425621126</v>
      </c>
      <c r="Q83" s="145">
        <v>53.784476318431814</v>
      </c>
      <c r="R83" s="119">
        <v>1077.3460953170529</v>
      </c>
      <c r="S83" s="119">
        <v>16.886134092098246</v>
      </c>
      <c r="T83" s="119">
        <v>1073.004096633407</v>
      </c>
      <c r="U83" s="119">
        <v>18.535145920256809</v>
      </c>
      <c r="V83" s="135">
        <f t="shared" si="6"/>
        <v>1063.132425621126</v>
      </c>
      <c r="W83" s="119">
        <f t="shared" si="7"/>
        <v>53.784476318431814</v>
      </c>
      <c r="X83" s="124">
        <f t="shared" si="8"/>
        <v>101.33696135621324</v>
      </c>
    </row>
    <row r="84" spans="1:24">
      <c r="A84" s="138" t="s">
        <v>701</v>
      </c>
      <c r="B84" s="139">
        <v>112360</v>
      </c>
      <c r="C84" s="124" t="s">
        <v>106</v>
      </c>
      <c r="D84" s="124" t="s">
        <v>106</v>
      </c>
      <c r="E84" s="124">
        <v>134</v>
      </c>
      <c r="F84" s="140">
        <v>0.30220610456331215</v>
      </c>
      <c r="G84" s="140">
        <v>5.5586436909394106</v>
      </c>
      <c r="H84" s="119">
        <v>8.651586E-2</v>
      </c>
      <c r="I84" s="141">
        <v>7.4999999999999997E-2</v>
      </c>
      <c r="J84" s="142">
        <v>1.1000000000000001E-3</v>
      </c>
      <c r="K84" s="143">
        <v>1.865</v>
      </c>
      <c r="L84" s="141">
        <v>0.04</v>
      </c>
      <c r="M84" s="141">
        <v>0.1799</v>
      </c>
      <c r="N84" s="141">
        <v>2.8E-3</v>
      </c>
      <c r="O84" s="144">
        <v>0.72568093385214005</v>
      </c>
      <c r="P84" s="119">
        <v>1068.5015336558342</v>
      </c>
      <c r="Q84" s="145">
        <v>29.478840078188252</v>
      </c>
      <c r="R84" s="119">
        <v>1066.4282941095018</v>
      </c>
      <c r="S84" s="119">
        <v>15.279749564530221</v>
      </c>
      <c r="T84" s="119">
        <v>1068.7600651537828</v>
      </c>
      <c r="U84" s="119">
        <v>14.078326788010145</v>
      </c>
      <c r="V84" s="135">
        <f t="shared" si="6"/>
        <v>1068.5015336558342</v>
      </c>
      <c r="W84" s="119">
        <f t="shared" si="7"/>
        <v>29.478840078188252</v>
      </c>
      <c r="X84" s="124">
        <f t="shared" si="8"/>
        <v>99.805967564759698</v>
      </c>
    </row>
    <row r="85" spans="1:24">
      <c r="A85" s="138" t="s">
        <v>698</v>
      </c>
      <c r="B85" s="139">
        <v>112350</v>
      </c>
      <c r="C85" s="124" t="s">
        <v>106</v>
      </c>
      <c r="D85" s="124" t="s">
        <v>106</v>
      </c>
      <c r="E85" s="124">
        <v>134.69999999999999</v>
      </c>
      <c r="F85" s="140">
        <v>0.69204152249134943</v>
      </c>
      <c r="G85" s="140">
        <v>5.608524957936063</v>
      </c>
      <c r="H85" s="119">
        <v>8.8075550000000002E-2</v>
      </c>
      <c r="I85" s="141">
        <v>7.5200000000000003E-2</v>
      </c>
      <c r="J85" s="142">
        <v>1.1000000000000001E-3</v>
      </c>
      <c r="K85" s="143">
        <v>1.849</v>
      </c>
      <c r="L85" s="141">
        <v>3.7999999999999999E-2</v>
      </c>
      <c r="M85" s="141">
        <v>0.17829999999999999</v>
      </c>
      <c r="N85" s="141">
        <v>2.8E-3</v>
      </c>
      <c r="O85" s="144">
        <v>0.76411724769017331</v>
      </c>
      <c r="P85" s="119">
        <v>1073.8520449657535</v>
      </c>
      <c r="Q85" s="145">
        <v>29.37689690129675</v>
      </c>
      <c r="R85" s="119">
        <v>1057.6807203039994</v>
      </c>
      <c r="S85" s="119">
        <v>15.30047315717411</v>
      </c>
      <c r="T85" s="119">
        <v>1063.0736208719818</v>
      </c>
      <c r="U85" s="119">
        <v>13.453668238845466</v>
      </c>
      <c r="V85" s="135">
        <f t="shared" si="6"/>
        <v>1073.8520449657535</v>
      </c>
      <c r="W85" s="119">
        <f t="shared" si="7"/>
        <v>29.37689690129675</v>
      </c>
      <c r="X85" s="124">
        <f t="shared" si="8"/>
        <v>98.494082612444998</v>
      </c>
    </row>
    <row r="86" spans="1:24">
      <c r="A86" s="138" t="s">
        <v>699</v>
      </c>
      <c r="B86" s="139">
        <v>175200</v>
      </c>
      <c r="C86" s="124" t="s">
        <v>106</v>
      </c>
      <c r="D86" s="124" t="s">
        <v>106</v>
      </c>
      <c r="E86" s="124">
        <v>208.6</v>
      </c>
      <c r="F86" s="140">
        <v>0.29274004683840749</v>
      </c>
      <c r="G86" s="140">
        <v>5.5741360089186172</v>
      </c>
      <c r="H86" s="119">
        <v>8.3891679999999996E-2</v>
      </c>
      <c r="I86" s="141">
        <v>7.5310000000000002E-2</v>
      </c>
      <c r="J86" s="142">
        <v>1E-3</v>
      </c>
      <c r="K86" s="143">
        <v>1.8640000000000001</v>
      </c>
      <c r="L86" s="141">
        <v>3.5999999999999997E-2</v>
      </c>
      <c r="M86" s="141">
        <v>0.1794</v>
      </c>
      <c r="N86" s="141">
        <v>2.7000000000000001E-3</v>
      </c>
      <c r="O86" s="144">
        <v>0.77926421404682289</v>
      </c>
      <c r="P86" s="119">
        <v>1076.7869438747846</v>
      </c>
      <c r="Q86" s="145">
        <v>26.655559160512095</v>
      </c>
      <c r="R86" s="119">
        <v>1063.6959521951119</v>
      </c>
      <c r="S86" s="119">
        <v>14.740906945543429</v>
      </c>
      <c r="T86" s="119">
        <v>1068.4055938451531</v>
      </c>
      <c r="U86" s="119">
        <v>12.683645117560445</v>
      </c>
      <c r="V86" s="135">
        <f t="shared" si="6"/>
        <v>1076.7869438747846</v>
      </c>
      <c r="W86" s="119">
        <f t="shared" si="7"/>
        <v>26.655559160512095</v>
      </c>
      <c r="X86" s="124">
        <f t="shared" si="8"/>
        <v>98.784254233937389</v>
      </c>
    </row>
    <row r="87" spans="1:24">
      <c r="A87" s="138" t="s">
        <v>692</v>
      </c>
      <c r="B87" s="139">
        <v>219000</v>
      </c>
      <c r="C87" s="124" t="s">
        <v>106</v>
      </c>
      <c r="D87" s="124" t="s">
        <v>106</v>
      </c>
      <c r="E87" s="124">
        <v>295.5</v>
      </c>
      <c r="F87" s="140">
        <v>0.56497175141242939</v>
      </c>
      <c r="G87" s="140">
        <v>6.0975609756097562</v>
      </c>
      <c r="H87" s="119">
        <v>0.1003867</v>
      </c>
      <c r="I87" s="141">
        <v>7.5499999999999998E-2</v>
      </c>
      <c r="J87" s="142">
        <v>1.1999999999999999E-3</v>
      </c>
      <c r="K87" s="143">
        <v>1.7050000000000001</v>
      </c>
      <c r="L87" s="141">
        <v>3.7999999999999999E-2</v>
      </c>
      <c r="M87" s="141">
        <v>0.16400000000000001</v>
      </c>
      <c r="N87" s="141">
        <v>2.7000000000000001E-3</v>
      </c>
      <c r="O87" s="144">
        <v>0.73868741976893471</v>
      </c>
      <c r="P87" s="119">
        <v>1081.8432113841611</v>
      </c>
      <c r="Q87" s="145">
        <v>31.882080434893222</v>
      </c>
      <c r="R87" s="119">
        <v>978.96760231584869</v>
      </c>
      <c r="S87" s="119">
        <v>14.935706935879352</v>
      </c>
      <c r="T87" s="119">
        <v>1010.4096180113163</v>
      </c>
      <c r="U87" s="119">
        <v>14.164897859594248</v>
      </c>
      <c r="V87" s="135">
        <f t="shared" si="6"/>
        <v>1081.8432113841611</v>
      </c>
      <c r="W87" s="119">
        <f t="shared" si="7"/>
        <v>31.882080434893222</v>
      </c>
      <c r="X87" s="124">
        <f t="shared" si="8"/>
        <v>90.49070993044468</v>
      </c>
    </row>
    <row r="88" spans="1:24">
      <c r="A88" s="138" t="s">
        <v>697</v>
      </c>
      <c r="B88" s="139">
        <v>146900</v>
      </c>
      <c r="C88" s="124" t="s">
        <v>106</v>
      </c>
      <c r="D88" s="124" t="s">
        <v>106</v>
      </c>
      <c r="E88" s="124">
        <v>176.8</v>
      </c>
      <c r="F88" s="140">
        <v>0.42535091450446622</v>
      </c>
      <c r="G88" s="140">
        <v>5.698979882601015</v>
      </c>
      <c r="H88" s="119">
        <v>8.7691599999999995E-2</v>
      </c>
      <c r="I88" s="141">
        <v>7.5600000000000001E-2</v>
      </c>
      <c r="J88" s="142">
        <v>1.1000000000000001E-3</v>
      </c>
      <c r="K88" s="143">
        <v>1.827</v>
      </c>
      <c r="L88" s="141">
        <v>3.6999999999999998E-2</v>
      </c>
      <c r="M88" s="141">
        <v>0.17546999999999999</v>
      </c>
      <c r="N88" s="141">
        <v>2.7000000000000001E-3</v>
      </c>
      <c r="O88" s="144">
        <v>0.75979723953736622</v>
      </c>
      <c r="P88" s="119">
        <v>1084.4977674475704</v>
      </c>
      <c r="Q88" s="145">
        <v>29.175020532240879</v>
      </c>
      <c r="R88" s="119">
        <v>1042.1793238836374</v>
      </c>
      <c r="S88" s="119">
        <v>14.790134367779729</v>
      </c>
      <c r="T88" s="119">
        <v>1055.2023949956372</v>
      </c>
      <c r="U88" s="119">
        <v>13.203198849515957</v>
      </c>
      <c r="V88" s="135">
        <f t="shared" si="6"/>
        <v>1084.4977674475704</v>
      </c>
      <c r="W88" s="119">
        <f t="shared" si="7"/>
        <v>29.175020532240879</v>
      </c>
      <c r="X88" s="124">
        <f t="shared" si="8"/>
        <v>96.097876377972455</v>
      </c>
    </row>
    <row r="89" spans="1:24">
      <c r="A89" s="138" t="s">
        <v>700</v>
      </c>
      <c r="B89" s="139">
        <v>60500</v>
      </c>
      <c r="C89" s="124" t="s">
        <v>106</v>
      </c>
      <c r="D89" s="124" t="s">
        <v>106</v>
      </c>
      <c r="E89" s="124">
        <v>72</v>
      </c>
      <c r="F89" s="140">
        <v>0.40192926045016075</v>
      </c>
      <c r="G89" s="140">
        <v>5.5710306406685239</v>
      </c>
      <c r="H89" s="119">
        <v>9.0005509999999997E-2</v>
      </c>
      <c r="I89" s="141">
        <v>7.5700000000000003E-2</v>
      </c>
      <c r="J89" s="142">
        <v>1.6999999999999999E-3</v>
      </c>
      <c r="K89" s="143">
        <v>1.869</v>
      </c>
      <c r="L89" s="141">
        <v>4.9000000000000002E-2</v>
      </c>
      <c r="M89" s="141">
        <v>0.17949999999999999</v>
      </c>
      <c r="N89" s="141">
        <v>2.8999999999999998E-3</v>
      </c>
      <c r="O89" s="144">
        <v>0.61623557500994819</v>
      </c>
      <c r="P89" s="119">
        <v>1087.1477655663007</v>
      </c>
      <c r="Q89" s="145">
        <v>45.011310292174045</v>
      </c>
      <c r="R89" s="119">
        <v>1064.2425132350859</v>
      </c>
      <c r="S89" s="119">
        <v>15.830145664512429</v>
      </c>
      <c r="T89" s="119">
        <v>1070.1767142196554</v>
      </c>
      <c r="U89" s="119">
        <v>17.195423771504693</v>
      </c>
      <c r="V89" s="135">
        <f t="shared" si="6"/>
        <v>1087.1477655663007</v>
      </c>
      <c r="W89" s="119">
        <f t="shared" si="7"/>
        <v>45.011310292174045</v>
      </c>
      <c r="X89" s="124">
        <f t="shared" si="8"/>
        <v>97.893087484820114</v>
      </c>
    </row>
    <row r="90" spans="1:24">
      <c r="A90" s="138" t="s">
        <v>707</v>
      </c>
      <c r="B90" s="139">
        <v>200800</v>
      </c>
      <c r="C90" s="124" t="s">
        <v>106</v>
      </c>
      <c r="D90" s="124" t="s">
        <v>106</v>
      </c>
      <c r="E90" s="124">
        <v>239</v>
      </c>
      <c r="F90" s="140">
        <v>0.34746351633078526</v>
      </c>
      <c r="G90" s="140">
        <v>5.4288816503800215</v>
      </c>
      <c r="H90" s="119">
        <v>8.5470989999999997E-2</v>
      </c>
      <c r="I90" s="141">
        <v>7.5800000000000006E-2</v>
      </c>
      <c r="J90" s="142">
        <v>1.1999999999999999E-3</v>
      </c>
      <c r="K90" s="143">
        <v>1.923</v>
      </c>
      <c r="L90" s="141">
        <v>4.1000000000000002E-2</v>
      </c>
      <c r="M90" s="141">
        <v>0.1842</v>
      </c>
      <c r="N90" s="141">
        <v>2.8999999999999998E-3</v>
      </c>
      <c r="O90" s="144">
        <v>0.73842059267498206</v>
      </c>
      <c r="P90" s="119">
        <v>1089.7932206876881</v>
      </c>
      <c r="Q90" s="145">
        <v>31.718263046281397</v>
      </c>
      <c r="R90" s="119">
        <v>1089.8787501404586</v>
      </c>
      <c r="S90" s="119">
        <v>15.767393790895312</v>
      </c>
      <c r="T90" s="119">
        <v>1089.1105103610792</v>
      </c>
      <c r="U90" s="119">
        <v>14.143495257888844</v>
      </c>
      <c r="V90" s="135">
        <f t="shared" si="6"/>
        <v>1089.7932206876881</v>
      </c>
      <c r="W90" s="119">
        <f t="shared" si="7"/>
        <v>31.718263046281397</v>
      </c>
      <c r="X90" s="124">
        <f t="shared" si="8"/>
        <v>100.00784822764052</v>
      </c>
    </row>
    <row r="91" spans="1:24">
      <c r="A91" s="138" t="s">
        <v>708</v>
      </c>
      <c r="B91" s="139">
        <v>192200</v>
      </c>
      <c r="C91" s="124" t="s">
        <v>106</v>
      </c>
      <c r="D91" s="124" t="s">
        <v>106</v>
      </c>
      <c r="E91" s="124">
        <v>224.6</v>
      </c>
      <c r="F91" s="140">
        <v>0.41186161449752884</v>
      </c>
      <c r="G91" s="140">
        <v>5.4229934924078087</v>
      </c>
      <c r="H91" s="119">
        <v>8.2344799999999996E-2</v>
      </c>
      <c r="I91" s="141">
        <v>7.5850000000000001E-2</v>
      </c>
      <c r="J91" s="142">
        <v>9.3000000000000005E-4</v>
      </c>
      <c r="K91" s="143">
        <v>1.93</v>
      </c>
      <c r="L91" s="141">
        <v>3.6999999999999998E-2</v>
      </c>
      <c r="M91" s="141">
        <v>0.18440000000000001</v>
      </c>
      <c r="N91" s="141">
        <v>2.8E-3</v>
      </c>
      <c r="O91" s="144">
        <v>0.79205018467491362</v>
      </c>
      <c r="P91" s="119">
        <v>1091.1142492757754</v>
      </c>
      <c r="Q91" s="145">
        <v>24.560615359516095</v>
      </c>
      <c r="R91" s="119">
        <v>1090.9673956183676</v>
      </c>
      <c r="S91" s="119">
        <v>15.221764291247155</v>
      </c>
      <c r="T91" s="119">
        <v>1091.5392425536638</v>
      </c>
      <c r="U91" s="119">
        <v>12.74195895792127</v>
      </c>
      <c r="V91" s="135">
        <f t="shared" si="6"/>
        <v>1091.1142492757754</v>
      </c>
      <c r="W91" s="119">
        <f t="shared" si="7"/>
        <v>24.560615359516095</v>
      </c>
      <c r="X91" s="124">
        <f t="shared" si="8"/>
        <v>99.986540945872065</v>
      </c>
    </row>
    <row r="92" spans="1:24">
      <c r="A92" s="138" t="s">
        <v>704</v>
      </c>
      <c r="B92" s="139">
        <v>116700</v>
      </c>
      <c r="C92" s="124" t="s">
        <v>106</v>
      </c>
      <c r="D92" s="124" t="s">
        <v>106</v>
      </c>
      <c r="E92" s="124">
        <v>136.69999999999999</v>
      </c>
      <c r="F92" s="140">
        <v>0.45620437956204374</v>
      </c>
      <c r="G92" s="140">
        <v>5.4824561403508767</v>
      </c>
      <c r="H92" s="119">
        <v>8.4160509999999994E-2</v>
      </c>
      <c r="I92" s="141">
        <v>7.5899999999999995E-2</v>
      </c>
      <c r="J92" s="142">
        <v>1.1000000000000001E-3</v>
      </c>
      <c r="K92" s="143">
        <v>1.9119999999999999</v>
      </c>
      <c r="L92" s="141">
        <v>3.9E-2</v>
      </c>
      <c r="M92" s="141">
        <v>0.18240000000000001</v>
      </c>
      <c r="N92" s="141">
        <v>2.8E-3</v>
      </c>
      <c r="O92" s="144">
        <v>0.75258659469185774</v>
      </c>
      <c r="P92" s="119">
        <v>1092.4341476872705</v>
      </c>
      <c r="Q92" s="145">
        <v>29.025346672647999</v>
      </c>
      <c r="R92" s="119">
        <v>1080.0726588995983</v>
      </c>
      <c r="S92" s="119">
        <v>15.247481098939488</v>
      </c>
      <c r="T92" s="119">
        <v>1085.2821549824232</v>
      </c>
      <c r="U92" s="119">
        <v>13.508621238120213</v>
      </c>
      <c r="V92" s="135">
        <f t="shared" si="6"/>
        <v>1092.4341476872705</v>
      </c>
      <c r="W92" s="119">
        <f t="shared" si="7"/>
        <v>29.025346672647999</v>
      </c>
      <c r="X92" s="124">
        <f t="shared" si="8"/>
        <v>98.86844540571694</v>
      </c>
    </row>
    <row r="93" spans="1:24">
      <c r="A93" s="138" t="s">
        <v>711</v>
      </c>
      <c r="B93" s="139">
        <v>249000</v>
      </c>
      <c r="C93" s="124" t="s">
        <v>106</v>
      </c>
      <c r="D93" s="124" t="s">
        <v>106</v>
      </c>
      <c r="E93" s="124">
        <v>299</v>
      </c>
      <c r="F93" s="140">
        <v>1.7953321364452421</v>
      </c>
      <c r="G93" s="140">
        <v>5.2882072977260712</v>
      </c>
      <c r="H93" s="119">
        <v>8.6691920000000006E-2</v>
      </c>
      <c r="I93" s="141">
        <v>7.5999999999999998E-2</v>
      </c>
      <c r="J93" s="142">
        <v>1.4E-3</v>
      </c>
      <c r="K93" s="143">
        <v>1.9810000000000001</v>
      </c>
      <c r="L93" s="141">
        <v>4.5999999999999999E-2</v>
      </c>
      <c r="M93" s="141">
        <v>0.18909999999999999</v>
      </c>
      <c r="N93" s="141">
        <v>3.0999999999999999E-3</v>
      </c>
      <c r="O93" s="144">
        <v>0.70598717034925162</v>
      </c>
      <c r="P93" s="119">
        <v>1095.0705613692305</v>
      </c>
      <c r="Q93" s="145">
        <v>36.878267161846203</v>
      </c>
      <c r="R93" s="119">
        <v>1116.4977821846649</v>
      </c>
      <c r="S93" s="119">
        <v>16.784021545804535</v>
      </c>
      <c r="T93" s="119">
        <v>1109.0610902126562</v>
      </c>
      <c r="U93" s="119">
        <v>15.548779350812083</v>
      </c>
      <c r="V93" s="135">
        <f t="shared" si="6"/>
        <v>1095.0705613692305</v>
      </c>
      <c r="W93" s="119">
        <f t="shared" si="7"/>
        <v>36.878267161846203</v>
      </c>
      <c r="X93" s="124">
        <f t="shared" si="8"/>
        <v>101.95669772992918</v>
      </c>
    </row>
    <row r="94" spans="1:24">
      <c r="A94" s="138" t="s">
        <v>710</v>
      </c>
      <c r="B94" s="139">
        <v>187100</v>
      </c>
      <c r="C94" s="124" t="s">
        <v>106</v>
      </c>
      <c r="D94" s="124" t="s">
        <v>106</v>
      </c>
      <c r="E94" s="124">
        <v>214.7</v>
      </c>
      <c r="F94" s="140">
        <v>0.12007684918347744</v>
      </c>
      <c r="G94" s="140">
        <v>5.3390282968499738</v>
      </c>
      <c r="H94" s="119">
        <v>7.9814620000000003E-2</v>
      </c>
      <c r="I94" s="141">
        <v>7.6100000000000001E-2</v>
      </c>
      <c r="J94" s="142">
        <v>1.1000000000000001E-3</v>
      </c>
      <c r="K94" s="143">
        <v>1.966</v>
      </c>
      <c r="L94" s="141">
        <v>0.04</v>
      </c>
      <c r="M94" s="141">
        <v>0.18729999999999999</v>
      </c>
      <c r="N94" s="141">
        <v>2.8E-3</v>
      </c>
      <c r="O94" s="144">
        <v>0.73475707421249326</v>
      </c>
      <c r="P94" s="119">
        <v>1097.7024764668554</v>
      </c>
      <c r="Q94" s="145">
        <v>28.926377688030524</v>
      </c>
      <c r="R94" s="119">
        <v>1106.7321301505851</v>
      </c>
      <c r="S94" s="119">
        <v>15.184628632699742</v>
      </c>
      <c r="T94" s="119">
        <v>1103.9389183284159</v>
      </c>
      <c r="U94" s="119">
        <v>13.602119728935804</v>
      </c>
      <c r="V94" s="135">
        <f t="shared" si="6"/>
        <v>1097.7024764668554</v>
      </c>
      <c r="W94" s="119">
        <f t="shared" si="7"/>
        <v>28.926377688030524</v>
      </c>
      <c r="X94" s="124">
        <f t="shared" si="8"/>
        <v>100.82259572856147</v>
      </c>
    </row>
    <row r="95" spans="1:24">
      <c r="A95" s="138" t="s">
        <v>702</v>
      </c>
      <c r="B95" s="139">
        <v>158400</v>
      </c>
      <c r="C95" s="124" t="s">
        <v>106</v>
      </c>
      <c r="D95" s="124" t="s">
        <v>106</v>
      </c>
      <c r="E95" s="124">
        <v>182.6</v>
      </c>
      <c r="F95" s="140">
        <v>0.34831069313827934</v>
      </c>
      <c r="G95" s="140">
        <v>5.5340343110127286</v>
      </c>
      <c r="H95" s="119">
        <v>8.5751499999999994E-2</v>
      </c>
      <c r="I95" s="141">
        <v>7.6160000000000005E-2</v>
      </c>
      <c r="J95" s="142">
        <v>9.6000000000000002E-4</v>
      </c>
      <c r="K95" s="143">
        <v>1.897</v>
      </c>
      <c r="L95" s="141">
        <v>3.5999999999999997E-2</v>
      </c>
      <c r="M95" s="141">
        <v>0.1807</v>
      </c>
      <c r="N95" s="141">
        <v>2.8E-3</v>
      </c>
      <c r="O95" s="144">
        <v>0.81651601795486706</v>
      </c>
      <c r="P95" s="119">
        <v>1099.2794723076011</v>
      </c>
      <c r="Q95" s="145">
        <v>25.219036607750976</v>
      </c>
      <c r="R95" s="119">
        <v>1070.7976337207224</v>
      </c>
      <c r="S95" s="119">
        <v>15.269408805637568</v>
      </c>
      <c r="T95" s="119">
        <v>1080.0382990173259</v>
      </c>
      <c r="U95" s="119">
        <v>12.54005301122038</v>
      </c>
      <c r="V95" s="135">
        <f t="shared" si="6"/>
        <v>1099.2794723076011</v>
      </c>
      <c r="W95" s="119">
        <f t="shared" si="7"/>
        <v>25.219036607750976</v>
      </c>
      <c r="X95" s="124">
        <f t="shared" si="8"/>
        <v>97.409044805768104</v>
      </c>
    </row>
    <row r="96" spans="1:24">
      <c r="A96" s="138" t="s">
        <v>709</v>
      </c>
      <c r="B96" s="139">
        <v>223700</v>
      </c>
      <c r="C96" s="124" t="s">
        <v>106</v>
      </c>
      <c r="D96" s="124" t="s">
        <v>106</v>
      </c>
      <c r="E96" s="124">
        <v>262.39999999999998</v>
      </c>
      <c r="F96" s="140">
        <v>0.73158241275879732</v>
      </c>
      <c r="G96" s="140">
        <v>5.3475935828877006</v>
      </c>
      <c r="H96" s="119">
        <v>8.2930599999999993E-2</v>
      </c>
      <c r="I96" s="141">
        <v>7.6179999999999998E-2</v>
      </c>
      <c r="J96" s="142">
        <v>1E-3</v>
      </c>
      <c r="K96" s="143">
        <v>1.9630000000000001</v>
      </c>
      <c r="L96" s="141">
        <v>3.9E-2</v>
      </c>
      <c r="M96" s="141">
        <v>0.187</v>
      </c>
      <c r="N96" s="141">
        <v>2.8999999999999998E-3</v>
      </c>
      <c r="O96" s="144">
        <v>0.78057040998217464</v>
      </c>
      <c r="P96" s="119">
        <v>1099.8047794200049</v>
      </c>
      <c r="Q96" s="145">
        <v>26.260882412686037</v>
      </c>
      <c r="R96" s="119">
        <v>1105.1030822080968</v>
      </c>
      <c r="S96" s="119">
        <v>15.73024561766124</v>
      </c>
      <c r="T96" s="119">
        <v>1102.911375936872</v>
      </c>
      <c r="U96" s="119">
        <v>13.277620571500165</v>
      </c>
      <c r="V96" s="135">
        <f t="shared" si="6"/>
        <v>1099.8047794200049</v>
      </c>
      <c r="W96" s="119">
        <f t="shared" si="7"/>
        <v>26.260882412686037</v>
      </c>
      <c r="X96" s="124">
        <f t="shared" si="8"/>
        <v>100.48174938745819</v>
      </c>
    </row>
    <row r="97" spans="1:24">
      <c r="A97" s="138" t="s">
        <v>712</v>
      </c>
      <c r="B97" s="139">
        <v>121900</v>
      </c>
      <c r="C97" s="124" t="s">
        <v>106</v>
      </c>
      <c r="D97" s="124" t="s">
        <v>106</v>
      </c>
      <c r="E97" s="124">
        <v>140.1</v>
      </c>
      <c r="F97" s="140">
        <v>0.6333122229259025</v>
      </c>
      <c r="G97" s="140">
        <v>5.2576235541535228</v>
      </c>
      <c r="H97" s="119">
        <v>8.2927819999999999E-2</v>
      </c>
      <c r="I97" s="141">
        <v>7.6499999999999999E-2</v>
      </c>
      <c r="J97" s="142">
        <v>1.4E-3</v>
      </c>
      <c r="K97" s="143">
        <v>2.0049999999999999</v>
      </c>
      <c r="L97" s="141">
        <v>4.4999999999999998E-2</v>
      </c>
      <c r="M97" s="141">
        <v>0.19020000000000001</v>
      </c>
      <c r="N97" s="141">
        <v>3.0000000000000001E-3</v>
      </c>
      <c r="O97" s="144">
        <v>0.70276901507185419</v>
      </c>
      <c r="P97" s="119">
        <v>1108.1854432228881</v>
      </c>
      <c r="Q97" s="145">
        <v>36.565918420075405</v>
      </c>
      <c r="R97" s="119">
        <v>1122.4584059862343</v>
      </c>
      <c r="S97" s="119">
        <v>16.228289636369709</v>
      </c>
      <c r="T97" s="119">
        <v>1117.203196412825</v>
      </c>
      <c r="U97" s="119">
        <v>15.092676683910895</v>
      </c>
      <c r="V97" s="135">
        <f t="shared" si="6"/>
        <v>1108.1854432228881</v>
      </c>
      <c r="W97" s="119">
        <f t="shared" si="7"/>
        <v>36.565918420075405</v>
      </c>
      <c r="X97" s="124">
        <f t="shared" si="8"/>
        <v>101.28795797225388</v>
      </c>
    </row>
    <row r="98" spans="1:24">
      <c r="A98" s="146" t="s">
        <v>680</v>
      </c>
      <c r="B98" s="147">
        <v>771000</v>
      </c>
      <c r="C98" s="133" t="s">
        <v>106</v>
      </c>
      <c r="D98" s="133" t="s">
        <v>106</v>
      </c>
      <c r="E98" s="133">
        <v>1238</v>
      </c>
      <c r="F98" s="148">
        <v>0.11299435028248588</v>
      </c>
      <c r="G98" s="148">
        <v>7.0721357850070721</v>
      </c>
      <c r="H98" s="128">
        <v>0.1200363</v>
      </c>
      <c r="I98" s="149">
        <v>7.6590000000000005E-2</v>
      </c>
      <c r="J98" s="150">
        <v>8.7000000000000001E-4</v>
      </c>
      <c r="K98" s="151">
        <v>1.496</v>
      </c>
      <c r="L98" s="149">
        <v>0.03</v>
      </c>
      <c r="M98" s="149">
        <v>0.1414</v>
      </c>
      <c r="N98" s="149">
        <v>2.3999999999999998E-3</v>
      </c>
      <c r="O98" s="152">
        <v>0.84639321074964635</v>
      </c>
      <c r="P98" s="128">
        <v>1110.5343186349164</v>
      </c>
      <c r="Q98" s="153">
        <v>22.688501671842705</v>
      </c>
      <c r="R98" s="128">
        <v>852.57424090553206</v>
      </c>
      <c r="S98" s="128">
        <v>13.540521377005916</v>
      </c>
      <c r="T98" s="128">
        <v>928.76016703780397</v>
      </c>
      <c r="U98" s="128">
        <v>12.131363579345134</v>
      </c>
      <c r="V98" s="137">
        <f t="shared" si="6"/>
        <v>1110.5343186349164</v>
      </c>
      <c r="W98" s="128">
        <f t="shared" si="7"/>
        <v>22.688501671842705</v>
      </c>
      <c r="X98" s="133">
        <f t="shared" si="8"/>
        <v>76.771534800790988</v>
      </c>
    </row>
    <row r="99" spans="1:24">
      <c r="A99" s="146" t="s">
        <v>683</v>
      </c>
      <c r="B99" s="147">
        <v>220800</v>
      </c>
      <c r="C99" s="133" t="s">
        <v>106</v>
      </c>
      <c r="D99" s="133" t="s">
        <v>106</v>
      </c>
      <c r="E99" s="133">
        <v>315.10000000000002</v>
      </c>
      <c r="F99" s="148">
        <v>0.24420024420024422</v>
      </c>
      <c r="G99" s="148">
        <v>6.9300069300069298</v>
      </c>
      <c r="H99" s="128">
        <v>0.1104575</v>
      </c>
      <c r="I99" s="149">
        <v>7.6740000000000003E-2</v>
      </c>
      <c r="J99" s="150">
        <v>9.1E-4</v>
      </c>
      <c r="K99" s="151">
        <v>1.5249999999999999</v>
      </c>
      <c r="L99" s="149">
        <v>2.9000000000000001E-2</v>
      </c>
      <c r="M99" s="149">
        <v>0.14430000000000001</v>
      </c>
      <c r="N99" s="149">
        <v>2.3E-3</v>
      </c>
      <c r="O99" s="152">
        <v>0.83817238989652776</v>
      </c>
      <c r="P99" s="128">
        <v>1114.4411725858963</v>
      </c>
      <c r="Q99" s="153">
        <v>23.671558688767384</v>
      </c>
      <c r="R99" s="128">
        <v>868.93212790673385</v>
      </c>
      <c r="S99" s="128">
        <v>12.944046095814883</v>
      </c>
      <c r="T99" s="128">
        <v>940.4894783239306</v>
      </c>
      <c r="U99" s="128">
        <v>11.595364657586856</v>
      </c>
      <c r="V99" s="137">
        <f t="shared" ref="V99:V111" si="9">IF(R99&lt;=800,R99,P99)</f>
        <v>1114.4411725858963</v>
      </c>
      <c r="W99" s="128">
        <f t="shared" ref="W99:W111" si="10">IF(R99&lt;=800,S99,Q99)</f>
        <v>23.671558688767384</v>
      </c>
      <c r="X99" s="133">
        <f t="shared" ref="X99:X111" si="11">IF(R99&lt;=800,100-(1-(R99/T99))*100,100-(1-(R99/P99))*100)</f>
        <v>77.970210476924947</v>
      </c>
    </row>
    <row r="100" spans="1:24">
      <c r="A100" s="138" t="s">
        <v>706</v>
      </c>
      <c r="B100" s="139">
        <v>240600</v>
      </c>
      <c r="C100" s="124" t="s">
        <v>106</v>
      </c>
      <c r="D100" s="124" t="s">
        <v>106</v>
      </c>
      <c r="E100" s="124">
        <v>281</v>
      </c>
      <c r="F100" s="140">
        <v>0.449438202247191</v>
      </c>
      <c r="G100" s="140">
        <v>5.4620930740659821</v>
      </c>
      <c r="H100" s="119">
        <v>8.3536490000000005E-2</v>
      </c>
      <c r="I100" s="141">
        <v>7.6789999999999997E-2</v>
      </c>
      <c r="J100" s="142">
        <v>8.4999999999999995E-4</v>
      </c>
      <c r="K100" s="143">
        <v>1.9430000000000001</v>
      </c>
      <c r="L100" s="141">
        <v>3.5000000000000003E-2</v>
      </c>
      <c r="M100" s="141">
        <v>0.18307999999999999</v>
      </c>
      <c r="N100" s="141">
        <v>2.8E-3</v>
      </c>
      <c r="O100" s="144">
        <v>0.84902774743281628</v>
      </c>
      <c r="P100" s="119">
        <v>1115.7412590099511</v>
      </c>
      <c r="Q100" s="145">
        <v>22.092146859627032</v>
      </c>
      <c r="R100" s="119">
        <v>1083.7789356506892</v>
      </c>
      <c r="S100" s="119">
        <v>15.238727640200977</v>
      </c>
      <c r="T100" s="119">
        <v>1096.0343902638328</v>
      </c>
      <c r="U100" s="119">
        <v>12.004330619364737</v>
      </c>
      <c r="V100" s="135">
        <f t="shared" si="9"/>
        <v>1115.7412590099511</v>
      </c>
      <c r="W100" s="119">
        <f t="shared" si="10"/>
        <v>22.092146859627032</v>
      </c>
      <c r="X100" s="124">
        <f t="shared" si="11"/>
        <v>97.135328365680081</v>
      </c>
    </row>
    <row r="101" spans="1:24">
      <c r="A101" s="138" t="s">
        <v>705</v>
      </c>
      <c r="B101" s="139">
        <v>228000</v>
      </c>
      <c r="C101" s="124" t="s">
        <v>106</v>
      </c>
      <c r="D101" s="124" t="s">
        <v>106</v>
      </c>
      <c r="E101" s="124">
        <v>267.8</v>
      </c>
      <c r="F101" s="140">
        <v>0.14768867227883622</v>
      </c>
      <c r="G101" s="140">
        <v>5.4647794961473304</v>
      </c>
      <c r="H101" s="119">
        <v>8.3618680000000001E-2</v>
      </c>
      <c r="I101" s="141">
        <v>7.7219999999999997E-2</v>
      </c>
      <c r="J101" s="142">
        <v>9.5E-4</v>
      </c>
      <c r="K101" s="143">
        <v>1.9470000000000001</v>
      </c>
      <c r="L101" s="141">
        <v>3.6999999999999998E-2</v>
      </c>
      <c r="M101" s="141">
        <v>0.18299000000000001</v>
      </c>
      <c r="N101" s="141">
        <v>2.8E-3</v>
      </c>
      <c r="O101" s="144">
        <v>0.80518356489721055</v>
      </c>
      <c r="P101" s="119">
        <v>1126.8769369838756</v>
      </c>
      <c r="Q101" s="145">
        <v>24.513345738744039</v>
      </c>
      <c r="R101" s="119">
        <v>1083.2885213546883</v>
      </c>
      <c r="S101" s="119">
        <v>15.239885609082648</v>
      </c>
      <c r="T101" s="119">
        <v>1097.4135185617686</v>
      </c>
      <c r="U101" s="119">
        <v>12.668912612028862</v>
      </c>
      <c r="V101" s="135">
        <f t="shared" si="9"/>
        <v>1126.8769369838756</v>
      </c>
      <c r="W101" s="119">
        <f t="shared" si="10"/>
        <v>24.513345738744039</v>
      </c>
      <c r="X101" s="124">
        <f t="shared" si="11"/>
        <v>96.131927613510925</v>
      </c>
    </row>
    <row r="102" spans="1:24">
      <c r="A102" s="146" t="s">
        <v>687</v>
      </c>
      <c r="B102" s="147">
        <v>413800</v>
      </c>
      <c r="C102" s="133" t="s">
        <v>106</v>
      </c>
      <c r="D102" s="133" t="s">
        <v>106</v>
      </c>
      <c r="E102" s="133">
        <v>593.70000000000005</v>
      </c>
      <c r="F102" s="148">
        <v>0.65466448445171843</v>
      </c>
      <c r="G102" s="148">
        <v>6.3331222292590246</v>
      </c>
      <c r="H102" s="128">
        <v>0.1042819</v>
      </c>
      <c r="I102" s="149">
        <v>7.7640000000000001E-2</v>
      </c>
      <c r="J102" s="150">
        <v>1E-3</v>
      </c>
      <c r="K102" s="151">
        <v>1.6839999999999999</v>
      </c>
      <c r="L102" s="149">
        <v>3.2000000000000001E-2</v>
      </c>
      <c r="M102" s="149">
        <v>0.15790000000000001</v>
      </c>
      <c r="N102" s="149">
        <v>2.5999999999999999E-3</v>
      </c>
      <c r="O102" s="152">
        <v>0.86652944901836593</v>
      </c>
      <c r="P102" s="128">
        <v>1137.6764455890118</v>
      </c>
      <c r="Q102" s="153">
        <v>25.623113413039885</v>
      </c>
      <c r="R102" s="128">
        <v>945.09601699332961</v>
      </c>
      <c r="S102" s="128">
        <v>14.458837042800951</v>
      </c>
      <c r="T102" s="128">
        <v>1002.4960340249129</v>
      </c>
      <c r="U102" s="128">
        <v>12.034310389413918</v>
      </c>
      <c r="V102" s="137">
        <f t="shared" si="9"/>
        <v>1137.6764455890118</v>
      </c>
      <c r="W102" s="128">
        <f t="shared" si="10"/>
        <v>25.623113413039885</v>
      </c>
      <c r="X102" s="133">
        <f t="shared" si="11"/>
        <v>83.072478177573856</v>
      </c>
    </row>
    <row r="103" spans="1:24">
      <c r="A103" s="138" t="s">
        <v>714</v>
      </c>
      <c r="B103" s="139">
        <v>123100</v>
      </c>
      <c r="C103" s="124" t="s">
        <v>106</v>
      </c>
      <c r="D103" s="124" t="s">
        <v>106</v>
      </c>
      <c r="E103" s="124">
        <v>127.5</v>
      </c>
      <c r="F103" s="140">
        <v>0.52137643378519294</v>
      </c>
      <c r="G103" s="140">
        <v>4.8875855327468232</v>
      </c>
      <c r="H103" s="119">
        <v>7.6443179999999999E-2</v>
      </c>
      <c r="I103" s="141">
        <v>8.0199999999999994E-2</v>
      </c>
      <c r="J103" s="142">
        <v>1.1000000000000001E-3</v>
      </c>
      <c r="K103" s="143">
        <v>2.266</v>
      </c>
      <c r="L103" s="141">
        <v>4.5999999999999999E-2</v>
      </c>
      <c r="M103" s="141">
        <v>0.2046</v>
      </c>
      <c r="N103" s="141">
        <v>3.2000000000000002E-3</v>
      </c>
      <c r="O103" s="144">
        <v>0.77045348293595139</v>
      </c>
      <c r="P103" s="119">
        <v>1201.9104305155561</v>
      </c>
      <c r="Q103" s="145">
        <v>27.031061943571391</v>
      </c>
      <c r="R103" s="119">
        <v>1199.9842812408301</v>
      </c>
      <c r="S103" s="119">
        <v>17.102087118001464</v>
      </c>
      <c r="T103" s="119">
        <v>1201.7728532753956</v>
      </c>
      <c r="U103" s="119">
        <v>14.201393079900299</v>
      </c>
      <c r="V103" s="135">
        <f t="shared" si="9"/>
        <v>1201.9104305155561</v>
      </c>
      <c r="W103" s="119">
        <f t="shared" si="10"/>
        <v>27.031061943571391</v>
      </c>
      <c r="X103" s="124">
        <f t="shared" si="11"/>
        <v>99.839742694145713</v>
      </c>
    </row>
    <row r="104" spans="1:24">
      <c r="A104" s="138" t="s">
        <v>713</v>
      </c>
      <c r="B104" s="139">
        <v>596200</v>
      </c>
      <c r="C104" s="124" t="s">
        <v>106</v>
      </c>
      <c r="D104" s="124" t="s">
        <v>106</v>
      </c>
      <c r="E104" s="124">
        <v>647.29999999999995</v>
      </c>
      <c r="F104" s="140">
        <v>3.8550501156515031E-2</v>
      </c>
      <c r="G104" s="140">
        <v>5.1591600887375533</v>
      </c>
      <c r="H104" s="119">
        <v>7.7189110000000005E-2</v>
      </c>
      <c r="I104" s="141">
        <v>8.097E-2</v>
      </c>
      <c r="J104" s="142">
        <v>6.4000000000000005E-4</v>
      </c>
      <c r="K104" s="143">
        <v>2.1669999999999998</v>
      </c>
      <c r="L104" s="141">
        <v>3.5999999999999997E-2</v>
      </c>
      <c r="M104" s="141">
        <v>0.19383</v>
      </c>
      <c r="N104" s="141">
        <v>2.8999999999999998E-3</v>
      </c>
      <c r="O104" s="144">
        <v>0.90060304849037243</v>
      </c>
      <c r="P104" s="119">
        <v>1220.7163338829057</v>
      </c>
      <c r="Q104" s="145">
        <v>15.535349735351687</v>
      </c>
      <c r="R104" s="119">
        <v>1142.0894522105207</v>
      </c>
      <c r="S104" s="119">
        <v>15.640360667460982</v>
      </c>
      <c r="T104" s="119">
        <v>1170.5181170294995</v>
      </c>
      <c r="U104" s="119">
        <v>11.476979307019747</v>
      </c>
      <c r="V104" s="135">
        <f t="shared" si="9"/>
        <v>1220.7163338829057</v>
      </c>
      <c r="W104" s="119">
        <f t="shared" si="10"/>
        <v>15.535349735351687</v>
      </c>
      <c r="X104" s="124">
        <f t="shared" si="11"/>
        <v>93.558955550116593</v>
      </c>
    </row>
    <row r="105" spans="1:24">
      <c r="A105" s="146" t="s">
        <v>678</v>
      </c>
      <c r="B105" s="147">
        <v>88000</v>
      </c>
      <c r="C105" s="133" t="s">
        <v>106</v>
      </c>
      <c r="D105" s="133" t="s">
        <v>106</v>
      </c>
      <c r="E105" s="133">
        <v>133.9</v>
      </c>
      <c r="F105" s="148">
        <v>0.46620046620046618</v>
      </c>
      <c r="G105" s="148">
        <v>7.3152889539136803</v>
      </c>
      <c r="H105" s="128">
        <v>0.1177296</v>
      </c>
      <c r="I105" s="149">
        <v>8.3699999999999997E-2</v>
      </c>
      <c r="J105" s="150">
        <v>1.6000000000000001E-3</v>
      </c>
      <c r="K105" s="151">
        <v>1.5860000000000001</v>
      </c>
      <c r="L105" s="149">
        <v>3.7999999999999999E-2</v>
      </c>
      <c r="M105" s="149">
        <v>0.13669999999999999</v>
      </c>
      <c r="N105" s="149">
        <v>2.2000000000000001E-3</v>
      </c>
      <c r="O105" s="152">
        <v>0.67169753205251614</v>
      </c>
      <c r="P105" s="128">
        <v>1285.5892526309383</v>
      </c>
      <c r="Q105" s="153">
        <v>37.225009840858931</v>
      </c>
      <c r="R105" s="128">
        <v>825.97471529752011</v>
      </c>
      <c r="S105" s="128">
        <v>12.46450660848086</v>
      </c>
      <c r="T105" s="128">
        <v>964.72790815826352</v>
      </c>
      <c r="U105" s="128">
        <v>14.811992417298825</v>
      </c>
      <c r="V105" s="137">
        <f t="shared" si="9"/>
        <v>1285.5892526309383</v>
      </c>
      <c r="W105" s="128">
        <f t="shared" si="10"/>
        <v>37.225009840858931</v>
      </c>
      <c r="X105" s="133">
        <f t="shared" si="11"/>
        <v>64.248725913597667</v>
      </c>
    </row>
    <row r="106" spans="1:24">
      <c r="A106" s="138" t="s">
        <v>715</v>
      </c>
      <c r="B106" s="139">
        <v>194700</v>
      </c>
      <c r="C106" s="124" t="s">
        <v>106</v>
      </c>
      <c r="D106" s="124" t="s">
        <v>106</v>
      </c>
      <c r="E106" s="124">
        <v>202.8</v>
      </c>
      <c r="F106" s="140">
        <v>0.47846889952153115</v>
      </c>
      <c r="G106" s="140">
        <v>4.7214353163361666</v>
      </c>
      <c r="H106" s="119">
        <v>7.579263E-2</v>
      </c>
      <c r="I106" s="141">
        <v>8.5199999999999998E-2</v>
      </c>
      <c r="J106" s="142">
        <v>1.1999999999999999E-3</v>
      </c>
      <c r="K106" s="143">
        <v>2.4860000000000002</v>
      </c>
      <c r="L106" s="141">
        <v>5.1999999999999998E-2</v>
      </c>
      <c r="M106" s="141">
        <v>0.21179999999999999</v>
      </c>
      <c r="N106" s="141">
        <v>3.3999999999999998E-3</v>
      </c>
      <c r="O106" s="144">
        <v>0.76745115130384267</v>
      </c>
      <c r="P106" s="119">
        <v>1320.0944731662555</v>
      </c>
      <c r="Q106" s="145">
        <v>27.294113692330289</v>
      </c>
      <c r="R106" s="119">
        <v>1238.4003708541604</v>
      </c>
      <c r="S106" s="119">
        <v>18.061658473324542</v>
      </c>
      <c r="T106" s="119">
        <v>1267.9646109537789</v>
      </c>
      <c r="U106" s="119">
        <v>15.034420104345372</v>
      </c>
      <c r="V106" s="135">
        <f t="shared" si="9"/>
        <v>1320.0944731662555</v>
      </c>
      <c r="W106" s="119">
        <f t="shared" si="10"/>
        <v>27.294113692330289</v>
      </c>
      <c r="X106" s="124">
        <f t="shared" si="11"/>
        <v>93.811495769984447</v>
      </c>
    </row>
    <row r="107" spans="1:24">
      <c r="A107" s="146" t="s">
        <v>688</v>
      </c>
      <c r="B107" s="147">
        <v>38220</v>
      </c>
      <c r="C107" s="133" t="s">
        <v>106</v>
      </c>
      <c r="D107" s="133" t="s">
        <v>106</v>
      </c>
      <c r="E107" s="133">
        <v>51.9</v>
      </c>
      <c r="F107" s="148">
        <v>0.38819875776397517</v>
      </c>
      <c r="G107" s="148">
        <v>6.3291139240506329</v>
      </c>
      <c r="H107" s="128">
        <v>0.10415000000000001</v>
      </c>
      <c r="I107" s="149">
        <v>9.0399999999999994E-2</v>
      </c>
      <c r="J107" s="150">
        <v>2.0999999999999999E-3</v>
      </c>
      <c r="K107" s="151">
        <v>1.974</v>
      </c>
      <c r="L107" s="149">
        <v>5.3999999999999999E-2</v>
      </c>
      <c r="M107" s="149">
        <v>0.158</v>
      </c>
      <c r="N107" s="149">
        <v>2.5999999999999999E-3</v>
      </c>
      <c r="O107" s="152">
        <v>0.60154711673699002</v>
      </c>
      <c r="P107" s="128">
        <v>1433.9940625474715</v>
      </c>
      <c r="Q107" s="153">
        <v>44.313902122970596</v>
      </c>
      <c r="R107" s="128">
        <v>945.65272619373695</v>
      </c>
      <c r="S107" s="128">
        <v>14.457589837663022</v>
      </c>
      <c r="T107" s="128">
        <v>1106.6739585093806</v>
      </c>
      <c r="U107" s="128">
        <v>18.27129769735393</v>
      </c>
      <c r="V107" s="137">
        <f t="shared" si="9"/>
        <v>1433.9940625474715</v>
      </c>
      <c r="W107" s="128">
        <f t="shared" si="10"/>
        <v>44.313902122970596</v>
      </c>
      <c r="X107" s="133">
        <f t="shared" si="11"/>
        <v>65.945372501319667</v>
      </c>
    </row>
    <row r="108" spans="1:24">
      <c r="A108" s="138" t="s">
        <v>716</v>
      </c>
      <c r="B108" s="139">
        <v>108700</v>
      </c>
      <c r="C108" s="124" t="s">
        <v>106</v>
      </c>
      <c r="D108" s="124" t="s">
        <v>106</v>
      </c>
      <c r="E108" s="124">
        <v>78.8</v>
      </c>
      <c r="F108" s="140">
        <v>0.4024144869215292</v>
      </c>
      <c r="G108" s="140">
        <v>3.4470872113064459</v>
      </c>
      <c r="H108" s="119">
        <v>5.5847330000000001E-2</v>
      </c>
      <c r="I108" s="141">
        <v>0.1014</v>
      </c>
      <c r="J108" s="142">
        <v>1.6000000000000001E-3</v>
      </c>
      <c r="K108" s="143">
        <v>4.0549999999999997</v>
      </c>
      <c r="L108" s="141">
        <v>8.7999999999999995E-2</v>
      </c>
      <c r="M108" s="141">
        <v>0.29010000000000002</v>
      </c>
      <c r="N108" s="141">
        <v>4.7000000000000002E-3</v>
      </c>
      <c r="O108" s="144">
        <v>0.74654899564413524</v>
      </c>
      <c r="P108" s="119">
        <v>1649.9010755136637</v>
      </c>
      <c r="Q108" s="145">
        <v>29.253451492127414</v>
      </c>
      <c r="R108" s="119">
        <v>1642.0289105492595</v>
      </c>
      <c r="S108" s="119">
        <v>23.442438813849094</v>
      </c>
      <c r="T108" s="119">
        <v>1645.3042112732239</v>
      </c>
      <c r="U108" s="119">
        <v>17.52420604187887</v>
      </c>
      <c r="V108" s="135">
        <f t="shared" si="9"/>
        <v>1649.9010755136637</v>
      </c>
      <c r="W108" s="119">
        <f t="shared" si="10"/>
        <v>29.253451492127414</v>
      </c>
      <c r="X108" s="124">
        <f t="shared" si="11"/>
        <v>99.522870487131883</v>
      </c>
    </row>
    <row r="109" spans="1:24">
      <c r="A109" s="138" t="s">
        <v>717</v>
      </c>
      <c r="B109" s="139">
        <v>299400</v>
      </c>
      <c r="C109" s="124" t="s">
        <v>106</v>
      </c>
      <c r="D109" s="124" t="s">
        <v>106</v>
      </c>
      <c r="E109" s="124">
        <v>222</v>
      </c>
      <c r="F109" s="140">
        <v>0.57770075101097629</v>
      </c>
      <c r="G109" s="140">
        <v>3.4270047978067169</v>
      </c>
      <c r="H109" s="119">
        <v>5.2849630000000002E-2</v>
      </c>
      <c r="I109" s="141">
        <v>0.10366</v>
      </c>
      <c r="J109" s="142">
        <v>1E-3</v>
      </c>
      <c r="K109" s="143">
        <v>4.1710000000000003</v>
      </c>
      <c r="L109" s="141">
        <v>7.2999999999999995E-2</v>
      </c>
      <c r="M109" s="141">
        <v>0.2918</v>
      </c>
      <c r="N109" s="141">
        <v>4.4999999999999997E-3</v>
      </c>
      <c r="O109" s="144">
        <v>0.88113926784155028</v>
      </c>
      <c r="P109" s="119">
        <v>1690.6615078379025</v>
      </c>
      <c r="Q109" s="145">
        <v>17.792068284360518</v>
      </c>
      <c r="R109" s="119">
        <v>1650.5179346735558</v>
      </c>
      <c r="S109" s="119">
        <v>22.417134618048749</v>
      </c>
      <c r="T109" s="119">
        <v>1668.3414666335832</v>
      </c>
      <c r="U109" s="119">
        <v>14.234119396221786</v>
      </c>
      <c r="V109" s="135">
        <f t="shared" si="9"/>
        <v>1690.6615078379025</v>
      </c>
      <c r="W109" s="119">
        <f t="shared" si="10"/>
        <v>17.792068284360518</v>
      </c>
      <c r="X109" s="124">
        <f t="shared" si="11"/>
        <v>97.625570051826401</v>
      </c>
    </row>
    <row r="110" spans="1:24">
      <c r="A110" s="138" t="s">
        <v>718</v>
      </c>
      <c r="B110" s="139">
        <v>212900</v>
      </c>
      <c r="C110" s="124" t="s">
        <v>106</v>
      </c>
      <c r="D110" s="124" t="s">
        <v>106</v>
      </c>
      <c r="E110" s="124">
        <v>84.9</v>
      </c>
      <c r="F110" s="140">
        <v>0.44326241134751776</v>
      </c>
      <c r="G110" s="140">
        <v>1.8375597206909224</v>
      </c>
      <c r="H110" s="119">
        <v>2.8025990000000001E-2</v>
      </c>
      <c r="I110" s="141">
        <v>0.221</v>
      </c>
      <c r="J110" s="142">
        <v>1.9E-3</v>
      </c>
      <c r="K110" s="143">
        <v>16.59</v>
      </c>
      <c r="L110" s="141">
        <v>0.28000000000000003</v>
      </c>
      <c r="M110" s="141">
        <v>0.54420000000000002</v>
      </c>
      <c r="N110" s="141">
        <v>8.3000000000000001E-3</v>
      </c>
      <c r="O110" s="144">
        <v>0.9036659316427782</v>
      </c>
      <c r="P110" s="119">
        <v>2987.9909704460688</v>
      </c>
      <c r="Q110" s="145">
        <v>13.834077701067844</v>
      </c>
      <c r="R110" s="119">
        <v>2801.0054916523991</v>
      </c>
      <c r="S110" s="119">
        <v>34.556376682793598</v>
      </c>
      <c r="T110" s="119">
        <v>2911.4388574396776</v>
      </c>
      <c r="U110" s="119">
        <v>16.035711450343115</v>
      </c>
      <c r="V110" s="135">
        <f t="shared" si="9"/>
        <v>2987.9909704460688</v>
      </c>
      <c r="W110" s="119">
        <f t="shared" si="10"/>
        <v>13.834077701067844</v>
      </c>
      <c r="X110" s="124">
        <f t="shared" si="11"/>
        <v>93.742100272620462</v>
      </c>
    </row>
    <row r="111" spans="1:24">
      <c r="A111" s="146" t="s">
        <v>719</v>
      </c>
      <c r="B111" s="147">
        <v>253200</v>
      </c>
      <c r="C111" s="133" t="s">
        <v>106</v>
      </c>
      <c r="D111" s="133" t="s">
        <v>106</v>
      </c>
      <c r="E111" s="133">
        <v>96.2</v>
      </c>
      <c r="F111" s="148">
        <v>0.29411764705882354</v>
      </c>
      <c r="G111" s="148">
        <v>1.7614937466971994</v>
      </c>
      <c r="H111" s="128">
        <v>2.730517E-2</v>
      </c>
      <c r="I111" s="149">
        <v>0.29249999999999998</v>
      </c>
      <c r="J111" s="150">
        <v>2.3E-3</v>
      </c>
      <c r="K111" s="151">
        <v>22.91</v>
      </c>
      <c r="L111" s="149">
        <v>0.39</v>
      </c>
      <c r="M111" s="149">
        <v>0.56769999999999998</v>
      </c>
      <c r="N111" s="149">
        <v>8.8000000000000005E-3</v>
      </c>
      <c r="O111" s="152">
        <v>0.91059290072853571</v>
      </c>
      <c r="P111" s="128">
        <v>3430.9500777026374</v>
      </c>
      <c r="Q111" s="153">
        <v>12.215214817804799</v>
      </c>
      <c r="R111" s="128">
        <v>2898.369554181133</v>
      </c>
      <c r="S111" s="128">
        <v>36.084595717197317</v>
      </c>
      <c r="T111" s="128">
        <v>3223.1271579126096</v>
      </c>
      <c r="U111" s="128">
        <v>16.428460045965494</v>
      </c>
      <c r="V111" s="137">
        <f t="shared" si="9"/>
        <v>3430.9500777026374</v>
      </c>
      <c r="W111" s="128">
        <f t="shared" si="10"/>
        <v>12.215214817804799</v>
      </c>
      <c r="X111" s="133">
        <f t="shared" si="11"/>
        <v>84.47717071190614</v>
      </c>
    </row>
    <row r="113" spans="1:1">
      <c r="A113" s="85" t="s">
        <v>1070</v>
      </c>
    </row>
    <row r="114" spans="1:1">
      <c r="A114" s="86" t="s">
        <v>1069</v>
      </c>
    </row>
  </sheetData>
  <autoFilter ref="A2:X111" xr:uid="{00000000-0009-0000-0000-00000D000000}">
    <sortState xmlns:xlrd2="http://schemas.microsoft.com/office/spreadsheetml/2017/richdata2" ref="A3:X111">
      <sortCondition ref="V2:V111"/>
    </sortState>
  </autoFilter>
  <mergeCells count="4">
    <mergeCell ref="G1:J1"/>
    <mergeCell ref="K1:O1"/>
    <mergeCell ref="B1:F1"/>
    <mergeCell ref="P1:W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X110"/>
  <sheetViews>
    <sheetView workbookViewId="0"/>
  </sheetViews>
  <sheetFormatPr defaultRowHeight="14.5"/>
  <cols>
    <col min="1" max="1" width="11.6328125" customWidth="1"/>
    <col min="2" max="2" width="10.08984375" customWidth="1"/>
    <col min="5" max="21" width="9.453125" bestFit="1" customWidth="1"/>
    <col min="22" max="22" width="18.453125" bestFit="1" customWidth="1"/>
    <col min="23" max="24" width="9.453125" bestFit="1" customWidth="1"/>
  </cols>
  <sheetData>
    <row r="1" spans="1:24" ht="16.399999999999999" customHeight="1" thickBot="1">
      <c r="A1" s="203" t="s">
        <v>1239</v>
      </c>
      <c r="B1" s="349" t="s">
        <v>908</v>
      </c>
      <c r="C1" s="350"/>
      <c r="D1" s="350"/>
      <c r="E1" s="350"/>
      <c r="F1" s="351"/>
      <c r="G1" s="352" t="s">
        <v>0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  <c r="X1" s="84"/>
    </row>
    <row r="2" spans="1:24" ht="30.5">
      <c r="A2" s="2" t="s">
        <v>2</v>
      </c>
      <c r="B2" s="63" t="s">
        <v>3</v>
      </c>
      <c r="C2" s="3" t="s">
        <v>4</v>
      </c>
      <c r="D2" s="3" t="s">
        <v>5</v>
      </c>
      <c r="E2" s="4" t="s">
        <v>1072</v>
      </c>
      <c r="F2" s="68" t="s">
        <v>6</v>
      </c>
      <c r="G2" s="3" t="s">
        <v>7</v>
      </c>
      <c r="H2" s="5" t="s">
        <v>8</v>
      </c>
      <c r="I2" s="66" t="s">
        <v>9</v>
      </c>
      <c r="J2" s="5" t="s">
        <v>8</v>
      </c>
      <c r="K2" s="64" t="s">
        <v>10</v>
      </c>
      <c r="L2" s="5" t="s">
        <v>8</v>
      </c>
      <c r="M2" s="65" t="s">
        <v>11</v>
      </c>
      <c r="N2" s="5" t="s">
        <v>8</v>
      </c>
      <c r="O2" s="68" t="s">
        <v>12</v>
      </c>
      <c r="P2" s="67" t="s">
        <v>9</v>
      </c>
      <c r="Q2" s="4" t="s">
        <v>8</v>
      </c>
      <c r="R2" s="65" t="s">
        <v>11</v>
      </c>
      <c r="S2" s="4" t="s">
        <v>8</v>
      </c>
      <c r="T2" s="66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6" t="s">
        <v>209</v>
      </c>
      <c r="B3" s="97">
        <v>101000</v>
      </c>
      <c r="C3" s="78" t="s">
        <v>106</v>
      </c>
      <c r="D3" s="78" t="s">
        <v>106</v>
      </c>
      <c r="E3" s="78">
        <v>675</v>
      </c>
      <c r="F3" s="98">
        <v>1.2019230769230769</v>
      </c>
      <c r="G3" s="98">
        <v>31.545741324921135</v>
      </c>
      <c r="H3" s="73">
        <v>0.49756689999999998</v>
      </c>
      <c r="I3" s="99">
        <v>6.1400000000000003E-2</v>
      </c>
      <c r="J3" s="100">
        <v>1.6000000000000001E-3</v>
      </c>
      <c r="K3" s="101">
        <v>0.26769999999999999</v>
      </c>
      <c r="L3" s="99">
        <v>8.6E-3</v>
      </c>
      <c r="M3" s="99">
        <v>3.1699999999999999E-2</v>
      </c>
      <c r="N3" s="99">
        <v>5.0000000000000001E-4</v>
      </c>
      <c r="O3" s="102">
        <v>0.49097645073729007</v>
      </c>
      <c r="P3" s="73">
        <v>653.27622727563607</v>
      </c>
      <c r="Q3" s="103">
        <v>55.920455459754017</v>
      </c>
      <c r="R3" s="73">
        <v>201.17922400769203</v>
      </c>
      <c r="S3" s="73">
        <v>3.1234140744335548</v>
      </c>
      <c r="T3" s="73">
        <v>240.85316034172106</v>
      </c>
      <c r="U3" s="73">
        <v>6.8650373599675163</v>
      </c>
      <c r="V3" s="83">
        <f t="shared" ref="V3:V34" si="0">IF(R3&lt;=800,R3,P3)</f>
        <v>201.17922400769203</v>
      </c>
      <c r="W3" s="73">
        <f t="shared" ref="W3:W34" si="1">IF(R3&lt;=800,S3,Q3)</f>
        <v>3.1234140744335548</v>
      </c>
      <c r="X3" s="78">
        <f t="shared" ref="X3:X34" si="2">IF(R3&lt;=800,100-(1-(R3/T3))*100,100-(1-(R3/P3))*100)</f>
        <v>83.527749323388619</v>
      </c>
    </row>
    <row r="4" spans="1:24">
      <c r="A4" s="6" t="s">
        <v>210</v>
      </c>
      <c r="B4" s="7">
        <v>53240</v>
      </c>
      <c r="C4" s="8" t="s">
        <v>106</v>
      </c>
      <c r="D4" s="8" t="s">
        <v>106</v>
      </c>
      <c r="E4" s="8">
        <v>332.1</v>
      </c>
      <c r="F4" s="15">
        <v>0.5271481286241434</v>
      </c>
      <c r="G4" s="15">
        <v>29.420417769932335</v>
      </c>
      <c r="H4" s="9">
        <v>0.48471409999999998</v>
      </c>
      <c r="I4" s="10">
        <v>5.3900000000000003E-2</v>
      </c>
      <c r="J4" s="11">
        <v>1.6999999999999999E-3</v>
      </c>
      <c r="K4" s="52">
        <v>0.25219999999999998</v>
      </c>
      <c r="L4" s="10">
        <v>8.3999999999999995E-3</v>
      </c>
      <c r="M4" s="10">
        <v>3.3989999999999999E-2</v>
      </c>
      <c r="N4" s="10">
        <v>5.5999999999999995E-4</v>
      </c>
      <c r="O4" s="43">
        <v>0.4946552907717956</v>
      </c>
      <c r="P4" s="9">
        <v>366.87373419937285</v>
      </c>
      <c r="Q4" s="58">
        <v>71.081252621097192</v>
      </c>
      <c r="R4" s="9">
        <v>215.47207000539726</v>
      </c>
      <c r="S4" s="9">
        <v>3.4903768166686007</v>
      </c>
      <c r="T4" s="9">
        <v>228.36168383923746</v>
      </c>
      <c r="U4" s="9">
        <v>6.788641689393927</v>
      </c>
      <c r="V4" s="79">
        <f t="shared" si="0"/>
        <v>215.47207000539726</v>
      </c>
      <c r="W4" s="9">
        <f t="shared" si="1"/>
        <v>3.4903768166686007</v>
      </c>
      <c r="X4" s="8">
        <f t="shared" si="2"/>
        <v>94.355614472122113</v>
      </c>
    </row>
    <row r="5" spans="1:24">
      <c r="A5" s="6" t="s">
        <v>211</v>
      </c>
      <c r="B5" s="7">
        <v>57140</v>
      </c>
      <c r="C5" s="8" t="s">
        <v>106</v>
      </c>
      <c r="D5" s="8" t="s">
        <v>106</v>
      </c>
      <c r="E5" s="8">
        <v>349.6</v>
      </c>
      <c r="F5" s="15">
        <v>0.50748540979446843</v>
      </c>
      <c r="G5" s="15">
        <v>29.163021289005542</v>
      </c>
      <c r="H5" s="9">
        <v>0.45926020000000001</v>
      </c>
      <c r="I5" s="10">
        <v>5.0700000000000002E-2</v>
      </c>
      <c r="J5" s="11">
        <v>1.1999999999999999E-3</v>
      </c>
      <c r="K5" s="52">
        <v>0.24010000000000001</v>
      </c>
      <c r="L5" s="10">
        <v>6.8999999999999999E-3</v>
      </c>
      <c r="M5" s="10">
        <v>3.4290000000000001E-2</v>
      </c>
      <c r="N5" s="10">
        <v>5.4000000000000001E-4</v>
      </c>
      <c r="O5" s="43">
        <v>0.54798584959488761</v>
      </c>
      <c r="P5" s="9">
        <v>227.21383541674103</v>
      </c>
      <c r="Q5" s="58">
        <v>54.692717593328666</v>
      </c>
      <c r="R5" s="9">
        <v>217.34214975107551</v>
      </c>
      <c r="S5" s="9">
        <v>3.3647770427743922</v>
      </c>
      <c r="T5" s="9">
        <v>218.50233185418043</v>
      </c>
      <c r="U5" s="9">
        <v>5.6340002754832881</v>
      </c>
      <c r="V5" s="79">
        <f t="shared" si="0"/>
        <v>217.34214975107551</v>
      </c>
      <c r="W5" s="9">
        <f t="shared" si="1"/>
        <v>3.3647770427743922</v>
      </c>
      <c r="X5" s="8">
        <f t="shared" si="2"/>
        <v>99.469029875672362</v>
      </c>
    </row>
    <row r="6" spans="1:24">
      <c r="A6" s="6" t="s">
        <v>212</v>
      </c>
      <c r="B6" s="7">
        <v>99930</v>
      </c>
      <c r="C6" s="8" t="s">
        <v>106</v>
      </c>
      <c r="D6" s="8" t="s">
        <v>106</v>
      </c>
      <c r="E6" s="8">
        <v>534</v>
      </c>
      <c r="F6" s="15">
        <v>0.59523809523809523</v>
      </c>
      <c r="G6" s="15">
        <v>25.329280648429584</v>
      </c>
      <c r="H6" s="9">
        <v>0.39777489999999999</v>
      </c>
      <c r="I6" s="10">
        <v>5.7599999999999998E-2</v>
      </c>
      <c r="J6" s="11">
        <v>1.6999999999999999E-3</v>
      </c>
      <c r="K6" s="52">
        <v>0.314</v>
      </c>
      <c r="L6" s="10">
        <v>1.0999999999999999E-2</v>
      </c>
      <c r="M6" s="10">
        <v>3.9480000000000001E-2</v>
      </c>
      <c r="N6" s="10">
        <v>6.2E-4</v>
      </c>
      <c r="O6" s="43">
        <v>0.44828221423966103</v>
      </c>
      <c r="P6" s="9">
        <v>514.58004409857756</v>
      </c>
      <c r="Q6" s="58">
        <v>64.830644363381651</v>
      </c>
      <c r="R6" s="9">
        <v>249.60894834229791</v>
      </c>
      <c r="S6" s="9">
        <v>3.8438308805895076</v>
      </c>
      <c r="T6" s="9">
        <v>277.27666148389989</v>
      </c>
      <c r="U6" s="9">
        <v>8.4647808049618334</v>
      </c>
      <c r="V6" s="79">
        <f t="shared" si="0"/>
        <v>249.60894834229791</v>
      </c>
      <c r="W6" s="9">
        <f t="shared" si="1"/>
        <v>3.8438308805895076</v>
      </c>
      <c r="X6" s="8">
        <f t="shared" si="2"/>
        <v>90.021622089095828</v>
      </c>
    </row>
    <row r="7" spans="1:24">
      <c r="A7" s="6" t="s">
        <v>213</v>
      </c>
      <c r="B7" s="7">
        <v>36470</v>
      </c>
      <c r="C7" s="8" t="s">
        <v>106</v>
      </c>
      <c r="D7" s="8" t="s">
        <v>106</v>
      </c>
      <c r="E7" s="8">
        <v>192.2</v>
      </c>
      <c r="F7" s="15">
        <v>1.0072522159548751</v>
      </c>
      <c r="G7" s="15">
        <v>25.068939583855602</v>
      </c>
      <c r="H7" s="9">
        <v>0.41477809999999998</v>
      </c>
      <c r="I7" s="10">
        <v>5.33E-2</v>
      </c>
      <c r="J7" s="11">
        <v>1.6000000000000001E-3</v>
      </c>
      <c r="K7" s="52">
        <v>0.29220000000000002</v>
      </c>
      <c r="L7" s="10">
        <v>9.7999999999999997E-3</v>
      </c>
      <c r="M7" s="10">
        <v>3.9890000000000002E-2</v>
      </c>
      <c r="N7" s="10">
        <v>6.6E-4</v>
      </c>
      <c r="O7" s="43">
        <v>0.4933260343495634</v>
      </c>
      <c r="P7" s="9">
        <v>341.58913169728089</v>
      </c>
      <c r="Q7" s="58">
        <v>67.956434913352126</v>
      </c>
      <c r="R7" s="9">
        <v>252.15109317358588</v>
      </c>
      <c r="S7" s="9">
        <v>4.0901285333151804</v>
      </c>
      <c r="T7" s="9">
        <v>260.28957926783579</v>
      </c>
      <c r="U7" s="9">
        <v>7.6715760211702104</v>
      </c>
      <c r="V7" s="79">
        <f t="shared" si="0"/>
        <v>252.15109317358588</v>
      </c>
      <c r="W7" s="9">
        <f t="shared" si="1"/>
        <v>4.0901285333151804</v>
      </c>
      <c r="X7" s="8">
        <f t="shared" si="2"/>
        <v>96.873295459179531</v>
      </c>
    </row>
    <row r="8" spans="1:24">
      <c r="A8" s="6" t="s">
        <v>214</v>
      </c>
      <c r="B8" s="7">
        <v>18970</v>
      </c>
      <c r="C8" s="8" t="s">
        <v>106</v>
      </c>
      <c r="D8" s="8" t="s">
        <v>106</v>
      </c>
      <c r="E8" s="8">
        <v>99.9</v>
      </c>
      <c r="F8" s="15">
        <v>0.68700192360538614</v>
      </c>
      <c r="G8" s="15">
        <v>25.025025025025023</v>
      </c>
      <c r="H8" s="9">
        <v>0.4383763</v>
      </c>
      <c r="I8" s="10">
        <v>5.0799999999999998E-2</v>
      </c>
      <c r="J8" s="11">
        <v>2.2000000000000001E-3</v>
      </c>
      <c r="K8" s="52">
        <v>0.27700000000000002</v>
      </c>
      <c r="L8" s="10">
        <v>1.2E-2</v>
      </c>
      <c r="M8" s="10">
        <v>3.9960000000000002E-2</v>
      </c>
      <c r="N8" s="10">
        <v>6.9999999999999999E-4</v>
      </c>
      <c r="O8" s="43">
        <v>0.4043626960293627</v>
      </c>
      <c r="P8" s="9">
        <v>231.7651913837777</v>
      </c>
      <c r="Q8" s="58">
        <v>99.989927044489448</v>
      </c>
      <c r="R8" s="9">
        <v>252.58501772864349</v>
      </c>
      <c r="S8" s="9">
        <v>4.3376398359475274</v>
      </c>
      <c r="T8" s="9">
        <v>248.27494242818941</v>
      </c>
      <c r="U8" s="9">
        <v>9.4970268636321578</v>
      </c>
      <c r="V8" s="79">
        <f t="shared" si="0"/>
        <v>252.58501772864349</v>
      </c>
      <c r="W8" s="9">
        <f t="shared" si="1"/>
        <v>4.3376398359475274</v>
      </c>
      <c r="X8" s="8">
        <f t="shared" si="2"/>
        <v>101.73600898193773</v>
      </c>
    </row>
    <row r="9" spans="1:24">
      <c r="A9" s="6" t="s">
        <v>215</v>
      </c>
      <c r="B9" s="7">
        <v>64800</v>
      </c>
      <c r="C9" s="8" t="s">
        <v>106</v>
      </c>
      <c r="D9" s="8" t="s">
        <v>106</v>
      </c>
      <c r="E9" s="8">
        <v>339.8</v>
      </c>
      <c r="F9" s="15">
        <v>1.7361111111111112E-2</v>
      </c>
      <c r="G9" s="15">
        <v>24.900398406374503</v>
      </c>
      <c r="H9" s="9">
        <v>0.39061879999999999</v>
      </c>
      <c r="I9" s="10">
        <v>5.1400000000000001E-2</v>
      </c>
      <c r="J9" s="11">
        <v>1.1999999999999999E-3</v>
      </c>
      <c r="K9" s="52">
        <v>0.28399999999999997</v>
      </c>
      <c r="L9" s="10">
        <v>7.4999999999999997E-3</v>
      </c>
      <c r="M9" s="10">
        <v>4.0160000000000001E-2</v>
      </c>
      <c r="N9" s="10">
        <v>6.3000000000000003E-4</v>
      </c>
      <c r="O9" s="43">
        <v>0.59402390438246999</v>
      </c>
      <c r="P9" s="9">
        <v>258.80902606852715</v>
      </c>
      <c r="Q9" s="58">
        <v>53.640095700629566</v>
      </c>
      <c r="R9" s="9">
        <v>253.82464125074318</v>
      </c>
      <c r="S9" s="9">
        <v>3.9032567421697308</v>
      </c>
      <c r="T9" s="9">
        <v>253.82566407855964</v>
      </c>
      <c r="U9" s="9">
        <v>5.9137211615867784</v>
      </c>
      <c r="V9" s="79">
        <f t="shared" si="0"/>
        <v>253.82464125074318</v>
      </c>
      <c r="W9" s="9">
        <f t="shared" si="1"/>
        <v>3.9032567421697308</v>
      </c>
      <c r="X9" s="8">
        <f t="shared" si="2"/>
        <v>99.999597035303665</v>
      </c>
    </row>
    <row r="10" spans="1:24">
      <c r="A10" s="6" t="s">
        <v>216</v>
      </c>
      <c r="B10" s="7">
        <v>58100</v>
      </c>
      <c r="C10" s="8" t="s">
        <v>106</v>
      </c>
      <c r="D10" s="8" t="s">
        <v>106</v>
      </c>
      <c r="E10" s="8">
        <v>281.2</v>
      </c>
      <c r="F10" s="15">
        <v>0.3780718336483932</v>
      </c>
      <c r="G10" s="15">
        <v>23.116042533518261</v>
      </c>
      <c r="H10" s="9">
        <v>0.36870249999999999</v>
      </c>
      <c r="I10" s="10">
        <v>5.3699999999999998E-2</v>
      </c>
      <c r="J10" s="11">
        <v>1.4E-3</v>
      </c>
      <c r="K10" s="52">
        <v>0.32</v>
      </c>
      <c r="L10" s="10">
        <v>9.5999999999999992E-3</v>
      </c>
      <c r="M10" s="10">
        <v>4.326E-2</v>
      </c>
      <c r="N10" s="10">
        <v>6.8999999999999997E-4</v>
      </c>
      <c r="O10" s="43">
        <v>0.53166897827092008</v>
      </c>
      <c r="P10" s="9">
        <v>358.48947778284702</v>
      </c>
      <c r="Q10" s="58">
        <v>58.84258827747351</v>
      </c>
      <c r="R10" s="9">
        <v>273.00838597087022</v>
      </c>
      <c r="S10" s="9">
        <v>4.2621738566717795</v>
      </c>
      <c r="T10" s="9">
        <v>281.90256038816017</v>
      </c>
      <c r="U10" s="9">
        <v>7.3578804089630694</v>
      </c>
      <c r="V10" s="79">
        <f t="shared" si="0"/>
        <v>273.00838597087022</v>
      </c>
      <c r="W10" s="9">
        <f t="shared" si="1"/>
        <v>4.2621738566717795</v>
      </c>
      <c r="X10" s="8">
        <f t="shared" si="2"/>
        <v>96.844947273609975</v>
      </c>
    </row>
    <row r="11" spans="1:24">
      <c r="A11" s="6" t="s">
        <v>217</v>
      </c>
      <c r="B11" s="7">
        <v>38280</v>
      </c>
      <c r="C11" s="8" t="s">
        <v>106</v>
      </c>
      <c r="D11" s="8" t="s">
        <v>106</v>
      </c>
      <c r="E11" s="8">
        <v>182.2</v>
      </c>
      <c r="F11" s="15">
        <v>0.45641259698767689</v>
      </c>
      <c r="G11" s="15">
        <v>22.831050228310502</v>
      </c>
      <c r="H11" s="9">
        <v>0.38051750000000001</v>
      </c>
      <c r="I11" s="10">
        <v>5.6800000000000003E-2</v>
      </c>
      <c r="J11" s="11">
        <v>1.9E-3</v>
      </c>
      <c r="K11" s="52">
        <v>0.34399999999999997</v>
      </c>
      <c r="L11" s="10">
        <v>1.2999999999999999E-2</v>
      </c>
      <c r="M11" s="10">
        <v>4.3799999999999999E-2</v>
      </c>
      <c r="N11" s="10">
        <v>7.2999999999999996E-4</v>
      </c>
      <c r="O11" s="43">
        <v>0.44102564102564101</v>
      </c>
      <c r="P11" s="9">
        <v>483.77654344126421</v>
      </c>
      <c r="Q11" s="58">
        <v>73.86744003786562</v>
      </c>
      <c r="R11" s="9">
        <v>276.34423998179449</v>
      </c>
      <c r="S11" s="9">
        <v>4.5068380424706334</v>
      </c>
      <c r="T11" s="9">
        <v>300.1982455205947</v>
      </c>
      <c r="U11" s="9">
        <v>9.7742181568506794</v>
      </c>
      <c r="V11" s="79">
        <f t="shared" si="0"/>
        <v>276.34423998179449</v>
      </c>
      <c r="W11" s="9">
        <f t="shared" si="1"/>
        <v>4.5068380424706334</v>
      </c>
      <c r="X11" s="8">
        <f t="shared" si="2"/>
        <v>92.053915739103232</v>
      </c>
    </row>
    <row r="12" spans="1:24">
      <c r="A12" s="6" t="s">
        <v>218</v>
      </c>
      <c r="B12" s="7">
        <v>36100</v>
      </c>
      <c r="C12" s="8" t="s">
        <v>106</v>
      </c>
      <c r="D12" s="8" t="s">
        <v>106</v>
      </c>
      <c r="E12" s="8">
        <v>168.6</v>
      </c>
      <c r="F12" s="15">
        <v>0.55463117027176934</v>
      </c>
      <c r="G12" s="15">
        <v>22.502250225022504</v>
      </c>
      <c r="H12" s="9">
        <v>0.36963639999999998</v>
      </c>
      <c r="I12" s="10">
        <v>5.5399999999999998E-2</v>
      </c>
      <c r="J12" s="11">
        <v>1.6999999999999999E-3</v>
      </c>
      <c r="K12" s="52">
        <v>0.33800000000000002</v>
      </c>
      <c r="L12" s="10">
        <v>1.0999999999999999E-2</v>
      </c>
      <c r="M12" s="10">
        <v>4.444E-2</v>
      </c>
      <c r="N12" s="10">
        <v>7.2999999999999996E-4</v>
      </c>
      <c r="O12" s="43">
        <v>0.50474592913836847</v>
      </c>
      <c r="P12" s="9">
        <v>428.4018851516181</v>
      </c>
      <c r="Q12" s="58">
        <v>68.414753985155002</v>
      </c>
      <c r="R12" s="9">
        <v>280.29561071094946</v>
      </c>
      <c r="S12" s="9">
        <v>4.5040773583410783</v>
      </c>
      <c r="T12" s="9">
        <v>295.65513703207267</v>
      </c>
      <c r="U12" s="9">
        <v>8.3135660451662829</v>
      </c>
      <c r="V12" s="79">
        <f t="shared" si="0"/>
        <v>280.29561071094946</v>
      </c>
      <c r="W12" s="9">
        <f t="shared" si="1"/>
        <v>4.5040773583410783</v>
      </c>
      <c r="X12" s="8">
        <f t="shared" si="2"/>
        <v>94.804918164010459</v>
      </c>
    </row>
    <row r="13" spans="1:24">
      <c r="A13" s="6" t="s">
        <v>219</v>
      </c>
      <c r="B13" s="97">
        <v>65600</v>
      </c>
      <c r="C13" s="78" t="s">
        <v>106</v>
      </c>
      <c r="D13" s="78" t="s">
        <v>106</v>
      </c>
      <c r="E13" s="78">
        <v>308</v>
      </c>
      <c r="F13" s="98">
        <v>1.0030090270812437</v>
      </c>
      <c r="G13" s="98">
        <v>22.15330084182543</v>
      </c>
      <c r="H13" s="73">
        <v>0.3582612</v>
      </c>
      <c r="I13" s="99">
        <v>5.9499999999999997E-2</v>
      </c>
      <c r="J13" s="100">
        <v>1.5E-3</v>
      </c>
      <c r="K13" s="101">
        <v>0.37080000000000002</v>
      </c>
      <c r="L13" s="99">
        <v>1.0999999999999999E-2</v>
      </c>
      <c r="M13" s="99">
        <v>4.514E-2</v>
      </c>
      <c r="N13" s="99">
        <v>7.2999999999999996E-4</v>
      </c>
      <c r="O13" s="102">
        <v>0.54514037136987969</v>
      </c>
      <c r="P13" s="73">
        <v>585.43993028024875</v>
      </c>
      <c r="Q13" s="103">
        <v>54.715537575167382</v>
      </c>
      <c r="R13" s="73">
        <v>284.61465099299426</v>
      </c>
      <c r="S13" s="73">
        <v>4.5010617300986269</v>
      </c>
      <c r="T13" s="73">
        <v>320.24624157822689</v>
      </c>
      <c r="U13" s="73">
        <v>8.1154348928677678</v>
      </c>
      <c r="V13" s="83">
        <f t="shared" si="0"/>
        <v>284.61465099299426</v>
      </c>
      <c r="W13" s="73">
        <f t="shared" si="1"/>
        <v>4.5010617300986269</v>
      </c>
      <c r="X13" s="78">
        <f t="shared" si="2"/>
        <v>88.873689692770711</v>
      </c>
    </row>
    <row r="14" spans="1:24">
      <c r="A14" s="6" t="s">
        <v>220</v>
      </c>
      <c r="B14" s="7">
        <v>71600</v>
      </c>
      <c r="C14" s="8" t="s">
        <v>106</v>
      </c>
      <c r="D14" s="8" t="s">
        <v>106</v>
      </c>
      <c r="E14" s="8">
        <v>332.5</v>
      </c>
      <c r="F14" s="15">
        <v>0.5402485143165856</v>
      </c>
      <c r="G14" s="15">
        <v>22.045855379188712</v>
      </c>
      <c r="H14" s="9">
        <v>0.34021380000000001</v>
      </c>
      <c r="I14" s="10">
        <v>5.3699999999999998E-2</v>
      </c>
      <c r="J14" s="11">
        <v>1.1999999999999999E-3</v>
      </c>
      <c r="K14" s="52">
        <v>0.33479999999999999</v>
      </c>
      <c r="L14" s="10">
        <v>8.8000000000000005E-3</v>
      </c>
      <c r="M14" s="10">
        <v>4.5359999999999998E-2</v>
      </c>
      <c r="N14" s="10">
        <v>6.9999999999999999E-4</v>
      </c>
      <c r="O14" s="43">
        <v>0.58712121212121204</v>
      </c>
      <c r="P14" s="9">
        <v>358.48947778284702</v>
      </c>
      <c r="Q14" s="58">
        <v>50.436504237834434</v>
      </c>
      <c r="R14" s="9">
        <v>285.97146622887152</v>
      </c>
      <c r="S14" s="9">
        <v>4.3152404547922174</v>
      </c>
      <c r="T14" s="9">
        <v>293.22380859530068</v>
      </c>
      <c r="U14" s="9">
        <v>6.6721946092488338</v>
      </c>
      <c r="V14" s="79">
        <f t="shared" si="0"/>
        <v>285.97146622887152</v>
      </c>
      <c r="W14" s="9">
        <f t="shared" si="1"/>
        <v>4.3152404547922174</v>
      </c>
      <c r="X14" s="8">
        <f t="shared" si="2"/>
        <v>97.526687071840527</v>
      </c>
    </row>
    <row r="15" spans="1:24">
      <c r="A15" s="6" t="s">
        <v>221</v>
      </c>
      <c r="B15" s="7">
        <v>69150</v>
      </c>
      <c r="C15" s="8" t="s">
        <v>106</v>
      </c>
      <c r="D15" s="8" t="s">
        <v>106</v>
      </c>
      <c r="E15" s="8">
        <v>318.7</v>
      </c>
      <c r="F15" s="15">
        <v>0.4051863857374392</v>
      </c>
      <c r="G15" s="15">
        <v>22.007042253521128</v>
      </c>
      <c r="H15" s="9">
        <v>0.34870309999999999</v>
      </c>
      <c r="I15" s="10">
        <v>5.1799999999999999E-2</v>
      </c>
      <c r="J15" s="11">
        <v>1.1000000000000001E-3</v>
      </c>
      <c r="K15" s="52">
        <v>0.32419999999999999</v>
      </c>
      <c r="L15" s="10">
        <v>8.3000000000000001E-3</v>
      </c>
      <c r="M15" s="10">
        <v>4.5440000000000001E-2</v>
      </c>
      <c r="N15" s="10">
        <v>7.2000000000000005E-4</v>
      </c>
      <c r="O15" s="43">
        <v>0.61891226879348371</v>
      </c>
      <c r="P15" s="9">
        <v>276.59131133570077</v>
      </c>
      <c r="Q15" s="58">
        <v>48.634331349714508</v>
      </c>
      <c r="R15" s="9">
        <v>286.46478279173709</v>
      </c>
      <c r="S15" s="9">
        <v>4.438151075207486</v>
      </c>
      <c r="T15" s="9">
        <v>285.12819567305547</v>
      </c>
      <c r="U15" s="9">
        <v>6.3444926123307255</v>
      </c>
      <c r="V15" s="79">
        <f t="shared" si="0"/>
        <v>286.46478279173709</v>
      </c>
      <c r="W15" s="9">
        <f t="shared" si="1"/>
        <v>4.438151075207486</v>
      </c>
      <c r="X15" s="8">
        <f t="shared" si="2"/>
        <v>100.46876708055007</v>
      </c>
    </row>
    <row r="16" spans="1:24">
      <c r="A16" s="6" t="s">
        <v>222</v>
      </c>
      <c r="B16" s="7">
        <v>33890</v>
      </c>
      <c r="C16" s="8" t="s">
        <v>106</v>
      </c>
      <c r="D16" s="8" t="s">
        <v>106</v>
      </c>
      <c r="E16" s="8">
        <v>154.80000000000001</v>
      </c>
      <c r="F16" s="15">
        <v>0.93449210354172507</v>
      </c>
      <c r="G16" s="15">
        <v>21.668472372697728</v>
      </c>
      <c r="H16" s="9">
        <v>0.3709229</v>
      </c>
      <c r="I16" s="10">
        <v>5.21E-2</v>
      </c>
      <c r="J16" s="11">
        <v>1.6999999999999999E-3</v>
      </c>
      <c r="K16" s="52">
        <v>0.33100000000000002</v>
      </c>
      <c r="L16" s="10">
        <v>1.2E-2</v>
      </c>
      <c r="M16" s="10">
        <v>4.6149999999999997E-2</v>
      </c>
      <c r="N16" s="10">
        <v>7.9000000000000001E-4</v>
      </c>
      <c r="O16" s="43">
        <v>0.47217407006139411</v>
      </c>
      <c r="P16" s="9">
        <v>289.80126942168613</v>
      </c>
      <c r="Q16" s="58">
        <v>74.552276378561828</v>
      </c>
      <c r="R16" s="9">
        <v>290.84131379934269</v>
      </c>
      <c r="S16" s="9">
        <v>4.8661714935277587</v>
      </c>
      <c r="T16" s="9">
        <v>290.32902412852161</v>
      </c>
      <c r="U16" s="9">
        <v>9.1134468478712733</v>
      </c>
      <c r="V16" s="79">
        <f t="shared" si="0"/>
        <v>290.84131379934269</v>
      </c>
      <c r="W16" s="9">
        <f t="shared" si="1"/>
        <v>4.8661714935277587</v>
      </c>
      <c r="X16" s="8">
        <f t="shared" si="2"/>
        <v>100.17645141485897</v>
      </c>
    </row>
    <row r="17" spans="1:24">
      <c r="A17" s="6" t="s">
        <v>223</v>
      </c>
      <c r="B17" s="7">
        <v>66600</v>
      </c>
      <c r="C17" s="8" t="s">
        <v>106</v>
      </c>
      <c r="D17" s="8" t="s">
        <v>106</v>
      </c>
      <c r="E17" s="8">
        <v>283.7</v>
      </c>
      <c r="F17" s="15">
        <v>0.4906771344455349</v>
      </c>
      <c r="G17" s="15">
        <v>20.337604230221679</v>
      </c>
      <c r="H17" s="9">
        <v>0.3267583</v>
      </c>
      <c r="I17" s="10">
        <v>5.3400000000000003E-2</v>
      </c>
      <c r="J17" s="11">
        <v>1.1999999999999999E-3</v>
      </c>
      <c r="K17" s="52">
        <v>0.36109999999999998</v>
      </c>
      <c r="L17" s="10">
        <v>9.4999999999999998E-3</v>
      </c>
      <c r="M17" s="10">
        <v>4.9169999999999998E-2</v>
      </c>
      <c r="N17" s="10">
        <v>7.9000000000000001E-4</v>
      </c>
      <c r="O17" s="43">
        <v>0.61070400222643251</v>
      </c>
      <c r="P17" s="9">
        <v>345.83083366044332</v>
      </c>
      <c r="Q17" s="58">
        <v>50.83363174494805</v>
      </c>
      <c r="R17" s="9">
        <v>309.42385423310571</v>
      </c>
      <c r="S17" s="9">
        <v>4.8521696553375477</v>
      </c>
      <c r="T17" s="9">
        <v>313.03568701415531</v>
      </c>
      <c r="U17" s="9">
        <v>7.0623991609843415</v>
      </c>
      <c r="V17" s="79">
        <f t="shared" si="0"/>
        <v>309.42385423310571</v>
      </c>
      <c r="W17" s="9">
        <f t="shared" si="1"/>
        <v>4.8521696553375477</v>
      </c>
      <c r="X17" s="8">
        <f t="shared" si="2"/>
        <v>98.846191367028936</v>
      </c>
    </row>
    <row r="18" spans="1:24">
      <c r="A18" s="6" t="s">
        <v>224</v>
      </c>
      <c r="B18" s="7">
        <v>81500</v>
      </c>
      <c r="C18" s="8" t="s">
        <v>106</v>
      </c>
      <c r="D18" s="8" t="s">
        <v>106</v>
      </c>
      <c r="E18" s="8">
        <v>281.39999999999998</v>
      </c>
      <c r="F18" s="15">
        <v>0.79176563737133809</v>
      </c>
      <c r="G18" s="15">
        <v>16.50709805216243</v>
      </c>
      <c r="H18" s="9">
        <v>0.25886009999999998</v>
      </c>
      <c r="I18" s="10">
        <v>5.3600000000000002E-2</v>
      </c>
      <c r="J18" s="11">
        <v>1E-3</v>
      </c>
      <c r="K18" s="52">
        <v>0.44669999999999999</v>
      </c>
      <c r="L18" s="10">
        <v>0.01</v>
      </c>
      <c r="M18" s="10">
        <v>6.0580000000000002E-2</v>
      </c>
      <c r="N18" s="10">
        <v>9.5E-4</v>
      </c>
      <c r="O18" s="43">
        <v>0.70050346649059092</v>
      </c>
      <c r="P18" s="9">
        <v>354.28095189412528</v>
      </c>
      <c r="Q18" s="58">
        <v>42.140187939622614</v>
      </c>
      <c r="R18" s="9">
        <v>379.15183427867589</v>
      </c>
      <c r="S18" s="9">
        <v>5.7717025810236464</v>
      </c>
      <c r="T18" s="9">
        <v>374.9658330237167</v>
      </c>
      <c r="U18" s="9">
        <v>6.994469025087767</v>
      </c>
      <c r="V18" s="79">
        <f t="shared" si="0"/>
        <v>379.15183427867589</v>
      </c>
      <c r="W18" s="9">
        <f t="shared" si="1"/>
        <v>5.7717025810236464</v>
      </c>
      <c r="X18" s="8">
        <f t="shared" si="2"/>
        <v>101.11636871583829</v>
      </c>
    </row>
    <row r="19" spans="1:24" s="36" customFormat="1">
      <c r="A19" s="6" t="s">
        <v>225</v>
      </c>
      <c r="B19" s="97">
        <v>36320</v>
      </c>
      <c r="C19" s="78" t="s">
        <v>106</v>
      </c>
      <c r="D19" s="78" t="s">
        <v>106</v>
      </c>
      <c r="E19" s="78">
        <v>105.6</v>
      </c>
      <c r="F19" s="98">
        <v>0.48100048100048098</v>
      </c>
      <c r="G19" s="98">
        <v>13.764624913971094</v>
      </c>
      <c r="H19" s="73">
        <v>0.26525090000000001</v>
      </c>
      <c r="I19" s="99">
        <v>0.1923</v>
      </c>
      <c r="J19" s="100">
        <v>7.1999999999999998E-3</v>
      </c>
      <c r="K19" s="101">
        <v>1.925</v>
      </c>
      <c r="L19" s="99">
        <v>7.9000000000000001E-2</v>
      </c>
      <c r="M19" s="99">
        <v>7.2650000000000006E-2</v>
      </c>
      <c r="N19" s="99">
        <v>1.4E-3</v>
      </c>
      <c r="O19" s="102">
        <v>0.46956536890065942</v>
      </c>
      <c r="P19" s="73">
        <v>2761.9328240032278</v>
      </c>
      <c r="Q19" s="103">
        <v>61.465580115045263</v>
      </c>
      <c r="R19" s="73">
        <v>452.10135168656052</v>
      </c>
      <c r="S19" s="73">
        <v>8.4082369538820672</v>
      </c>
      <c r="T19" s="73">
        <v>1089.8050268404527</v>
      </c>
      <c r="U19" s="73">
        <v>27.060215482630383</v>
      </c>
      <c r="V19" s="83">
        <f t="shared" si="0"/>
        <v>452.10135168656052</v>
      </c>
      <c r="W19" s="73">
        <f t="shared" si="1"/>
        <v>8.4082369538820672</v>
      </c>
      <c r="X19" s="78">
        <f t="shared" si="2"/>
        <v>41.484608765045472</v>
      </c>
    </row>
    <row r="20" spans="1:24">
      <c r="A20" s="6" t="s">
        <v>226</v>
      </c>
      <c r="B20" s="7">
        <v>39410</v>
      </c>
      <c r="C20" s="8" t="s">
        <v>106</v>
      </c>
      <c r="D20" s="8" t="s">
        <v>106</v>
      </c>
      <c r="E20" s="8">
        <v>112.1</v>
      </c>
      <c r="F20" s="15">
        <v>0.52770448548812665</v>
      </c>
      <c r="G20" s="15">
        <v>13.322675193178791</v>
      </c>
      <c r="H20" s="9">
        <v>0.2129924</v>
      </c>
      <c r="I20" s="10">
        <v>5.6599999999999998E-2</v>
      </c>
      <c r="J20" s="11">
        <v>1.8E-3</v>
      </c>
      <c r="K20" s="52">
        <v>0.58499999999999996</v>
      </c>
      <c r="L20" s="10">
        <v>0.02</v>
      </c>
      <c r="M20" s="10">
        <v>7.5060000000000002E-2</v>
      </c>
      <c r="N20" s="10">
        <v>1.1999999999999999E-3</v>
      </c>
      <c r="O20" s="43">
        <v>0.46762589928057541</v>
      </c>
      <c r="P20" s="9">
        <v>475.98207486438275</v>
      </c>
      <c r="Q20" s="58">
        <v>70.321280334318885</v>
      </c>
      <c r="R20" s="9">
        <v>466.56872828734032</v>
      </c>
      <c r="S20" s="9">
        <v>7.1915826755878243</v>
      </c>
      <c r="T20" s="9">
        <v>467.66960179646031</v>
      </c>
      <c r="U20" s="9">
        <v>12.732242730096232</v>
      </c>
      <c r="V20" s="79">
        <f t="shared" si="0"/>
        <v>466.56872828734032</v>
      </c>
      <c r="W20" s="9">
        <f t="shared" si="1"/>
        <v>7.1915826755878243</v>
      </c>
      <c r="X20" s="8">
        <f t="shared" si="2"/>
        <v>99.764604433366799</v>
      </c>
    </row>
    <row r="21" spans="1:24">
      <c r="A21" s="6" t="s">
        <v>227</v>
      </c>
      <c r="B21" s="7">
        <v>119800</v>
      </c>
      <c r="C21" s="8" t="s">
        <v>106</v>
      </c>
      <c r="D21" s="8" t="s">
        <v>106</v>
      </c>
      <c r="E21" s="8">
        <v>329.8</v>
      </c>
      <c r="F21" s="15">
        <v>0.61804697156983923</v>
      </c>
      <c r="G21" s="15">
        <v>12.551776076314798</v>
      </c>
      <c r="H21" s="9">
        <v>0.2048112</v>
      </c>
      <c r="I21" s="10">
        <v>5.8000000000000003E-2</v>
      </c>
      <c r="J21" s="11">
        <v>1.4E-3</v>
      </c>
      <c r="K21" s="52">
        <v>0.63600000000000001</v>
      </c>
      <c r="L21" s="10">
        <v>1.7999999999999999E-2</v>
      </c>
      <c r="M21" s="10">
        <v>7.9670000000000005E-2</v>
      </c>
      <c r="N21" s="10">
        <v>1.2999999999999999E-3</v>
      </c>
      <c r="O21" s="43">
        <v>0.57654491443872646</v>
      </c>
      <c r="P21" s="9">
        <v>529.76190249090018</v>
      </c>
      <c r="Q21" s="58">
        <v>52.884586989045168</v>
      </c>
      <c r="R21" s="9">
        <v>494.15270838976585</v>
      </c>
      <c r="S21" s="9">
        <v>7.7572751110817535</v>
      </c>
      <c r="T21" s="9">
        <v>499.8266113423926</v>
      </c>
      <c r="U21" s="9">
        <v>11.110685303289017</v>
      </c>
      <c r="V21" s="79">
        <f t="shared" si="0"/>
        <v>494.15270838976585</v>
      </c>
      <c r="W21" s="9">
        <f t="shared" si="1"/>
        <v>7.7572751110817535</v>
      </c>
      <c r="X21" s="8">
        <f t="shared" si="2"/>
        <v>98.864825756798297</v>
      </c>
    </row>
    <row r="22" spans="1:24">
      <c r="A22" s="6" t="s">
        <v>228</v>
      </c>
      <c r="B22" s="7">
        <v>56510</v>
      </c>
      <c r="C22" s="8" t="s">
        <v>106</v>
      </c>
      <c r="D22" s="8" t="s">
        <v>106</v>
      </c>
      <c r="E22" s="8">
        <v>145.9</v>
      </c>
      <c r="F22" s="15">
        <v>0.41649312786339027</v>
      </c>
      <c r="G22" s="15">
        <v>12.402331638348011</v>
      </c>
      <c r="H22" s="9">
        <v>0.19996320000000001</v>
      </c>
      <c r="I22" s="10">
        <v>5.7099999999999998E-2</v>
      </c>
      <c r="J22" s="11">
        <v>1.5E-3</v>
      </c>
      <c r="K22" s="52">
        <v>0.63300000000000001</v>
      </c>
      <c r="L22" s="10">
        <v>1.7999999999999999E-2</v>
      </c>
      <c r="M22" s="10">
        <v>8.0629999999999993E-2</v>
      </c>
      <c r="N22" s="10">
        <v>1.2999999999999999E-3</v>
      </c>
      <c r="O22" s="43">
        <v>0.56699326139980977</v>
      </c>
      <c r="P22" s="9">
        <v>495.39751514669069</v>
      </c>
      <c r="Q22" s="58">
        <v>57.894286803168292</v>
      </c>
      <c r="R22" s="9">
        <v>499.88205896347421</v>
      </c>
      <c r="S22" s="9">
        <v>7.7503879163666625</v>
      </c>
      <c r="T22" s="9">
        <v>497.96295272206737</v>
      </c>
      <c r="U22" s="9">
        <v>11.130985378141816</v>
      </c>
      <c r="V22" s="79">
        <f t="shared" si="0"/>
        <v>499.88205896347421</v>
      </c>
      <c r="W22" s="9">
        <f t="shared" si="1"/>
        <v>7.7503879163666625</v>
      </c>
      <c r="X22" s="8">
        <f t="shared" si="2"/>
        <v>100.38539136916033</v>
      </c>
    </row>
    <row r="23" spans="1:24">
      <c r="A23" s="138" t="s">
        <v>229</v>
      </c>
      <c r="B23" s="139">
        <v>27220</v>
      </c>
      <c r="C23" s="124" t="s">
        <v>106</v>
      </c>
      <c r="D23" s="124" t="s">
        <v>106</v>
      </c>
      <c r="E23" s="124">
        <v>70</v>
      </c>
      <c r="F23" s="140">
        <v>0.4657661853749418</v>
      </c>
      <c r="G23" s="140">
        <v>12.399256044637323</v>
      </c>
      <c r="H23" s="119">
        <v>0.21523819999999999</v>
      </c>
      <c r="I23" s="141">
        <v>5.8599999999999999E-2</v>
      </c>
      <c r="J23" s="142">
        <v>2.2000000000000001E-3</v>
      </c>
      <c r="K23" s="143">
        <v>0.64700000000000002</v>
      </c>
      <c r="L23" s="141">
        <v>2.4E-2</v>
      </c>
      <c r="M23" s="141">
        <v>8.0649999999999999E-2</v>
      </c>
      <c r="N23" s="141">
        <v>1.4E-3</v>
      </c>
      <c r="O23" s="144">
        <v>0.46796858855135359</v>
      </c>
      <c r="P23" s="119">
        <v>552.26718277098848</v>
      </c>
      <c r="Q23" s="145">
        <v>81.939574311200573</v>
      </c>
      <c r="R23" s="119">
        <v>500.00136630324084</v>
      </c>
      <c r="S23" s="119">
        <v>8.3460314565948579</v>
      </c>
      <c r="T23" s="119">
        <v>506.63090947403492</v>
      </c>
      <c r="U23" s="119">
        <v>14.6893419482696</v>
      </c>
      <c r="V23" s="135">
        <f t="shared" si="0"/>
        <v>500.00136630324084</v>
      </c>
      <c r="W23" s="119">
        <f t="shared" si="1"/>
        <v>8.3460314565948579</v>
      </c>
      <c r="X23" s="124">
        <f t="shared" si="2"/>
        <v>98.691445182909064</v>
      </c>
    </row>
    <row r="24" spans="1:24">
      <c r="A24" s="138" t="s">
        <v>230</v>
      </c>
      <c r="B24" s="139">
        <v>57340</v>
      </c>
      <c r="C24" s="124" t="s">
        <v>106</v>
      </c>
      <c r="D24" s="124" t="s">
        <v>106</v>
      </c>
      <c r="E24" s="124">
        <v>147.69999999999999</v>
      </c>
      <c r="F24" s="140">
        <v>0.75318219477291548</v>
      </c>
      <c r="G24" s="140">
        <v>12.338062924120914</v>
      </c>
      <c r="H24" s="119">
        <v>0.19789609999999999</v>
      </c>
      <c r="I24" s="141">
        <v>5.6800000000000003E-2</v>
      </c>
      <c r="J24" s="142">
        <v>1.2999999999999999E-3</v>
      </c>
      <c r="K24" s="143">
        <v>0.63500000000000001</v>
      </c>
      <c r="L24" s="141">
        <v>1.7000000000000001E-2</v>
      </c>
      <c r="M24" s="141">
        <v>8.1049999999999997E-2</v>
      </c>
      <c r="N24" s="141">
        <v>1.2999999999999999E-3</v>
      </c>
      <c r="O24" s="144">
        <v>0.59912182022716554</v>
      </c>
      <c r="P24" s="119">
        <v>483.77654344126421</v>
      </c>
      <c r="Q24" s="145">
        <v>50.540880025908052</v>
      </c>
      <c r="R24" s="119">
        <v>502.38704951763253</v>
      </c>
      <c r="S24" s="119">
        <v>7.7473786127611675</v>
      </c>
      <c r="T24" s="119">
        <v>499.20577179186341</v>
      </c>
      <c r="U24" s="119">
        <v>10.502991064192202</v>
      </c>
      <c r="V24" s="135">
        <f t="shared" si="0"/>
        <v>502.38704951763253</v>
      </c>
      <c r="W24" s="119">
        <f t="shared" si="1"/>
        <v>7.7473786127611675</v>
      </c>
      <c r="X24" s="124">
        <f t="shared" si="2"/>
        <v>100.63726781730711</v>
      </c>
    </row>
    <row r="25" spans="1:24">
      <c r="A25" s="138" t="s">
        <v>231</v>
      </c>
      <c r="B25" s="139">
        <v>20560</v>
      </c>
      <c r="C25" s="124" t="s">
        <v>106</v>
      </c>
      <c r="D25" s="124" t="s">
        <v>106</v>
      </c>
      <c r="E25" s="124">
        <v>52.48</v>
      </c>
      <c r="F25" s="140">
        <v>0.64308681672025725</v>
      </c>
      <c r="G25" s="140">
        <v>12.220457045093486</v>
      </c>
      <c r="H25" s="119">
        <v>0.20907539999999999</v>
      </c>
      <c r="I25" s="141">
        <v>5.8099999999999999E-2</v>
      </c>
      <c r="J25" s="142">
        <v>1.9E-3</v>
      </c>
      <c r="K25" s="143">
        <v>0.65500000000000003</v>
      </c>
      <c r="L25" s="141">
        <v>2.3E-2</v>
      </c>
      <c r="M25" s="141">
        <v>8.183E-2</v>
      </c>
      <c r="N25" s="141">
        <v>1.4E-3</v>
      </c>
      <c r="O25" s="144">
        <v>0.48722430914568382</v>
      </c>
      <c r="P25" s="119">
        <v>533.53490813033352</v>
      </c>
      <c r="Q25" s="145">
        <v>71.602401691408332</v>
      </c>
      <c r="R25" s="119">
        <v>507.03659390292114</v>
      </c>
      <c r="S25" s="119">
        <v>8.3369339536461666</v>
      </c>
      <c r="T25" s="119">
        <v>511.55100657869343</v>
      </c>
      <c r="U25" s="119">
        <v>14.013909951757228</v>
      </c>
      <c r="V25" s="135">
        <f t="shared" si="0"/>
        <v>507.03659390292114</v>
      </c>
      <c r="W25" s="119">
        <f t="shared" si="1"/>
        <v>8.3369339536461666</v>
      </c>
      <c r="X25" s="124">
        <f t="shared" si="2"/>
        <v>99.117504878748036</v>
      </c>
    </row>
    <row r="26" spans="1:24">
      <c r="A26" s="138" t="s">
        <v>232</v>
      </c>
      <c r="B26" s="139">
        <v>56700</v>
      </c>
      <c r="C26" s="124" t="s">
        <v>106</v>
      </c>
      <c r="D26" s="124" t="s">
        <v>106</v>
      </c>
      <c r="E26" s="124">
        <v>146.19999999999999</v>
      </c>
      <c r="F26" s="140">
        <v>0.61124694376528121</v>
      </c>
      <c r="G26" s="140">
        <v>12.166930283489476</v>
      </c>
      <c r="H26" s="119">
        <v>0.19244449999999999</v>
      </c>
      <c r="I26" s="141">
        <v>5.79E-2</v>
      </c>
      <c r="J26" s="142">
        <v>1.4E-3</v>
      </c>
      <c r="K26" s="143">
        <v>0.65600000000000003</v>
      </c>
      <c r="L26" s="141">
        <v>1.7999999999999999E-2</v>
      </c>
      <c r="M26" s="141">
        <v>8.2189999999999999E-2</v>
      </c>
      <c r="N26" s="141">
        <v>1.2999999999999999E-3</v>
      </c>
      <c r="O26" s="144">
        <v>0.57644211920887922</v>
      </c>
      <c r="P26" s="119">
        <v>525.97995373238871</v>
      </c>
      <c r="Q26" s="145">
        <v>53.010072354433362</v>
      </c>
      <c r="R26" s="119">
        <v>509.18140691478584</v>
      </c>
      <c r="S26" s="119">
        <v>7.7392222704207825</v>
      </c>
      <c r="T26" s="119">
        <v>512.1643458019679</v>
      </c>
      <c r="U26" s="119">
        <v>10.977221002401848</v>
      </c>
      <c r="V26" s="135">
        <f t="shared" si="0"/>
        <v>509.18140691478584</v>
      </c>
      <c r="W26" s="119">
        <f t="shared" si="1"/>
        <v>7.7392222704207825</v>
      </c>
      <c r="X26" s="124">
        <f t="shared" si="2"/>
        <v>99.41758169782176</v>
      </c>
    </row>
    <row r="27" spans="1:24">
      <c r="A27" s="138" t="s">
        <v>233</v>
      </c>
      <c r="B27" s="139">
        <v>43170</v>
      </c>
      <c r="C27" s="124" t="s">
        <v>106</v>
      </c>
      <c r="D27" s="124" t="s">
        <v>106</v>
      </c>
      <c r="E27" s="124">
        <v>110.3</v>
      </c>
      <c r="F27" s="140">
        <v>0.39138943248532287</v>
      </c>
      <c r="G27" s="140">
        <v>12.146240738491437</v>
      </c>
      <c r="H27" s="119">
        <v>0.20654359999999999</v>
      </c>
      <c r="I27" s="141">
        <v>5.79E-2</v>
      </c>
      <c r="J27" s="142">
        <v>1.5E-3</v>
      </c>
      <c r="K27" s="143">
        <v>0.65700000000000003</v>
      </c>
      <c r="L27" s="141">
        <v>1.9E-2</v>
      </c>
      <c r="M27" s="141">
        <v>8.233E-2</v>
      </c>
      <c r="N27" s="141">
        <v>1.4E-3</v>
      </c>
      <c r="O27" s="144">
        <v>0.58800590690865406</v>
      </c>
      <c r="P27" s="119">
        <v>525.97995373238871</v>
      </c>
      <c r="Q27" s="145">
        <v>56.796506094035742</v>
      </c>
      <c r="R27" s="119">
        <v>510.01530818320032</v>
      </c>
      <c r="S27" s="119">
        <v>8.3330850592144543</v>
      </c>
      <c r="T27" s="119">
        <v>512.77731476308657</v>
      </c>
      <c r="U27" s="119">
        <v>11.576649860857628</v>
      </c>
      <c r="V27" s="135">
        <f t="shared" si="0"/>
        <v>510.01530818320032</v>
      </c>
      <c r="W27" s="119">
        <f t="shared" si="1"/>
        <v>8.3330850592144543</v>
      </c>
      <c r="X27" s="124">
        <f t="shared" si="2"/>
        <v>99.461363344210667</v>
      </c>
    </row>
    <row r="28" spans="1:24">
      <c r="A28" s="138" t="s">
        <v>234</v>
      </c>
      <c r="B28" s="139">
        <v>84690</v>
      </c>
      <c r="C28" s="124" t="s">
        <v>106</v>
      </c>
      <c r="D28" s="124" t="s">
        <v>106</v>
      </c>
      <c r="E28" s="124">
        <v>214.8</v>
      </c>
      <c r="F28" s="140">
        <v>0.97541943035505274</v>
      </c>
      <c r="G28" s="140">
        <v>12.14329083181542</v>
      </c>
      <c r="H28" s="119">
        <v>0.19169739999999999</v>
      </c>
      <c r="I28" s="141">
        <v>5.74E-2</v>
      </c>
      <c r="J28" s="142">
        <v>1.1000000000000001E-3</v>
      </c>
      <c r="K28" s="143">
        <v>0.65100000000000002</v>
      </c>
      <c r="L28" s="141">
        <v>1.4999999999999999E-2</v>
      </c>
      <c r="M28" s="141">
        <v>8.2350000000000007E-2</v>
      </c>
      <c r="N28" s="141">
        <v>1.2999999999999999E-3</v>
      </c>
      <c r="O28" s="144">
        <v>0.68512446873102617</v>
      </c>
      <c r="P28" s="119">
        <v>506.93464219943422</v>
      </c>
      <c r="Q28" s="145">
        <v>42.150485102976198</v>
      </c>
      <c r="R28" s="119">
        <v>510.1344281303937</v>
      </c>
      <c r="S28" s="119">
        <v>7.7380788947415908</v>
      </c>
      <c r="T28" s="119">
        <v>509.09393810020919</v>
      </c>
      <c r="U28" s="119">
        <v>9.1835089675177528</v>
      </c>
      <c r="V28" s="135">
        <f t="shared" si="0"/>
        <v>510.1344281303937</v>
      </c>
      <c r="W28" s="119">
        <f t="shared" si="1"/>
        <v>7.7380788947415908</v>
      </c>
      <c r="X28" s="124">
        <f t="shared" si="2"/>
        <v>100.2043807541821</v>
      </c>
    </row>
    <row r="29" spans="1:24">
      <c r="A29" s="138" t="s">
        <v>235</v>
      </c>
      <c r="B29" s="139">
        <v>99000</v>
      </c>
      <c r="C29" s="124" t="s">
        <v>106</v>
      </c>
      <c r="D29" s="124" t="s">
        <v>106</v>
      </c>
      <c r="E29" s="124">
        <v>247.7</v>
      </c>
      <c r="F29" s="140">
        <v>4.4923629829290206E-2</v>
      </c>
      <c r="G29" s="140">
        <v>11.933174224343675</v>
      </c>
      <c r="H29" s="119">
        <v>0.1851208</v>
      </c>
      <c r="I29" s="141">
        <v>5.74E-2</v>
      </c>
      <c r="J29" s="142">
        <v>1.1000000000000001E-3</v>
      </c>
      <c r="K29" s="143">
        <v>0.66300000000000003</v>
      </c>
      <c r="L29" s="141">
        <v>1.6E-2</v>
      </c>
      <c r="M29" s="141">
        <v>8.3799999999999999E-2</v>
      </c>
      <c r="N29" s="141">
        <v>1.2999999999999999E-3</v>
      </c>
      <c r="O29" s="144">
        <v>0.64282517899761327</v>
      </c>
      <c r="P29" s="119">
        <v>506.93464219943422</v>
      </c>
      <c r="Q29" s="145">
        <v>42.150485102976198</v>
      </c>
      <c r="R29" s="119">
        <v>518.76476486624904</v>
      </c>
      <c r="S29" s="119">
        <v>7.727732436086967</v>
      </c>
      <c r="T29" s="119">
        <v>516.44737798729818</v>
      </c>
      <c r="U29" s="119">
        <v>9.7224733559559127</v>
      </c>
      <c r="V29" s="135">
        <f t="shared" si="0"/>
        <v>518.76476486624904</v>
      </c>
      <c r="W29" s="119">
        <f t="shared" si="1"/>
        <v>7.727732436086967</v>
      </c>
      <c r="X29" s="124">
        <f t="shared" si="2"/>
        <v>100.44871694149793</v>
      </c>
    </row>
    <row r="30" spans="1:24">
      <c r="A30" s="138" t="s">
        <v>236</v>
      </c>
      <c r="B30" s="139">
        <v>15690</v>
      </c>
      <c r="C30" s="124" t="s">
        <v>106</v>
      </c>
      <c r="D30" s="124" t="s">
        <v>106</v>
      </c>
      <c r="E30" s="124">
        <v>39</v>
      </c>
      <c r="F30" s="140">
        <v>0.55035773252614206</v>
      </c>
      <c r="G30" s="140">
        <v>11.848341232227488</v>
      </c>
      <c r="H30" s="119">
        <v>0.22461310000000001</v>
      </c>
      <c r="I30" s="141">
        <v>6.2300000000000001E-2</v>
      </c>
      <c r="J30" s="142">
        <v>3.0000000000000001E-3</v>
      </c>
      <c r="K30" s="143">
        <v>0.71299999999999997</v>
      </c>
      <c r="L30" s="141">
        <v>3.4000000000000002E-2</v>
      </c>
      <c r="M30" s="141">
        <v>8.4400000000000003E-2</v>
      </c>
      <c r="N30" s="141">
        <v>1.6000000000000001E-3</v>
      </c>
      <c r="O30" s="144">
        <v>0.3975466964036799</v>
      </c>
      <c r="P30" s="119">
        <v>684.42289609078205</v>
      </c>
      <c r="Q30" s="145">
        <v>102.80636920304943</v>
      </c>
      <c r="R30" s="119">
        <v>522.33256175583199</v>
      </c>
      <c r="S30" s="119">
        <v>9.504482638970785</v>
      </c>
      <c r="T30" s="119">
        <v>546.52608959941404</v>
      </c>
      <c r="U30" s="119">
        <v>19.956147443708687</v>
      </c>
      <c r="V30" s="135">
        <f t="shared" si="0"/>
        <v>522.33256175583199</v>
      </c>
      <c r="W30" s="119">
        <f t="shared" si="1"/>
        <v>9.504482638970785</v>
      </c>
      <c r="X30" s="124">
        <f t="shared" si="2"/>
        <v>95.573216301290358</v>
      </c>
    </row>
    <row r="31" spans="1:24">
      <c r="A31" s="138" t="s">
        <v>237</v>
      </c>
      <c r="B31" s="139">
        <v>25450</v>
      </c>
      <c r="C31" s="124" t="s">
        <v>106</v>
      </c>
      <c r="D31" s="124" t="s">
        <v>106</v>
      </c>
      <c r="E31" s="124">
        <v>62.3</v>
      </c>
      <c r="F31" s="140">
        <v>0.75063804233598552</v>
      </c>
      <c r="G31" s="140">
        <v>11.837121212121213</v>
      </c>
      <c r="H31" s="119">
        <v>0.21017620000000001</v>
      </c>
      <c r="I31" s="141">
        <v>6.0499999999999998E-2</v>
      </c>
      <c r="J31" s="142">
        <v>2.0999999999999999E-3</v>
      </c>
      <c r="K31" s="143">
        <v>0.70499999999999996</v>
      </c>
      <c r="L31" s="141">
        <v>2.5999999999999999E-2</v>
      </c>
      <c r="M31" s="141">
        <v>8.448E-2</v>
      </c>
      <c r="N31" s="141">
        <v>1.5E-3</v>
      </c>
      <c r="O31" s="144">
        <v>0.48145214160839161</v>
      </c>
      <c r="P31" s="119">
        <v>621.50451059598743</v>
      </c>
      <c r="Q31" s="145">
        <v>74.881856220671679</v>
      </c>
      <c r="R31" s="119">
        <v>522.80811884963464</v>
      </c>
      <c r="S31" s="119">
        <v>8.9102059587568192</v>
      </c>
      <c r="T31" s="119">
        <v>541.7729712499164</v>
      </c>
      <c r="U31" s="119">
        <v>15.366975131839354</v>
      </c>
      <c r="V31" s="135">
        <f t="shared" si="0"/>
        <v>522.80811884963464</v>
      </c>
      <c r="W31" s="119">
        <f t="shared" si="1"/>
        <v>8.9102059587568192</v>
      </c>
      <c r="X31" s="124">
        <f t="shared" si="2"/>
        <v>96.499483472472207</v>
      </c>
    </row>
    <row r="32" spans="1:24">
      <c r="A32" s="138" t="s">
        <v>238</v>
      </c>
      <c r="B32" s="139">
        <v>66990</v>
      </c>
      <c r="C32" s="124" t="s">
        <v>106</v>
      </c>
      <c r="D32" s="124" t="s">
        <v>106</v>
      </c>
      <c r="E32" s="124">
        <v>164.9</v>
      </c>
      <c r="F32" s="140">
        <v>0.67340067340067333</v>
      </c>
      <c r="G32" s="140">
        <v>11.791062374719962</v>
      </c>
      <c r="H32" s="119">
        <v>0.18073790000000001</v>
      </c>
      <c r="I32" s="141">
        <v>5.8500000000000003E-2</v>
      </c>
      <c r="J32" s="142">
        <v>1.2999999999999999E-3</v>
      </c>
      <c r="K32" s="143">
        <v>0.68200000000000005</v>
      </c>
      <c r="L32" s="141">
        <v>1.7000000000000001E-2</v>
      </c>
      <c r="M32" s="141">
        <v>8.4809999999999997E-2</v>
      </c>
      <c r="N32" s="141">
        <v>1.2999999999999999E-3</v>
      </c>
      <c r="O32" s="144">
        <v>0.61493858243686583</v>
      </c>
      <c r="P32" s="119">
        <v>548.53829692394515</v>
      </c>
      <c r="Q32" s="145">
        <v>48.532276681022232</v>
      </c>
      <c r="R32" s="119">
        <v>524.76942111581945</v>
      </c>
      <c r="S32" s="119">
        <v>7.7205419254950129</v>
      </c>
      <c r="T32" s="119">
        <v>527.98249637077356</v>
      </c>
      <c r="U32" s="119">
        <v>10.21097744736619</v>
      </c>
      <c r="V32" s="135">
        <f t="shared" si="0"/>
        <v>524.76942111581945</v>
      </c>
      <c r="W32" s="119">
        <f t="shared" si="1"/>
        <v>7.7205419254950129</v>
      </c>
      <c r="X32" s="124">
        <f t="shared" si="2"/>
        <v>99.39144284573068</v>
      </c>
    </row>
    <row r="33" spans="1:24">
      <c r="A33" s="146" t="s">
        <v>239</v>
      </c>
      <c r="B33" s="147">
        <v>89100</v>
      </c>
      <c r="C33" s="133" t="s">
        <v>106</v>
      </c>
      <c r="D33" s="133" t="s">
        <v>106</v>
      </c>
      <c r="E33" s="133">
        <v>220.6</v>
      </c>
      <c r="F33" s="148">
        <v>0.50175614651279477</v>
      </c>
      <c r="G33" s="148">
        <v>11.737089201877934</v>
      </c>
      <c r="H33" s="128">
        <v>0.179087</v>
      </c>
      <c r="I33" s="149">
        <v>6.8199999999999997E-2</v>
      </c>
      <c r="J33" s="150">
        <v>2.3999999999999998E-3</v>
      </c>
      <c r="K33" s="151">
        <v>0.80200000000000005</v>
      </c>
      <c r="L33" s="149">
        <v>3.2000000000000001E-2</v>
      </c>
      <c r="M33" s="149">
        <v>8.5199999999999998E-2</v>
      </c>
      <c r="N33" s="149">
        <v>1.2999999999999999E-3</v>
      </c>
      <c r="O33" s="152">
        <v>0.38240903755868549</v>
      </c>
      <c r="P33" s="128">
        <v>874.63820901483166</v>
      </c>
      <c r="Q33" s="153">
        <v>72.866742898261506</v>
      </c>
      <c r="R33" s="128">
        <v>527.08655473095621</v>
      </c>
      <c r="S33" s="128">
        <v>7.7177689715243787</v>
      </c>
      <c r="T33" s="128">
        <v>597.95619554870905</v>
      </c>
      <c r="U33" s="128">
        <v>17.872990453497437</v>
      </c>
      <c r="V33" s="137">
        <f t="shared" si="0"/>
        <v>527.08655473095621</v>
      </c>
      <c r="W33" s="128">
        <f t="shared" si="1"/>
        <v>7.7177689715243787</v>
      </c>
      <c r="X33" s="133">
        <f t="shared" si="2"/>
        <v>88.148021319066686</v>
      </c>
    </row>
    <row r="34" spans="1:24">
      <c r="A34" s="138" t="s">
        <v>240</v>
      </c>
      <c r="B34" s="139">
        <v>77100</v>
      </c>
      <c r="C34" s="124" t="s">
        <v>106</v>
      </c>
      <c r="D34" s="124" t="s">
        <v>106</v>
      </c>
      <c r="E34" s="124">
        <v>189.6</v>
      </c>
      <c r="F34" s="140">
        <v>0.53969453289438174</v>
      </c>
      <c r="G34" s="140">
        <v>11.730205278592374</v>
      </c>
      <c r="H34" s="119">
        <v>0.17887700000000001</v>
      </c>
      <c r="I34" s="141">
        <v>5.8299999999999998E-2</v>
      </c>
      <c r="J34" s="142">
        <v>1.1999999999999999E-3</v>
      </c>
      <c r="K34" s="143">
        <v>0.68500000000000005</v>
      </c>
      <c r="L34" s="141">
        <v>1.7000000000000001E-2</v>
      </c>
      <c r="M34" s="141">
        <v>8.5250000000000006E-2</v>
      </c>
      <c r="N34" s="141">
        <v>1.2999999999999999E-3</v>
      </c>
      <c r="O34" s="144">
        <v>0.61445575297567701</v>
      </c>
      <c r="P34" s="119">
        <v>541.05425005813254</v>
      </c>
      <c r="Q34" s="145">
        <v>45.009851045289039</v>
      </c>
      <c r="R34" s="119">
        <v>527.38356291742741</v>
      </c>
      <c r="S34" s="119">
        <v>7.7174136086529188</v>
      </c>
      <c r="T34" s="119">
        <v>529.79191125991269</v>
      </c>
      <c r="U34" s="119">
        <v>10.192888609288048</v>
      </c>
      <c r="V34" s="135">
        <f t="shared" si="0"/>
        <v>527.38356291742741</v>
      </c>
      <c r="W34" s="119">
        <f t="shared" si="1"/>
        <v>7.7174136086529188</v>
      </c>
      <c r="X34" s="124">
        <f t="shared" si="2"/>
        <v>99.545416173539166</v>
      </c>
    </row>
    <row r="35" spans="1:24">
      <c r="A35" s="138" t="s">
        <v>241</v>
      </c>
      <c r="B35" s="139">
        <v>56170</v>
      </c>
      <c r="C35" s="124" t="s">
        <v>106</v>
      </c>
      <c r="D35" s="124" t="s">
        <v>106</v>
      </c>
      <c r="E35" s="124">
        <v>136.69999999999999</v>
      </c>
      <c r="F35" s="140">
        <v>0.47709923664122134</v>
      </c>
      <c r="G35" s="140">
        <v>11.622501162250115</v>
      </c>
      <c r="H35" s="119">
        <v>0.18911549999999999</v>
      </c>
      <c r="I35" s="141">
        <v>5.7700000000000001E-2</v>
      </c>
      <c r="J35" s="142">
        <v>1.2999999999999999E-3</v>
      </c>
      <c r="K35" s="143">
        <v>0.68300000000000005</v>
      </c>
      <c r="L35" s="141">
        <v>1.7999999999999999E-2</v>
      </c>
      <c r="M35" s="141">
        <v>8.6040000000000005E-2</v>
      </c>
      <c r="N35" s="141">
        <v>1.4E-3</v>
      </c>
      <c r="O35" s="144">
        <v>0.6174130895190868</v>
      </c>
      <c r="P35" s="119">
        <v>518.38906526783137</v>
      </c>
      <c r="Q35" s="145">
        <v>49.458264428622734</v>
      </c>
      <c r="R35" s="119">
        <v>532.07447700867158</v>
      </c>
      <c r="S35" s="119">
        <v>8.304636898534568</v>
      </c>
      <c r="T35" s="119">
        <v>528.58599300265928</v>
      </c>
      <c r="U35" s="119">
        <v>10.802049251211656</v>
      </c>
      <c r="V35" s="135">
        <f t="shared" ref="V35:V66" si="3">IF(R35&lt;=800,R35,P35)</f>
        <v>532.07447700867158</v>
      </c>
      <c r="W35" s="119">
        <f t="shared" ref="W35:W66" si="4">IF(R35&lt;=800,S35,Q35)</f>
        <v>8.304636898534568</v>
      </c>
      <c r="X35" s="124">
        <f t="shared" ref="X35:X66" si="5">IF(R35&lt;=800,100-(1-(R35/T35))*100,100-(1-(R35/P35))*100)</f>
        <v>100.65996527569636</v>
      </c>
    </row>
    <row r="36" spans="1:24">
      <c r="A36" s="138" t="s">
        <v>242</v>
      </c>
      <c r="B36" s="139">
        <v>44530</v>
      </c>
      <c r="C36" s="124" t="s">
        <v>106</v>
      </c>
      <c r="D36" s="124" t="s">
        <v>106</v>
      </c>
      <c r="E36" s="124">
        <v>108.2</v>
      </c>
      <c r="F36" s="140">
        <v>0.34758428919012863</v>
      </c>
      <c r="G36" s="140">
        <v>11.592858798979828</v>
      </c>
      <c r="H36" s="119">
        <v>0.18815209999999999</v>
      </c>
      <c r="I36" s="141">
        <v>5.91E-2</v>
      </c>
      <c r="J36" s="142">
        <v>1.5E-3</v>
      </c>
      <c r="K36" s="143">
        <v>0.70099999999999996</v>
      </c>
      <c r="L36" s="141">
        <v>0.02</v>
      </c>
      <c r="M36" s="141">
        <v>8.6260000000000003E-2</v>
      </c>
      <c r="N36" s="141">
        <v>1.4E-3</v>
      </c>
      <c r="O36" s="144">
        <v>0.56886158126594011</v>
      </c>
      <c r="P36" s="119">
        <v>570.78177989232813</v>
      </c>
      <c r="Q36" s="145">
        <v>55.222068359928116</v>
      </c>
      <c r="R36" s="119">
        <v>533.38020009011746</v>
      </c>
      <c r="S36" s="119">
        <v>8.3029560449416522</v>
      </c>
      <c r="T36" s="119">
        <v>539.38804225387094</v>
      </c>
      <c r="U36" s="119">
        <v>11.869019460504205</v>
      </c>
      <c r="V36" s="135">
        <f t="shared" si="3"/>
        <v>533.38020009011746</v>
      </c>
      <c r="W36" s="119">
        <f t="shared" si="4"/>
        <v>8.3029560449416522</v>
      </c>
      <c r="X36" s="124">
        <f t="shared" si="5"/>
        <v>98.886174387802654</v>
      </c>
    </row>
    <row r="37" spans="1:24">
      <c r="A37" s="138" t="s">
        <v>243</v>
      </c>
      <c r="B37" s="139">
        <v>74450</v>
      </c>
      <c r="C37" s="124" t="s">
        <v>106</v>
      </c>
      <c r="D37" s="124" t="s">
        <v>106</v>
      </c>
      <c r="E37" s="124">
        <v>181.5</v>
      </c>
      <c r="F37" s="140">
        <v>0.45641259698767689</v>
      </c>
      <c r="G37" s="140">
        <v>11.531365313653136</v>
      </c>
      <c r="H37" s="119">
        <v>0.1861613</v>
      </c>
      <c r="I37" s="141">
        <v>5.7700000000000001E-2</v>
      </c>
      <c r="J37" s="142">
        <v>1.1999999999999999E-3</v>
      </c>
      <c r="K37" s="143">
        <v>0.69</v>
      </c>
      <c r="L37" s="141">
        <v>1.7999999999999999E-2</v>
      </c>
      <c r="M37" s="141">
        <v>8.6720000000000005E-2</v>
      </c>
      <c r="N37" s="141">
        <v>1.4E-3</v>
      </c>
      <c r="O37" s="144">
        <v>0.61884993849938497</v>
      </c>
      <c r="P37" s="119">
        <v>518.38906526783137</v>
      </c>
      <c r="Q37" s="145">
        <v>45.653782549497912</v>
      </c>
      <c r="R37" s="119">
        <v>536.10949402569531</v>
      </c>
      <c r="S37" s="119">
        <v>8.2994437306233522</v>
      </c>
      <c r="T37" s="119">
        <v>532.80045584097286</v>
      </c>
      <c r="U37" s="119">
        <v>10.757543211043298</v>
      </c>
      <c r="V37" s="135">
        <f t="shared" si="3"/>
        <v>536.10949402569531</v>
      </c>
      <c r="W37" s="119">
        <f t="shared" si="4"/>
        <v>8.2994437306233522</v>
      </c>
      <c r="X37" s="124">
        <f t="shared" si="5"/>
        <v>100.6210651940039</v>
      </c>
    </row>
    <row r="38" spans="1:24">
      <c r="A38" s="138" t="s">
        <v>244</v>
      </c>
      <c r="B38" s="139">
        <v>56640</v>
      </c>
      <c r="C38" s="124" t="s">
        <v>106</v>
      </c>
      <c r="D38" s="124" t="s">
        <v>106</v>
      </c>
      <c r="E38" s="124">
        <v>136</v>
      </c>
      <c r="F38" s="140">
        <v>0.87260034904013972</v>
      </c>
      <c r="G38" s="140">
        <v>11.511453896627144</v>
      </c>
      <c r="H38" s="119">
        <v>0.18551899999999999</v>
      </c>
      <c r="I38" s="141">
        <v>6.0499999999999998E-2</v>
      </c>
      <c r="J38" s="142">
        <v>1.5E-3</v>
      </c>
      <c r="K38" s="143">
        <v>0.72299999999999998</v>
      </c>
      <c r="L38" s="141">
        <v>0.02</v>
      </c>
      <c r="M38" s="141">
        <v>8.6870000000000003E-2</v>
      </c>
      <c r="N38" s="141">
        <v>1.4E-3</v>
      </c>
      <c r="O38" s="144">
        <v>0.58259468170829964</v>
      </c>
      <c r="P38" s="119">
        <v>621.50451059598743</v>
      </c>
      <c r="Q38" s="145">
        <v>53.48704015762263</v>
      </c>
      <c r="R38" s="119">
        <v>536.99923139921316</v>
      </c>
      <c r="S38" s="119">
        <v>8.2982990531281757</v>
      </c>
      <c r="T38" s="119">
        <v>552.43636852900693</v>
      </c>
      <c r="U38" s="119">
        <v>11.718341871443727</v>
      </c>
      <c r="V38" s="135">
        <f t="shared" si="3"/>
        <v>536.99923139921316</v>
      </c>
      <c r="W38" s="119">
        <f t="shared" si="4"/>
        <v>8.2982990531281757</v>
      </c>
      <c r="X38" s="124">
        <f t="shared" si="5"/>
        <v>97.205626202543684</v>
      </c>
    </row>
    <row r="39" spans="1:24">
      <c r="A39" s="138" t="s">
        <v>245</v>
      </c>
      <c r="B39" s="139">
        <v>109500</v>
      </c>
      <c r="C39" s="124" t="s">
        <v>106</v>
      </c>
      <c r="D39" s="124" t="s">
        <v>106</v>
      </c>
      <c r="E39" s="124">
        <v>265.39999999999998</v>
      </c>
      <c r="F39" s="140">
        <v>0.41425020712510352</v>
      </c>
      <c r="G39" s="140">
        <v>11.496895838123706</v>
      </c>
      <c r="H39" s="119">
        <v>0.1850501</v>
      </c>
      <c r="I39" s="141">
        <v>5.7799999999999997E-2</v>
      </c>
      <c r="J39" s="142">
        <v>1E-3</v>
      </c>
      <c r="K39" s="143">
        <v>0.69299999999999995</v>
      </c>
      <c r="L39" s="141">
        <v>1.6E-2</v>
      </c>
      <c r="M39" s="141">
        <v>8.6980000000000002E-2</v>
      </c>
      <c r="N39" s="141">
        <v>1.4E-3</v>
      </c>
      <c r="O39" s="144">
        <v>0.69714302138422612</v>
      </c>
      <c r="P39" s="119">
        <v>522.1890215237994</v>
      </c>
      <c r="Q39" s="145">
        <v>37.954374437534547</v>
      </c>
      <c r="R39" s="119">
        <v>537.65162743448491</v>
      </c>
      <c r="S39" s="119">
        <v>8.2974598236219208</v>
      </c>
      <c r="T39" s="119">
        <v>534.60131304360903</v>
      </c>
      <c r="U39" s="119">
        <v>9.5509986114185494</v>
      </c>
      <c r="V39" s="135">
        <f t="shared" si="3"/>
        <v>537.65162743448491</v>
      </c>
      <c r="W39" s="119">
        <f t="shared" si="4"/>
        <v>8.2974598236219208</v>
      </c>
      <c r="X39" s="124">
        <f t="shared" si="5"/>
        <v>100.57057742217461</v>
      </c>
    </row>
    <row r="40" spans="1:24">
      <c r="A40" s="138" t="s">
        <v>246</v>
      </c>
      <c r="B40" s="139">
        <v>166000</v>
      </c>
      <c r="C40" s="124" t="s">
        <v>106</v>
      </c>
      <c r="D40" s="124" t="s">
        <v>106</v>
      </c>
      <c r="E40" s="124">
        <v>391</v>
      </c>
      <c r="F40" s="140">
        <v>0.51948051948051943</v>
      </c>
      <c r="G40" s="140">
        <v>11.396011396011398</v>
      </c>
      <c r="H40" s="119">
        <v>0.19480359999999999</v>
      </c>
      <c r="I40" s="141">
        <v>5.9479999999999998E-2</v>
      </c>
      <c r="J40" s="142">
        <v>9.7000000000000005E-4</v>
      </c>
      <c r="K40" s="143">
        <v>0.71799999999999997</v>
      </c>
      <c r="L40" s="141">
        <v>1.6E-2</v>
      </c>
      <c r="M40" s="141">
        <v>8.7749999999999995E-2</v>
      </c>
      <c r="N40" s="141">
        <v>1.5E-3</v>
      </c>
      <c r="O40" s="144">
        <v>0.76709401709401714</v>
      </c>
      <c r="P40" s="119">
        <v>584.71022235873784</v>
      </c>
      <c r="Q40" s="145">
        <v>35.398956448589821</v>
      </c>
      <c r="R40" s="119">
        <v>542.21655193329525</v>
      </c>
      <c r="S40" s="119">
        <v>8.8834384964517312</v>
      </c>
      <c r="T40" s="119">
        <v>549.48552933143492</v>
      </c>
      <c r="U40" s="119">
        <v>9.4126565429115772</v>
      </c>
      <c r="V40" s="135">
        <f t="shared" si="3"/>
        <v>542.21655193329525</v>
      </c>
      <c r="W40" s="119">
        <f t="shared" si="4"/>
        <v>8.8834384964517312</v>
      </c>
      <c r="X40" s="124">
        <f t="shared" si="5"/>
        <v>98.677130331897203</v>
      </c>
    </row>
    <row r="41" spans="1:24">
      <c r="A41" s="138" t="s">
        <v>247</v>
      </c>
      <c r="B41" s="139">
        <v>126900</v>
      </c>
      <c r="C41" s="124" t="s">
        <v>106</v>
      </c>
      <c r="D41" s="124" t="s">
        <v>106</v>
      </c>
      <c r="E41" s="124">
        <v>300.89999999999998</v>
      </c>
      <c r="F41" s="140">
        <v>0.65231572080887157</v>
      </c>
      <c r="G41" s="140">
        <v>11.285407967498026</v>
      </c>
      <c r="H41" s="119">
        <v>0.17830460000000001</v>
      </c>
      <c r="I41" s="141">
        <v>5.9880000000000003E-2</v>
      </c>
      <c r="J41" s="142">
        <v>9.3999999999999997E-4</v>
      </c>
      <c r="K41" s="143">
        <v>0.73199999999999998</v>
      </c>
      <c r="L41" s="141">
        <v>1.6E-2</v>
      </c>
      <c r="M41" s="141">
        <v>8.8609999999999994E-2</v>
      </c>
      <c r="N41" s="141">
        <v>1.4E-3</v>
      </c>
      <c r="O41" s="144">
        <v>0.72283038031824853</v>
      </c>
      <c r="P41" s="119">
        <v>599.2411101845953</v>
      </c>
      <c r="Q41" s="145">
        <v>33.991933484530769</v>
      </c>
      <c r="R41" s="119">
        <v>547.31122054066975</v>
      </c>
      <c r="S41" s="119">
        <v>8.2850438325463074</v>
      </c>
      <c r="T41" s="119">
        <v>557.72636456337864</v>
      </c>
      <c r="U41" s="119">
        <v>9.3369214531148828</v>
      </c>
      <c r="V41" s="135">
        <f t="shared" si="3"/>
        <v>547.31122054066975</v>
      </c>
      <c r="W41" s="119">
        <f t="shared" si="4"/>
        <v>8.2850438325463074</v>
      </c>
      <c r="X41" s="124">
        <f t="shared" si="5"/>
        <v>98.132570973068042</v>
      </c>
    </row>
    <row r="42" spans="1:24">
      <c r="A42" s="138" t="s">
        <v>248</v>
      </c>
      <c r="B42" s="139">
        <v>141500</v>
      </c>
      <c r="C42" s="124" t="s">
        <v>106</v>
      </c>
      <c r="D42" s="124" t="s">
        <v>106</v>
      </c>
      <c r="E42" s="124">
        <v>329.9</v>
      </c>
      <c r="F42" s="140">
        <v>0.25138260432378079</v>
      </c>
      <c r="G42" s="140">
        <v>11.024142872891632</v>
      </c>
      <c r="H42" s="119">
        <v>0.1701444</v>
      </c>
      <c r="I42" s="141">
        <v>5.9220000000000002E-2</v>
      </c>
      <c r="J42" s="142">
        <v>8.8999999999999995E-4</v>
      </c>
      <c r="K42" s="143">
        <v>0.74299999999999999</v>
      </c>
      <c r="L42" s="141">
        <v>1.6E-2</v>
      </c>
      <c r="M42" s="141">
        <v>9.0709999999999999E-2</v>
      </c>
      <c r="N42" s="141">
        <v>1.4E-3</v>
      </c>
      <c r="O42" s="144">
        <v>0.71670708852386722</v>
      </c>
      <c r="P42" s="119">
        <v>575.19342431321468</v>
      </c>
      <c r="Q42" s="145">
        <v>32.674377985692914</v>
      </c>
      <c r="R42" s="119">
        <v>559.73479667673439</v>
      </c>
      <c r="S42" s="119">
        <v>8.2691024385474066</v>
      </c>
      <c r="T42" s="119">
        <v>564.15471040045065</v>
      </c>
      <c r="U42" s="119">
        <v>9.2782649312456442</v>
      </c>
      <c r="V42" s="135">
        <f t="shared" si="3"/>
        <v>559.73479667673439</v>
      </c>
      <c r="W42" s="119">
        <f t="shared" si="4"/>
        <v>8.2691024385474066</v>
      </c>
      <c r="X42" s="124">
        <f t="shared" si="5"/>
        <v>99.216542263632107</v>
      </c>
    </row>
    <row r="43" spans="1:24">
      <c r="A43" s="138" t="s">
        <v>249</v>
      </c>
      <c r="B43" s="139">
        <v>47710</v>
      </c>
      <c r="C43" s="124" t="s">
        <v>106</v>
      </c>
      <c r="D43" s="124" t="s">
        <v>106</v>
      </c>
      <c r="E43" s="124">
        <v>107.6</v>
      </c>
      <c r="F43" s="140">
        <v>0.50709939148073024</v>
      </c>
      <c r="G43" s="140">
        <v>10.78050884001725</v>
      </c>
      <c r="H43" s="119">
        <v>0.17432909999999999</v>
      </c>
      <c r="I43" s="141">
        <v>5.96E-2</v>
      </c>
      <c r="J43" s="142">
        <v>1.6000000000000001E-3</v>
      </c>
      <c r="K43" s="143">
        <v>0.75900000000000001</v>
      </c>
      <c r="L43" s="141">
        <v>2.1999999999999999E-2</v>
      </c>
      <c r="M43" s="141">
        <v>9.2759999999999995E-2</v>
      </c>
      <c r="N43" s="141">
        <v>1.5E-3</v>
      </c>
      <c r="O43" s="144">
        <v>0.55789133247089273</v>
      </c>
      <c r="P43" s="119">
        <v>589.08345455945437</v>
      </c>
      <c r="Q43" s="145">
        <v>58.229633827811206</v>
      </c>
      <c r="R43" s="119">
        <v>571.83952260042429</v>
      </c>
      <c r="S43" s="119">
        <v>8.8427383283171821</v>
      </c>
      <c r="T43" s="119">
        <v>573.4329753316963</v>
      </c>
      <c r="U43" s="119">
        <v>12.620742805608529</v>
      </c>
      <c r="V43" s="135">
        <f t="shared" si="3"/>
        <v>571.83952260042429</v>
      </c>
      <c r="W43" s="119">
        <f t="shared" si="4"/>
        <v>8.8427383283171821</v>
      </c>
      <c r="X43" s="124">
        <f t="shared" si="5"/>
        <v>99.722120491876083</v>
      </c>
    </row>
    <row r="44" spans="1:24">
      <c r="A44" s="138" t="s">
        <v>250</v>
      </c>
      <c r="B44" s="139">
        <v>280500</v>
      </c>
      <c r="C44" s="124" t="s">
        <v>106</v>
      </c>
      <c r="D44" s="124" t="s">
        <v>106</v>
      </c>
      <c r="E44" s="124">
        <v>657</v>
      </c>
      <c r="F44" s="140">
        <v>5.8072009291521488E-2</v>
      </c>
      <c r="G44" s="140">
        <v>10.583130489998942</v>
      </c>
      <c r="H44" s="119">
        <v>0.16800399999999999</v>
      </c>
      <c r="I44" s="141">
        <v>5.91E-2</v>
      </c>
      <c r="J44" s="142">
        <v>1.1999999999999999E-3</v>
      </c>
      <c r="K44" s="143">
        <v>0.76700000000000002</v>
      </c>
      <c r="L44" s="141">
        <v>1.9E-2</v>
      </c>
      <c r="M44" s="141">
        <v>9.4490000000000005E-2</v>
      </c>
      <c r="N44" s="141">
        <v>1.5E-3</v>
      </c>
      <c r="O44" s="144">
        <v>0.64083640151283061</v>
      </c>
      <c r="P44" s="119">
        <v>570.78177989232813</v>
      </c>
      <c r="Q44" s="145">
        <v>44.177654687942486</v>
      </c>
      <c r="R44" s="119">
        <v>582.0370755648056</v>
      </c>
      <c r="S44" s="119">
        <v>8.8287706663488734</v>
      </c>
      <c r="T44" s="119">
        <v>578.0405070188956</v>
      </c>
      <c r="U44" s="119">
        <v>10.859815318828169</v>
      </c>
      <c r="V44" s="135">
        <f t="shared" si="3"/>
        <v>582.0370755648056</v>
      </c>
      <c r="W44" s="119">
        <f t="shared" si="4"/>
        <v>8.8287706663488734</v>
      </c>
      <c r="X44" s="124">
        <f t="shared" si="5"/>
        <v>100.69139939111211</v>
      </c>
    </row>
    <row r="45" spans="1:24">
      <c r="A45" s="146" t="s">
        <v>251</v>
      </c>
      <c r="B45" s="147">
        <v>41460</v>
      </c>
      <c r="C45" s="133" t="s">
        <v>106</v>
      </c>
      <c r="D45" s="133" t="s">
        <v>106</v>
      </c>
      <c r="E45" s="133">
        <v>90.1</v>
      </c>
      <c r="F45" s="148">
        <v>1.3551971811898631</v>
      </c>
      <c r="G45" s="148">
        <v>10.369141435089174</v>
      </c>
      <c r="H45" s="128">
        <v>0.17203060000000001</v>
      </c>
      <c r="I45" s="149">
        <v>7.7299999999999994E-2</v>
      </c>
      <c r="J45" s="150">
        <v>2.8E-3</v>
      </c>
      <c r="K45" s="151">
        <v>1.018</v>
      </c>
      <c r="L45" s="149">
        <v>4.1000000000000002E-2</v>
      </c>
      <c r="M45" s="149">
        <v>9.6439999999999998E-2</v>
      </c>
      <c r="N45" s="149">
        <v>1.6000000000000001E-3</v>
      </c>
      <c r="O45" s="152">
        <v>0.41193311145056705</v>
      </c>
      <c r="P45" s="128">
        <v>1128.9398361125841</v>
      </c>
      <c r="Q45" s="153">
        <v>72.153119233194872</v>
      </c>
      <c r="R45" s="128">
        <v>593.51212129825979</v>
      </c>
      <c r="S45" s="128">
        <v>9.4001900395811617</v>
      </c>
      <c r="T45" s="128">
        <v>712.90747010348491</v>
      </c>
      <c r="U45" s="128">
        <v>20.422913249972453</v>
      </c>
      <c r="V45" s="137">
        <f t="shared" si="3"/>
        <v>593.51212129825979</v>
      </c>
      <c r="W45" s="128">
        <f t="shared" si="4"/>
        <v>9.4001900395811617</v>
      </c>
      <c r="X45" s="133">
        <f t="shared" si="5"/>
        <v>83.252335848312285</v>
      </c>
    </row>
    <row r="46" spans="1:24">
      <c r="A46" s="138" t="s">
        <v>252</v>
      </c>
      <c r="B46" s="139">
        <v>152200</v>
      </c>
      <c r="C46" s="124" t="s">
        <v>106</v>
      </c>
      <c r="D46" s="124" t="s">
        <v>106</v>
      </c>
      <c r="E46" s="124">
        <v>334</v>
      </c>
      <c r="F46" s="140">
        <v>1.1350737797956869E-2</v>
      </c>
      <c r="G46" s="140">
        <v>10.223903486351089</v>
      </c>
      <c r="H46" s="119">
        <v>0.16724510000000001</v>
      </c>
      <c r="I46" s="141">
        <v>6.0630000000000003E-2</v>
      </c>
      <c r="J46" s="142">
        <v>9.3999999999999997E-4</v>
      </c>
      <c r="K46" s="143">
        <v>0.81699999999999995</v>
      </c>
      <c r="L46" s="141">
        <v>1.7999999999999999E-2</v>
      </c>
      <c r="M46" s="141">
        <v>9.7809999999999994E-2</v>
      </c>
      <c r="N46" s="141">
        <v>1.6000000000000001E-3</v>
      </c>
      <c r="O46" s="144">
        <v>0.74248259096434144</v>
      </c>
      <c r="P46" s="119">
        <v>626.13329384078236</v>
      </c>
      <c r="Q46" s="145">
        <v>33.420872075275867</v>
      </c>
      <c r="R46" s="119">
        <v>601.56187732157616</v>
      </c>
      <c r="S46" s="119">
        <v>9.3884677132703018</v>
      </c>
      <c r="T46" s="119">
        <v>606.37334559987221</v>
      </c>
      <c r="U46" s="119">
        <v>10.009333494947896</v>
      </c>
      <c r="V46" s="135">
        <f t="shared" si="3"/>
        <v>601.56187732157616</v>
      </c>
      <c r="W46" s="119">
        <f t="shared" si="4"/>
        <v>9.3884677132703018</v>
      </c>
      <c r="X46" s="124">
        <f t="shared" si="5"/>
        <v>99.206517187272453</v>
      </c>
    </row>
    <row r="47" spans="1:24">
      <c r="A47" s="138" t="s">
        <v>253</v>
      </c>
      <c r="B47" s="139">
        <v>47180</v>
      </c>
      <c r="C47" s="124" t="s">
        <v>106</v>
      </c>
      <c r="D47" s="124" t="s">
        <v>106</v>
      </c>
      <c r="E47" s="124">
        <v>96.62</v>
      </c>
      <c r="F47" s="140">
        <v>0.19685039370078738</v>
      </c>
      <c r="G47" s="140">
        <v>10.183299389002038</v>
      </c>
      <c r="H47" s="119">
        <v>0.19702919999999999</v>
      </c>
      <c r="I47" s="141">
        <v>6.7900000000000002E-2</v>
      </c>
      <c r="J47" s="142">
        <v>3.3E-3</v>
      </c>
      <c r="K47" s="143">
        <v>0.92100000000000004</v>
      </c>
      <c r="L47" s="141">
        <v>4.7E-2</v>
      </c>
      <c r="M47" s="141">
        <v>9.8199999999999996E-2</v>
      </c>
      <c r="N47" s="141">
        <v>1.9E-3</v>
      </c>
      <c r="O47" s="144">
        <v>0.37914373618754615</v>
      </c>
      <c r="P47" s="119">
        <v>865.50321412909477</v>
      </c>
      <c r="Q47" s="145">
        <v>100.77920782470134</v>
      </c>
      <c r="R47" s="119">
        <v>603.85157687436106</v>
      </c>
      <c r="S47" s="119">
        <v>11.143328932266172</v>
      </c>
      <c r="T47" s="119">
        <v>662.88864678521566</v>
      </c>
      <c r="U47" s="119">
        <v>24.543752697001537</v>
      </c>
      <c r="V47" s="135">
        <f t="shared" si="3"/>
        <v>603.85157687436106</v>
      </c>
      <c r="W47" s="119">
        <f t="shared" si="4"/>
        <v>11.143328932266172</v>
      </c>
      <c r="X47" s="124">
        <f t="shared" si="5"/>
        <v>91.093968768787292</v>
      </c>
    </row>
    <row r="48" spans="1:24">
      <c r="A48" s="138" t="s">
        <v>254</v>
      </c>
      <c r="B48" s="139">
        <v>99200</v>
      </c>
      <c r="C48" s="124" t="s">
        <v>106</v>
      </c>
      <c r="D48" s="124" t="s">
        <v>106</v>
      </c>
      <c r="E48" s="124">
        <v>212.1</v>
      </c>
      <c r="F48" s="140">
        <v>0.31446540880503143</v>
      </c>
      <c r="G48" s="140">
        <v>10.139931048468871</v>
      </c>
      <c r="H48" s="119">
        <v>0.15422730000000001</v>
      </c>
      <c r="I48" s="141">
        <v>6.08E-2</v>
      </c>
      <c r="J48" s="142">
        <v>1.1000000000000001E-3</v>
      </c>
      <c r="K48" s="143">
        <v>0.82599999999999996</v>
      </c>
      <c r="L48" s="141">
        <v>1.9E-2</v>
      </c>
      <c r="M48" s="141">
        <v>9.8619999999999999E-2</v>
      </c>
      <c r="N48" s="141">
        <v>1.5E-3</v>
      </c>
      <c r="O48" s="144">
        <v>0.66123024047647005</v>
      </c>
      <c r="P48" s="119">
        <v>632.16600412783021</v>
      </c>
      <c r="Q48" s="145">
        <v>38.961016321874915</v>
      </c>
      <c r="R48" s="119">
        <v>606.31649797802345</v>
      </c>
      <c r="S48" s="119">
        <v>8.7956036396091122</v>
      </c>
      <c r="T48" s="119">
        <v>611.39034591336417</v>
      </c>
      <c r="U48" s="119">
        <v>10.510732923504975</v>
      </c>
      <c r="V48" s="135">
        <f t="shared" si="3"/>
        <v>606.31649797802345</v>
      </c>
      <c r="W48" s="119">
        <f t="shared" si="4"/>
        <v>8.7956036396091122</v>
      </c>
      <c r="X48" s="124">
        <f t="shared" si="5"/>
        <v>99.170113174135778</v>
      </c>
    </row>
    <row r="49" spans="1:24">
      <c r="A49" s="138" t="s">
        <v>255</v>
      </c>
      <c r="B49" s="139">
        <v>58040</v>
      </c>
      <c r="C49" s="124" t="s">
        <v>106</v>
      </c>
      <c r="D49" s="124" t="s">
        <v>106</v>
      </c>
      <c r="E49" s="124">
        <v>120.5</v>
      </c>
      <c r="F49" s="140">
        <v>0.46838407494145201</v>
      </c>
      <c r="G49" s="140">
        <v>9.9512389292466921</v>
      </c>
      <c r="H49" s="119">
        <v>0.15844340000000001</v>
      </c>
      <c r="I49" s="141">
        <v>6.0299999999999999E-2</v>
      </c>
      <c r="J49" s="142">
        <v>1.4E-3</v>
      </c>
      <c r="K49" s="143">
        <v>0.83499999999999996</v>
      </c>
      <c r="L49" s="141">
        <v>2.1999999999999999E-2</v>
      </c>
      <c r="M49" s="141">
        <v>0.10049</v>
      </c>
      <c r="N49" s="141">
        <v>1.6000000000000001E-3</v>
      </c>
      <c r="O49" s="144">
        <v>0.60431160043061727</v>
      </c>
      <c r="P49" s="119">
        <v>614.35682925071933</v>
      </c>
      <c r="Q49" s="145">
        <v>50.146623029189222</v>
      </c>
      <c r="R49" s="119">
        <v>617.27983989916072</v>
      </c>
      <c r="S49" s="119">
        <v>9.365620777101185</v>
      </c>
      <c r="T49" s="119">
        <v>616.38267909482011</v>
      </c>
      <c r="U49" s="119">
        <v>12.101133029431026</v>
      </c>
      <c r="V49" s="135">
        <f t="shared" si="3"/>
        <v>617.27983989916072</v>
      </c>
      <c r="W49" s="119">
        <f t="shared" si="4"/>
        <v>9.365620777101185</v>
      </c>
      <c r="X49" s="124">
        <f t="shared" si="5"/>
        <v>100.1455525657629</v>
      </c>
    </row>
    <row r="50" spans="1:24">
      <c r="A50" s="138" t="s">
        <v>256</v>
      </c>
      <c r="B50" s="139">
        <v>66600</v>
      </c>
      <c r="C50" s="124" t="s">
        <v>106</v>
      </c>
      <c r="D50" s="124" t="s">
        <v>106</v>
      </c>
      <c r="E50" s="124">
        <v>136.5</v>
      </c>
      <c r="F50" s="140">
        <v>0.46554934823091243</v>
      </c>
      <c r="G50" s="140">
        <v>9.8193244304791829</v>
      </c>
      <c r="H50" s="119">
        <v>0.15427060000000001</v>
      </c>
      <c r="I50" s="141">
        <v>6.1400000000000003E-2</v>
      </c>
      <c r="J50" s="142">
        <v>1.2999999999999999E-3</v>
      </c>
      <c r="K50" s="143">
        <v>0.86099999999999999</v>
      </c>
      <c r="L50" s="141">
        <v>2.1000000000000001E-2</v>
      </c>
      <c r="M50" s="141">
        <v>0.10184</v>
      </c>
      <c r="N50" s="141">
        <v>1.6000000000000001E-3</v>
      </c>
      <c r="O50" s="144">
        <v>0.64414768263943445</v>
      </c>
      <c r="P50" s="119">
        <v>653.27622727563607</v>
      </c>
      <c r="Q50" s="145">
        <v>45.435370061050129</v>
      </c>
      <c r="R50" s="119">
        <v>625.18297906165481</v>
      </c>
      <c r="S50" s="119">
        <v>9.3541541220832869</v>
      </c>
      <c r="T50" s="119">
        <v>630.66860705702766</v>
      </c>
      <c r="U50" s="119">
        <v>11.393677720540495</v>
      </c>
      <c r="V50" s="135">
        <f t="shared" si="3"/>
        <v>625.18297906165481</v>
      </c>
      <c r="W50" s="119">
        <f t="shared" si="4"/>
        <v>9.3541541220832869</v>
      </c>
      <c r="X50" s="124">
        <f t="shared" si="5"/>
        <v>99.130188512002974</v>
      </c>
    </row>
    <row r="51" spans="1:24">
      <c r="A51" s="138" t="s">
        <v>257</v>
      </c>
      <c r="B51" s="139">
        <v>53000</v>
      </c>
      <c r="C51" s="124" t="s">
        <v>106</v>
      </c>
      <c r="D51" s="124" t="s">
        <v>106</v>
      </c>
      <c r="E51" s="124">
        <v>109.1</v>
      </c>
      <c r="F51" s="140">
        <v>0.61349693251533743</v>
      </c>
      <c r="G51" s="140">
        <v>9.7352024922118368</v>
      </c>
      <c r="H51" s="119">
        <v>0.16111610000000001</v>
      </c>
      <c r="I51" s="141">
        <v>6.0199999999999997E-2</v>
      </c>
      <c r="J51" s="142">
        <v>1.4E-3</v>
      </c>
      <c r="K51" s="143">
        <v>0.85399999999999998</v>
      </c>
      <c r="L51" s="141">
        <v>2.4E-2</v>
      </c>
      <c r="M51" s="141">
        <v>0.10272000000000001</v>
      </c>
      <c r="N51" s="141">
        <v>1.6999999999999999E-3</v>
      </c>
      <c r="O51" s="144">
        <v>0.58889862409138105</v>
      </c>
      <c r="P51" s="119">
        <v>610.77087980580905</v>
      </c>
      <c r="Q51" s="145">
        <v>50.260042606784573</v>
      </c>
      <c r="R51" s="119">
        <v>630.32944346412887</v>
      </c>
      <c r="S51" s="119">
        <v>9.9304133645487127</v>
      </c>
      <c r="T51" s="119">
        <v>626.84212534260394</v>
      </c>
      <c r="U51" s="119">
        <v>13.059769144953748</v>
      </c>
      <c r="V51" s="135">
        <f t="shared" si="3"/>
        <v>630.32944346412887</v>
      </c>
      <c r="W51" s="119">
        <f t="shared" si="4"/>
        <v>9.9304133645487127</v>
      </c>
      <c r="X51" s="124">
        <f t="shared" si="5"/>
        <v>100.55633116865255</v>
      </c>
    </row>
    <row r="52" spans="1:24">
      <c r="A52" s="138" t="s">
        <v>258</v>
      </c>
      <c r="B52" s="139">
        <v>106800</v>
      </c>
      <c r="C52" s="124" t="s">
        <v>106</v>
      </c>
      <c r="D52" s="124" t="s">
        <v>106</v>
      </c>
      <c r="E52" s="124">
        <v>222.4</v>
      </c>
      <c r="F52" s="140">
        <v>0.30211480362537763</v>
      </c>
      <c r="G52" s="140">
        <v>9.7304660893256791</v>
      </c>
      <c r="H52" s="119">
        <v>0.1609593</v>
      </c>
      <c r="I52" s="141">
        <v>6.1800000000000001E-2</v>
      </c>
      <c r="J52" s="142">
        <v>1.1000000000000001E-3</v>
      </c>
      <c r="K52" s="143">
        <v>0.876</v>
      </c>
      <c r="L52" s="141">
        <v>0.02</v>
      </c>
      <c r="M52" s="141">
        <v>0.10277</v>
      </c>
      <c r="N52" s="141">
        <v>1.6999999999999999E-3</v>
      </c>
      <c r="O52" s="144">
        <v>0.7245305050111901</v>
      </c>
      <c r="P52" s="119">
        <v>667.19496218007112</v>
      </c>
      <c r="Q52" s="145">
        <v>38.108667485957973</v>
      </c>
      <c r="R52" s="119">
        <v>630.62173289564885</v>
      </c>
      <c r="S52" s="119">
        <v>9.9299634625310773</v>
      </c>
      <c r="T52" s="119">
        <v>638.81997317767457</v>
      </c>
      <c r="U52" s="119">
        <v>10.76768365618841</v>
      </c>
      <c r="V52" s="135">
        <f t="shared" si="3"/>
        <v>630.62173289564885</v>
      </c>
      <c r="W52" s="119">
        <f t="shared" si="4"/>
        <v>9.9299634625310773</v>
      </c>
      <c r="X52" s="124">
        <f t="shared" si="5"/>
        <v>98.71665874170381</v>
      </c>
    </row>
    <row r="53" spans="1:24">
      <c r="A53" s="138" t="s">
        <v>259</v>
      </c>
      <c r="B53" s="139">
        <v>246900</v>
      </c>
      <c r="C53" s="124" t="s">
        <v>106</v>
      </c>
      <c r="D53" s="124" t="s">
        <v>106</v>
      </c>
      <c r="E53" s="124">
        <v>485.5</v>
      </c>
      <c r="F53" s="140">
        <v>7.0721357850070721E-2</v>
      </c>
      <c r="G53" s="140">
        <v>9.7143967359626959</v>
      </c>
      <c r="H53" s="119">
        <v>0.15099119999999999</v>
      </c>
      <c r="I53" s="141">
        <v>6.2190000000000002E-2</v>
      </c>
      <c r="J53" s="142">
        <v>8.8000000000000003E-4</v>
      </c>
      <c r="K53" s="143">
        <v>0.88200000000000001</v>
      </c>
      <c r="L53" s="141">
        <v>1.7999999999999999E-2</v>
      </c>
      <c r="M53" s="141">
        <v>0.10294</v>
      </c>
      <c r="N53" s="141">
        <v>1.6000000000000001E-3</v>
      </c>
      <c r="O53" s="144">
        <v>0.76160870409947534</v>
      </c>
      <c r="P53" s="119">
        <v>680.64882627290535</v>
      </c>
      <c r="Q53" s="145">
        <v>30.228636722711968</v>
      </c>
      <c r="R53" s="119">
        <v>631.61541784346957</v>
      </c>
      <c r="S53" s="119">
        <v>9.3448316610509892</v>
      </c>
      <c r="T53" s="119">
        <v>642.06228477756815</v>
      </c>
      <c r="U53" s="119">
        <v>9.6652739089269062</v>
      </c>
      <c r="V53" s="135">
        <f t="shared" si="3"/>
        <v>631.61541784346957</v>
      </c>
      <c r="W53" s="119">
        <f t="shared" si="4"/>
        <v>9.3448316610509892</v>
      </c>
      <c r="X53" s="124">
        <f t="shared" si="5"/>
        <v>98.372920013870967</v>
      </c>
    </row>
    <row r="54" spans="1:24">
      <c r="A54" s="138" t="s">
        <v>260</v>
      </c>
      <c r="B54" s="139">
        <v>50400</v>
      </c>
      <c r="C54" s="124" t="s">
        <v>106</v>
      </c>
      <c r="D54" s="124" t="s">
        <v>106</v>
      </c>
      <c r="E54" s="124">
        <v>106.6</v>
      </c>
      <c r="F54" s="140">
        <v>0.3623188405797102</v>
      </c>
      <c r="G54" s="140">
        <v>9.6339113680154131</v>
      </c>
      <c r="H54" s="119">
        <v>0.17634330000000001</v>
      </c>
      <c r="I54" s="141">
        <v>6.1600000000000002E-2</v>
      </c>
      <c r="J54" s="142">
        <v>1.8E-3</v>
      </c>
      <c r="K54" s="143">
        <v>0.88300000000000001</v>
      </c>
      <c r="L54" s="141">
        <v>3.1E-2</v>
      </c>
      <c r="M54" s="141">
        <v>0.1038</v>
      </c>
      <c r="N54" s="141">
        <v>1.9E-3</v>
      </c>
      <c r="O54" s="144">
        <v>0.52138106781030524</v>
      </c>
      <c r="P54" s="119">
        <v>660.25089667202326</v>
      </c>
      <c r="Q54" s="145">
        <v>62.633923084592574</v>
      </c>
      <c r="R54" s="119">
        <v>636.63994857865566</v>
      </c>
      <c r="S54" s="119">
        <v>11.08684314556001</v>
      </c>
      <c r="T54" s="119">
        <v>642.60166489822348</v>
      </c>
      <c r="U54" s="119">
        <v>16.580233899321911</v>
      </c>
      <c r="V54" s="135">
        <f t="shared" si="3"/>
        <v>636.63994857865566</v>
      </c>
      <c r="W54" s="119">
        <f t="shared" si="4"/>
        <v>11.08684314556001</v>
      </c>
      <c r="X54" s="124">
        <f t="shared" si="5"/>
        <v>99.072253209846252</v>
      </c>
    </row>
    <row r="55" spans="1:24">
      <c r="A55" s="138" t="s">
        <v>261</v>
      </c>
      <c r="B55" s="139">
        <v>188800</v>
      </c>
      <c r="C55" s="124" t="s">
        <v>106</v>
      </c>
      <c r="D55" s="124" t="s">
        <v>106</v>
      </c>
      <c r="E55" s="124">
        <v>379</v>
      </c>
      <c r="F55" s="140">
        <v>0.11235955056179775</v>
      </c>
      <c r="G55" s="140">
        <v>9.5038965976050189</v>
      </c>
      <c r="H55" s="119">
        <v>0.15355089999999999</v>
      </c>
      <c r="I55" s="141">
        <v>6.3109999999999999E-2</v>
      </c>
      <c r="J55" s="142">
        <v>9.1E-4</v>
      </c>
      <c r="K55" s="143">
        <v>0.91500000000000004</v>
      </c>
      <c r="L55" s="141">
        <v>1.9E-2</v>
      </c>
      <c r="M55" s="141">
        <v>0.10521999999999999</v>
      </c>
      <c r="N55" s="141">
        <v>1.6999999999999999E-3</v>
      </c>
      <c r="O55" s="144">
        <v>0.77806900829340042</v>
      </c>
      <c r="P55" s="119">
        <v>711.93950472602114</v>
      </c>
      <c r="Q55" s="145">
        <v>30.64582129375632</v>
      </c>
      <c r="R55" s="119">
        <v>644.92770459665996</v>
      </c>
      <c r="S55" s="119">
        <v>9.9079680914663868</v>
      </c>
      <c r="T55" s="119">
        <v>659.71226342347495</v>
      </c>
      <c r="U55" s="119">
        <v>10.02464781285812</v>
      </c>
      <c r="V55" s="135">
        <f t="shared" si="3"/>
        <v>644.92770459665996</v>
      </c>
      <c r="W55" s="119">
        <f t="shared" si="4"/>
        <v>9.9079680914663868</v>
      </c>
      <c r="X55" s="124">
        <f t="shared" si="5"/>
        <v>97.758938305907364</v>
      </c>
    </row>
    <row r="56" spans="1:24">
      <c r="A56" s="138" t="s">
        <v>262</v>
      </c>
      <c r="B56" s="139">
        <v>102900</v>
      </c>
      <c r="C56" s="124" t="s">
        <v>106</v>
      </c>
      <c r="D56" s="124" t="s">
        <v>106</v>
      </c>
      <c r="E56" s="124">
        <v>203.6</v>
      </c>
      <c r="F56" s="140">
        <v>0.53821313240043056</v>
      </c>
      <c r="G56" s="140">
        <v>9.4831673779042198</v>
      </c>
      <c r="H56" s="119">
        <v>0.15288180000000001</v>
      </c>
      <c r="I56" s="141">
        <v>6.3200000000000006E-2</v>
      </c>
      <c r="J56" s="142">
        <v>1.1000000000000001E-3</v>
      </c>
      <c r="K56" s="143">
        <v>0.91800000000000004</v>
      </c>
      <c r="L56" s="141">
        <v>2.1000000000000001E-2</v>
      </c>
      <c r="M56" s="141">
        <v>0.10545</v>
      </c>
      <c r="N56" s="141">
        <v>1.6999999999999999E-3</v>
      </c>
      <c r="O56" s="144">
        <v>0.70473480999796778</v>
      </c>
      <c r="P56" s="119">
        <v>714.96750205695901</v>
      </c>
      <c r="Q56" s="145">
        <v>36.973356434040731</v>
      </c>
      <c r="R56" s="119">
        <v>646.26908550582789</v>
      </c>
      <c r="S56" s="119">
        <v>9.9059082220306891</v>
      </c>
      <c r="T56" s="119">
        <v>661.30169717342392</v>
      </c>
      <c r="U56" s="119">
        <v>11.056912016315323</v>
      </c>
      <c r="V56" s="135">
        <f t="shared" si="3"/>
        <v>646.26908550582789</v>
      </c>
      <c r="W56" s="119">
        <f t="shared" si="4"/>
        <v>9.9059082220306891</v>
      </c>
      <c r="X56" s="124">
        <f t="shared" si="5"/>
        <v>97.726814896763557</v>
      </c>
    </row>
    <row r="57" spans="1:24">
      <c r="A57" s="138" t="s">
        <v>263</v>
      </c>
      <c r="B57" s="139">
        <v>142000</v>
      </c>
      <c r="C57" s="124" t="s">
        <v>106</v>
      </c>
      <c r="D57" s="124" t="s">
        <v>106</v>
      </c>
      <c r="E57" s="124">
        <v>283</v>
      </c>
      <c r="F57" s="140">
        <v>0.97276264591439687</v>
      </c>
      <c r="G57" s="140">
        <v>9.460737937559129</v>
      </c>
      <c r="H57" s="119">
        <v>0.17006060000000001</v>
      </c>
      <c r="I57" s="141">
        <v>6.4399999999999999E-2</v>
      </c>
      <c r="J57" s="142">
        <v>1.6000000000000001E-3</v>
      </c>
      <c r="K57" s="143">
        <v>0.93799999999999994</v>
      </c>
      <c r="L57" s="141">
        <v>3.1E-2</v>
      </c>
      <c r="M57" s="141">
        <v>0.1057</v>
      </c>
      <c r="N57" s="141">
        <v>1.9E-3</v>
      </c>
      <c r="O57" s="144">
        <v>0.54390087588122193</v>
      </c>
      <c r="P57" s="119">
        <v>754.79456227930234</v>
      </c>
      <c r="Q57" s="145">
        <v>52.436837965880166</v>
      </c>
      <c r="R57" s="119">
        <v>647.72679172421567</v>
      </c>
      <c r="S57" s="119">
        <v>11.06780820919073</v>
      </c>
      <c r="T57" s="119">
        <v>671.83481085299741</v>
      </c>
      <c r="U57" s="119">
        <v>16.113404262998415</v>
      </c>
      <c r="V57" s="135">
        <f t="shared" si="3"/>
        <v>647.72679172421567</v>
      </c>
      <c r="W57" s="119">
        <f t="shared" si="4"/>
        <v>11.06780820919073</v>
      </c>
      <c r="X57" s="124">
        <f t="shared" si="5"/>
        <v>96.411615066779149</v>
      </c>
    </row>
    <row r="58" spans="1:24">
      <c r="A58" s="146" t="s">
        <v>264</v>
      </c>
      <c r="B58" s="147">
        <v>51660</v>
      </c>
      <c r="C58" s="133" t="s">
        <v>106</v>
      </c>
      <c r="D58" s="133" t="s">
        <v>106</v>
      </c>
      <c r="E58" s="133">
        <v>101.6</v>
      </c>
      <c r="F58" s="148">
        <v>0.53475935828876997</v>
      </c>
      <c r="G58" s="148">
        <v>9.3668040464593485</v>
      </c>
      <c r="H58" s="128">
        <v>0.1579266</v>
      </c>
      <c r="I58" s="149">
        <v>7.51E-2</v>
      </c>
      <c r="J58" s="150">
        <v>3.2000000000000002E-3</v>
      </c>
      <c r="K58" s="151">
        <v>1.109</v>
      </c>
      <c r="L58" s="149">
        <v>5.2999999999999999E-2</v>
      </c>
      <c r="M58" s="149">
        <v>0.10675999999999999</v>
      </c>
      <c r="N58" s="149">
        <v>1.8E-3</v>
      </c>
      <c r="O58" s="152">
        <v>0.35279272146305951</v>
      </c>
      <c r="P58" s="128">
        <v>1071.1791061980691</v>
      </c>
      <c r="Q58" s="153">
        <v>85.608099089433182</v>
      </c>
      <c r="R58" s="128">
        <v>653.90380695239799</v>
      </c>
      <c r="S58" s="128">
        <v>10.475730893355944</v>
      </c>
      <c r="T58" s="128">
        <v>757.69294968435554</v>
      </c>
      <c r="U58" s="128">
        <v>25.201622298196639</v>
      </c>
      <c r="V58" s="137">
        <f t="shared" si="3"/>
        <v>653.90380695239799</v>
      </c>
      <c r="W58" s="128">
        <f t="shared" si="4"/>
        <v>10.475730893355944</v>
      </c>
      <c r="X58" s="133">
        <f t="shared" si="5"/>
        <v>86.301952159486945</v>
      </c>
    </row>
    <row r="59" spans="1:24">
      <c r="A59" s="138" t="s">
        <v>265</v>
      </c>
      <c r="B59" s="139">
        <v>99000</v>
      </c>
      <c r="C59" s="124" t="s">
        <v>106</v>
      </c>
      <c r="D59" s="124" t="s">
        <v>106</v>
      </c>
      <c r="E59" s="124">
        <v>196.5</v>
      </c>
      <c r="F59" s="140">
        <v>0.20652622883106156</v>
      </c>
      <c r="G59" s="140">
        <v>9.3135885256589361</v>
      </c>
      <c r="H59" s="119">
        <v>0.14746300000000001</v>
      </c>
      <c r="I59" s="141">
        <v>6.3E-2</v>
      </c>
      <c r="J59" s="142">
        <v>1.1999999999999999E-3</v>
      </c>
      <c r="K59" s="143">
        <v>0.93</v>
      </c>
      <c r="L59" s="141">
        <v>2.1999999999999999E-2</v>
      </c>
      <c r="M59" s="141">
        <v>0.10736999999999999</v>
      </c>
      <c r="N59" s="141">
        <v>1.6999999999999999E-3</v>
      </c>
      <c r="O59" s="144">
        <v>0.66930833904848996</v>
      </c>
      <c r="P59" s="119">
        <v>708.23070884661774</v>
      </c>
      <c r="Q59" s="145">
        <v>40.507181715674257</v>
      </c>
      <c r="R59" s="119">
        <v>657.45582309470046</v>
      </c>
      <c r="S59" s="119">
        <v>9.8887461501930147</v>
      </c>
      <c r="T59" s="119">
        <v>667.63466813910168</v>
      </c>
      <c r="U59" s="119">
        <v>11.508844061640275</v>
      </c>
      <c r="V59" s="135">
        <f t="shared" si="3"/>
        <v>657.45582309470046</v>
      </c>
      <c r="W59" s="119">
        <f t="shared" si="4"/>
        <v>9.8887461501930147</v>
      </c>
      <c r="X59" s="124">
        <f t="shared" si="5"/>
        <v>98.475386984805226</v>
      </c>
    </row>
    <row r="60" spans="1:24">
      <c r="A60" s="138" t="s">
        <v>266</v>
      </c>
      <c r="B60" s="139">
        <v>136500</v>
      </c>
      <c r="C60" s="124" t="s">
        <v>106</v>
      </c>
      <c r="D60" s="124" t="s">
        <v>106</v>
      </c>
      <c r="E60" s="124">
        <v>261.2</v>
      </c>
      <c r="F60" s="140">
        <v>0.25335697998479856</v>
      </c>
      <c r="G60" s="140">
        <v>8.9960417416336824</v>
      </c>
      <c r="H60" s="119">
        <v>0.1537647</v>
      </c>
      <c r="I60" s="141">
        <v>6.1499999999999999E-2</v>
      </c>
      <c r="J60" s="142">
        <v>1.1000000000000001E-3</v>
      </c>
      <c r="K60" s="143">
        <v>0.94</v>
      </c>
      <c r="L60" s="141">
        <v>2.1000000000000001E-2</v>
      </c>
      <c r="M60" s="141">
        <v>0.11115999999999999</v>
      </c>
      <c r="N60" s="141">
        <v>1.9E-3</v>
      </c>
      <c r="O60" s="144">
        <v>0.76509193097894068</v>
      </c>
      <c r="P60" s="119">
        <v>656.76740348376654</v>
      </c>
      <c r="Q60" s="145">
        <v>38.360622655832806</v>
      </c>
      <c r="R60" s="119">
        <v>679.48115835522731</v>
      </c>
      <c r="S60" s="119">
        <v>11.013469823336322</v>
      </c>
      <c r="T60" s="119">
        <v>672.88213745772123</v>
      </c>
      <c r="U60" s="119">
        <v>10.932196922345952</v>
      </c>
      <c r="V60" s="135">
        <f t="shared" si="3"/>
        <v>679.48115835522731</v>
      </c>
      <c r="W60" s="119">
        <f t="shared" si="4"/>
        <v>11.013469823336322</v>
      </c>
      <c r="X60" s="124">
        <f t="shared" si="5"/>
        <v>100.9807097751827</v>
      </c>
    </row>
    <row r="61" spans="1:24">
      <c r="A61" s="138" t="s">
        <v>267</v>
      </c>
      <c r="B61" s="139">
        <v>115200</v>
      </c>
      <c r="C61" s="124" t="s">
        <v>106</v>
      </c>
      <c r="D61" s="124" t="s">
        <v>106</v>
      </c>
      <c r="E61" s="124">
        <v>220.9</v>
      </c>
      <c r="F61" s="140">
        <v>0.22993791676247413</v>
      </c>
      <c r="G61" s="140">
        <v>8.995232526760816</v>
      </c>
      <c r="H61" s="119">
        <v>0.14564559999999999</v>
      </c>
      <c r="I61" s="141">
        <v>6.2300000000000001E-2</v>
      </c>
      <c r="J61" s="142">
        <v>1.1000000000000001E-3</v>
      </c>
      <c r="K61" s="143">
        <v>0.95699999999999996</v>
      </c>
      <c r="L61" s="141">
        <v>2.1999999999999999E-2</v>
      </c>
      <c r="M61" s="141">
        <v>0.11117</v>
      </c>
      <c r="N61" s="141">
        <v>1.8E-3</v>
      </c>
      <c r="O61" s="144">
        <v>0.70432670684537202</v>
      </c>
      <c r="P61" s="119">
        <v>684.42289609078205</v>
      </c>
      <c r="Q61" s="145">
        <v>37.69566870778479</v>
      </c>
      <c r="R61" s="119">
        <v>679.5391732691437</v>
      </c>
      <c r="S61" s="119">
        <v>10.434188550291196</v>
      </c>
      <c r="T61" s="119">
        <v>681.74106555712956</v>
      </c>
      <c r="U61" s="119">
        <v>11.350945023597092</v>
      </c>
      <c r="V61" s="135">
        <f t="shared" si="3"/>
        <v>679.5391732691437</v>
      </c>
      <c r="W61" s="119">
        <f t="shared" si="4"/>
        <v>10.434188550291196</v>
      </c>
      <c r="X61" s="124">
        <f t="shared" si="5"/>
        <v>99.677019267397895</v>
      </c>
    </row>
    <row r="62" spans="1:24">
      <c r="A62" s="138" t="s">
        <v>268</v>
      </c>
      <c r="B62" s="139">
        <v>141600</v>
      </c>
      <c r="C62" s="124" t="s">
        <v>106</v>
      </c>
      <c r="D62" s="124" t="s">
        <v>106</v>
      </c>
      <c r="E62" s="124">
        <v>267.3</v>
      </c>
      <c r="F62" s="140">
        <v>0.39077764751856192</v>
      </c>
      <c r="G62" s="140">
        <v>8.9253837915030338</v>
      </c>
      <c r="H62" s="119">
        <v>0.14339250000000001</v>
      </c>
      <c r="I62" s="141">
        <v>6.3049999999999995E-2</v>
      </c>
      <c r="J62" s="142">
        <v>8.8000000000000003E-4</v>
      </c>
      <c r="K62" s="143">
        <v>0.97299999999999998</v>
      </c>
      <c r="L62" s="141">
        <v>0.02</v>
      </c>
      <c r="M62" s="141">
        <v>0.11204</v>
      </c>
      <c r="N62" s="141">
        <v>1.8E-3</v>
      </c>
      <c r="O62" s="144">
        <v>0.78159585862192071</v>
      </c>
      <c r="P62" s="119">
        <v>709.91760601987176</v>
      </c>
      <c r="Q62" s="145">
        <v>29.673524672969918</v>
      </c>
      <c r="R62" s="119">
        <v>684.58447319557274</v>
      </c>
      <c r="S62" s="119">
        <v>10.426032002770285</v>
      </c>
      <c r="T62" s="119">
        <v>690.00886128900663</v>
      </c>
      <c r="U62" s="119">
        <v>10.240964807005525</v>
      </c>
      <c r="V62" s="135">
        <f t="shared" si="3"/>
        <v>684.58447319557274</v>
      </c>
      <c r="W62" s="119">
        <f t="shared" si="4"/>
        <v>10.426032002770285</v>
      </c>
      <c r="X62" s="124">
        <f t="shared" si="5"/>
        <v>99.213866893926465</v>
      </c>
    </row>
    <row r="63" spans="1:24">
      <c r="A63" s="138" t="s">
        <v>269</v>
      </c>
      <c r="B63" s="139">
        <v>37700</v>
      </c>
      <c r="C63" s="124" t="s">
        <v>106</v>
      </c>
      <c r="D63" s="124" t="s">
        <v>106</v>
      </c>
      <c r="E63" s="124">
        <v>69.599999999999994</v>
      </c>
      <c r="F63" s="140">
        <v>0.60277275467148883</v>
      </c>
      <c r="G63" s="140">
        <v>8.748141020033243</v>
      </c>
      <c r="H63" s="119">
        <v>0.14540690000000001</v>
      </c>
      <c r="I63" s="141">
        <v>6.4100000000000004E-2</v>
      </c>
      <c r="J63" s="142">
        <v>1.8E-3</v>
      </c>
      <c r="K63" s="143">
        <v>1.0089999999999999</v>
      </c>
      <c r="L63" s="141">
        <v>3.2000000000000001E-2</v>
      </c>
      <c r="M63" s="141">
        <v>0.11430999999999999</v>
      </c>
      <c r="N63" s="141">
        <v>1.9E-3</v>
      </c>
      <c r="O63" s="144">
        <v>0.52409566092205395</v>
      </c>
      <c r="P63" s="119">
        <v>744.93181438585088</v>
      </c>
      <c r="Q63" s="145">
        <v>59.362269608093271</v>
      </c>
      <c r="R63" s="119">
        <v>697.73008396146838</v>
      </c>
      <c r="S63" s="119">
        <v>10.982362774980743</v>
      </c>
      <c r="T63" s="119">
        <v>708.36887427811064</v>
      </c>
      <c r="U63" s="119">
        <v>16.045893278073322</v>
      </c>
      <c r="V63" s="135">
        <f t="shared" si="3"/>
        <v>697.73008396146838</v>
      </c>
      <c r="W63" s="119">
        <f t="shared" si="4"/>
        <v>10.982362774980743</v>
      </c>
      <c r="X63" s="124">
        <f t="shared" si="5"/>
        <v>98.498128488849247</v>
      </c>
    </row>
    <row r="64" spans="1:24">
      <c r="A64" s="138" t="s">
        <v>270</v>
      </c>
      <c r="B64" s="139">
        <v>79900</v>
      </c>
      <c r="C64" s="124" t="s">
        <v>106</v>
      </c>
      <c r="D64" s="124" t="s">
        <v>106</v>
      </c>
      <c r="E64" s="124">
        <v>143.30000000000001</v>
      </c>
      <c r="F64" s="140">
        <v>0.26322716504343247</v>
      </c>
      <c r="G64" s="140">
        <v>8.5034013605442187</v>
      </c>
      <c r="H64" s="119">
        <v>0.1590772</v>
      </c>
      <c r="I64" s="141">
        <v>6.4799999999999996E-2</v>
      </c>
      <c r="J64" s="142">
        <v>1.6000000000000001E-3</v>
      </c>
      <c r="K64" s="143">
        <v>1.0529999999999999</v>
      </c>
      <c r="L64" s="141">
        <v>3.3000000000000002E-2</v>
      </c>
      <c r="M64" s="141">
        <v>0.1176</v>
      </c>
      <c r="N64" s="141">
        <v>2.2000000000000001E-3</v>
      </c>
      <c r="O64" s="144">
        <v>0.59693877551020413</v>
      </c>
      <c r="P64" s="119">
        <v>767.84944851849491</v>
      </c>
      <c r="Q64" s="145">
        <v>52.003394105189415</v>
      </c>
      <c r="R64" s="119">
        <v>716.73507790887959</v>
      </c>
      <c r="S64" s="119">
        <v>12.677318111463933</v>
      </c>
      <c r="T64" s="119">
        <v>730.36720113397621</v>
      </c>
      <c r="U64" s="119">
        <v>16.191520070857678</v>
      </c>
      <c r="V64" s="135">
        <f t="shared" si="3"/>
        <v>716.73507790887959</v>
      </c>
      <c r="W64" s="119">
        <f t="shared" si="4"/>
        <v>12.677318111463933</v>
      </c>
      <c r="X64" s="124">
        <f t="shared" si="5"/>
        <v>98.133524725106597</v>
      </c>
    </row>
    <row r="65" spans="1:24">
      <c r="A65" s="138" t="s">
        <v>271</v>
      </c>
      <c r="B65" s="139">
        <v>373300</v>
      </c>
      <c r="C65" s="124" t="s">
        <v>106</v>
      </c>
      <c r="D65" s="124" t="s">
        <v>106</v>
      </c>
      <c r="E65" s="124">
        <v>678.2</v>
      </c>
      <c r="F65" s="140">
        <v>0.30175015087507545</v>
      </c>
      <c r="G65" s="140">
        <v>8.4824836712189331</v>
      </c>
      <c r="H65" s="119">
        <v>0.13670979999999999</v>
      </c>
      <c r="I65" s="141">
        <v>7.2150000000000006E-2</v>
      </c>
      <c r="J65" s="142">
        <v>8.4999999999999995E-4</v>
      </c>
      <c r="K65" s="143">
        <v>1.169</v>
      </c>
      <c r="L65" s="141">
        <v>2.1999999999999999E-2</v>
      </c>
      <c r="M65" s="141">
        <v>0.11788999999999999</v>
      </c>
      <c r="N65" s="141">
        <v>1.9E-3</v>
      </c>
      <c r="O65" s="144">
        <v>0.85638384009747159</v>
      </c>
      <c r="P65" s="119">
        <v>990.17474468635612</v>
      </c>
      <c r="Q65" s="145">
        <v>23.961190455647355</v>
      </c>
      <c r="R65" s="119">
        <v>718.40760618974855</v>
      </c>
      <c r="S65" s="119">
        <v>10.947222024147777</v>
      </c>
      <c r="T65" s="119">
        <v>786.17681052417856</v>
      </c>
      <c r="U65" s="119">
        <v>10.247071907998247</v>
      </c>
      <c r="V65" s="135">
        <f t="shared" si="3"/>
        <v>718.40760618974855</v>
      </c>
      <c r="W65" s="119">
        <f t="shared" si="4"/>
        <v>10.947222024147777</v>
      </c>
      <c r="X65" s="124">
        <f t="shared" si="5"/>
        <v>91.379902914047378</v>
      </c>
    </row>
    <row r="66" spans="1:24">
      <c r="A66" s="138" t="s">
        <v>272</v>
      </c>
      <c r="B66" s="139">
        <v>40740</v>
      </c>
      <c r="C66" s="124" t="s">
        <v>106</v>
      </c>
      <c r="D66" s="124" t="s">
        <v>106</v>
      </c>
      <c r="E66" s="124">
        <v>73.2</v>
      </c>
      <c r="F66" s="140">
        <v>1.1285407967498025</v>
      </c>
      <c r="G66" s="140">
        <v>8.2850041425020713</v>
      </c>
      <c r="H66" s="119">
        <v>0.14414669999999999</v>
      </c>
      <c r="I66" s="141">
        <v>6.4000000000000001E-2</v>
      </c>
      <c r="J66" s="142">
        <v>2.2000000000000001E-3</v>
      </c>
      <c r="K66" s="143">
        <v>1.0620000000000001</v>
      </c>
      <c r="L66" s="141">
        <v>0.04</v>
      </c>
      <c r="M66" s="141">
        <v>0.1207</v>
      </c>
      <c r="N66" s="141">
        <v>2.0999999999999999E-3</v>
      </c>
      <c r="O66" s="144">
        <v>0.46193040596520302</v>
      </c>
      <c r="P66" s="119">
        <v>741.63045178799723</v>
      </c>
      <c r="Q66" s="145">
        <v>72.706170571210052</v>
      </c>
      <c r="R66" s="119">
        <v>734.59139452599698</v>
      </c>
      <c r="S66" s="119">
        <v>12.068173600290834</v>
      </c>
      <c r="T66" s="119">
        <v>734.80873797509093</v>
      </c>
      <c r="U66" s="119">
        <v>19.508439721776199</v>
      </c>
      <c r="V66" s="135">
        <f t="shared" si="3"/>
        <v>734.59139452599698</v>
      </c>
      <c r="W66" s="119">
        <f t="shared" si="4"/>
        <v>12.068173600290834</v>
      </c>
      <c r="X66" s="124">
        <f t="shared" si="5"/>
        <v>99.970421765847135</v>
      </c>
    </row>
    <row r="67" spans="1:24">
      <c r="A67" s="138" t="s">
        <v>273</v>
      </c>
      <c r="B67" s="139">
        <v>54760</v>
      </c>
      <c r="C67" s="124" t="s">
        <v>106</v>
      </c>
      <c r="D67" s="124" t="s">
        <v>106</v>
      </c>
      <c r="E67" s="124">
        <v>92.9</v>
      </c>
      <c r="F67" s="140">
        <v>0.42735042735042739</v>
      </c>
      <c r="G67" s="140">
        <v>8.1819669448535439</v>
      </c>
      <c r="H67" s="119">
        <v>0.13388920000000001</v>
      </c>
      <c r="I67" s="141">
        <v>6.8099999999999994E-2</v>
      </c>
      <c r="J67" s="142">
        <v>1.5E-3</v>
      </c>
      <c r="K67" s="143">
        <v>1.145</v>
      </c>
      <c r="L67" s="141">
        <v>0.03</v>
      </c>
      <c r="M67" s="141">
        <v>0.12222</v>
      </c>
      <c r="N67" s="141">
        <v>2E-3</v>
      </c>
      <c r="O67" s="144">
        <v>0.62455681012382058</v>
      </c>
      <c r="P67" s="119">
        <v>871.59914072380684</v>
      </c>
      <c r="Q67" s="145">
        <v>45.630389262270626</v>
      </c>
      <c r="R67" s="119">
        <v>743.32871111048507</v>
      </c>
      <c r="S67" s="119">
        <v>11.478456375987662</v>
      </c>
      <c r="T67" s="119">
        <v>774.87896875664342</v>
      </c>
      <c r="U67" s="119">
        <v>14.1027691127249</v>
      </c>
      <c r="V67" s="135">
        <f t="shared" ref="V67:V98" si="6">IF(R67&lt;=800,R67,P67)</f>
        <v>743.32871111048507</v>
      </c>
      <c r="W67" s="119">
        <f t="shared" ref="W67:W98" si="7">IF(R67&lt;=800,S67,Q67)</f>
        <v>11.478456375987662</v>
      </c>
      <c r="X67" s="124">
        <f t="shared" ref="X67:X98" si="8">IF(R67&lt;=800,100-(1-(R67/T67))*100,100-(1-(R67/P67))*100)</f>
        <v>95.928363148533592</v>
      </c>
    </row>
    <row r="68" spans="1:24">
      <c r="A68" s="138" t="s">
        <v>274</v>
      </c>
      <c r="B68" s="139">
        <v>127300</v>
      </c>
      <c r="C68" s="124" t="s">
        <v>106</v>
      </c>
      <c r="D68" s="124" t="s">
        <v>106</v>
      </c>
      <c r="E68" s="124">
        <v>219.3</v>
      </c>
      <c r="F68" s="140">
        <v>0.3656307129798903</v>
      </c>
      <c r="G68" s="140">
        <v>8.09651040401587</v>
      </c>
      <c r="H68" s="119">
        <v>0.1245516</v>
      </c>
      <c r="I68" s="141">
        <v>6.4199999999999993E-2</v>
      </c>
      <c r="J68" s="142">
        <v>1.1999999999999999E-3</v>
      </c>
      <c r="K68" s="143">
        <v>1.091</v>
      </c>
      <c r="L68" s="141">
        <v>2.5999999999999999E-2</v>
      </c>
      <c r="M68" s="141">
        <v>0.12350999999999999</v>
      </c>
      <c r="N68" s="141">
        <v>1.9E-3</v>
      </c>
      <c r="O68" s="144">
        <v>0.64550986217248052</v>
      </c>
      <c r="P68" s="119">
        <v>748.22626870829674</v>
      </c>
      <c r="Q68" s="145">
        <v>39.492112289060302</v>
      </c>
      <c r="R68" s="119">
        <v>750.73465502143199</v>
      </c>
      <c r="S68" s="119">
        <v>10.892508279661456</v>
      </c>
      <c r="T68" s="119">
        <v>748.98961308473031</v>
      </c>
      <c r="U68" s="119">
        <v>12.547668889913552</v>
      </c>
      <c r="V68" s="135">
        <f t="shared" si="6"/>
        <v>750.73465502143199</v>
      </c>
      <c r="W68" s="119">
        <f t="shared" si="7"/>
        <v>10.892508279661456</v>
      </c>
      <c r="X68" s="124">
        <f t="shared" si="8"/>
        <v>100.23298613308063</v>
      </c>
    </row>
    <row r="69" spans="1:24">
      <c r="A69" s="146" t="s">
        <v>275</v>
      </c>
      <c r="B69" s="147">
        <v>37640</v>
      </c>
      <c r="C69" s="133" t="s">
        <v>106</v>
      </c>
      <c r="D69" s="133" t="s">
        <v>106</v>
      </c>
      <c r="E69" s="133">
        <v>63.1</v>
      </c>
      <c r="F69" s="148">
        <v>0.40420371867421179</v>
      </c>
      <c r="G69" s="148">
        <v>7.8125</v>
      </c>
      <c r="H69" s="128">
        <v>0.1403809</v>
      </c>
      <c r="I69" s="149">
        <v>7.9200000000000007E-2</v>
      </c>
      <c r="J69" s="150">
        <v>2.5999999999999999E-3</v>
      </c>
      <c r="K69" s="151">
        <v>1.397</v>
      </c>
      <c r="L69" s="149">
        <v>4.9000000000000002E-2</v>
      </c>
      <c r="M69" s="149">
        <v>0.128</v>
      </c>
      <c r="N69" s="149">
        <v>2.3E-3</v>
      </c>
      <c r="O69" s="152">
        <v>0.51229272959183658</v>
      </c>
      <c r="P69" s="128">
        <v>1177.1377825762524</v>
      </c>
      <c r="Q69" s="153">
        <v>64.931528198850316</v>
      </c>
      <c r="R69" s="128">
        <v>776.44578936900734</v>
      </c>
      <c r="S69" s="128">
        <v>13.130901780378395</v>
      </c>
      <c r="T69" s="128">
        <v>887.66609681905618</v>
      </c>
      <c r="U69" s="128">
        <v>20.54737453696805</v>
      </c>
      <c r="V69" s="137">
        <f t="shared" si="6"/>
        <v>776.44578936900734</v>
      </c>
      <c r="W69" s="128">
        <f t="shared" si="7"/>
        <v>13.130901780378395</v>
      </c>
      <c r="X69" s="133">
        <f t="shared" si="8"/>
        <v>87.470479288484043</v>
      </c>
    </row>
    <row r="70" spans="1:24">
      <c r="A70" s="138" t="s">
        <v>276</v>
      </c>
      <c r="B70" s="139">
        <v>312400</v>
      </c>
      <c r="C70" s="124" t="s">
        <v>106</v>
      </c>
      <c r="D70" s="124" t="s">
        <v>106</v>
      </c>
      <c r="E70" s="124">
        <v>528.70000000000005</v>
      </c>
      <c r="F70" s="140">
        <v>0.1358695652173913</v>
      </c>
      <c r="G70" s="140">
        <v>7.5018754688672171</v>
      </c>
      <c r="H70" s="119">
        <v>0.12943969999999999</v>
      </c>
      <c r="I70" s="141">
        <v>6.7500000000000004E-2</v>
      </c>
      <c r="J70" s="142">
        <v>1.1000000000000001E-3</v>
      </c>
      <c r="K70" s="143">
        <v>1.238</v>
      </c>
      <c r="L70" s="141">
        <v>2.8000000000000001E-2</v>
      </c>
      <c r="M70" s="141">
        <v>0.1333</v>
      </c>
      <c r="N70" s="141">
        <v>2.3E-3</v>
      </c>
      <c r="O70" s="144">
        <v>0.76288715035901811</v>
      </c>
      <c r="P70" s="119">
        <v>853.23957905713712</v>
      </c>
      <c r="Q70" s="145">
        <v>33.85758311901207</v>
      </c>
      <c r="R70" s="119">
        <v>806.66385661089885</v>
      </c>
      <c r="S70" s="119">
        <v>13.0695559059684</v>
      </c>
      <c r="T70" s="119">
        <v>817.9749300804524</v>
      </c>
      <c r="U70" s="119">
        <v>12.624818719684185</v>
      </c>
      <c r="V70" s="135">
        <f t="shared" si="6"/>
        <v>853.23957905713712</v>
      </c>
      <c r="W70" s="119">
        <f t="shared" si="7"/>
        <v>33.85758311901207</v>
      </c>
      <c r="X70" s="124">
        <f t="shared" si="8"/>
        <v>94.541307788639358</v>
      </c>
    </row>
    <row r="71" spans="1:24">
      <c r="A71" s="138" t="s">
        <v>279</v>
      </c>
      <c r="B71" s="139">
        <v>104640</v>
      </c>
      <c r="C71" s="124" t="s">
        <v>106</v>
      </c>
      <c r="D71" s="124" t="s">
        <v>106</v>
      </c>
      <c r="E71" s="124">
        <v>143.30000000000001</v>
      </c>
      <c r="F71" s="140">
        <v>0.36913990402362495</v>
      </c>
      <c r="G71" s="140">
        <v>6.788866259334692</v>
      </c>
      <c r="H71" s="119">
        <v>0.1106129</v>
      </c>
      <c r="I71" s="141">
        <v>6.93E-2</v>
      </c>
      <c r="J71" s="142">
        <v>1.2999999999999999E-3</v>
      </c>
      <c r="K71" s="143">
        <v>1.407</v>
      </c>
      <c r="L71" s="141">
        <v>3.4000000000000002E-2</v>
      </c>
      <c r="M71" s="141">
        <v>0.14729999999999999</v>
      </c>
      <c r="N71" s="141">
        <v>2.3999999999999998E-3</v>
      </c>
      <c r="O71" s="144">
        <v>0.67425422307415839</v>
      </c>
      <c r="P71" s="119">
        <v>907.68325536314774</v>
      </c>
      <c r="Q71" s="145">
        <v>38.642555651191728</v>
      </c>
      <c r="R71" s="119">
        <v>885.81051296025942</v>
      </c>
      <c r="S71" s="119">
        <v>13.470961834631453</v>
      </c>
      <c r="T71" s="119">
        <v>891.89334294657556</v>
      </c>
      <c r="U71" s="119">
        <v>14.242405046340082</v>
      </c>
      <c r="V71" s="135">
        <f t="shared" si="6"/>
        <v>907.68325536314774</v>
      </c>
      <c r="W71" s="119">
        <f t="shared" si="7"/>
        <v>38.642555651191728</v>
      </c>
      <c r="X71" s="124">
        <f t="shared" si="8"/>
        <v>97.590267059169506</v>
      </c>
    </row>
    <row r="72" spans="1:24">
      <c r="A72" s="138" t="s">
        <v>282</v>
      </c>
      <c r="B72" s="139">
        <v>99940</v>
      </c>
      <c r="C72" s="124" t="s">
        <v>106</v>
      </c>
      <c r="D72" s="124" t="s">
        <v>106</v>
      </c>
      <c r="E72" s="124">
        <v>125.3</v>
      </c>
      <c r="F72" s="140">
        <v>0.91911764705882348</v>
      </c>
      <c r="G72" s="140">
        <v>6.2344139650872821</v>
      </c>
      <c r="H72" s="119">
        <v>0.1010566</v>
      </c>
      <c r="I72" s="141">
        <v>7.2300000000000003E-2</v>
      </c>
      <c r="J72" s="142">
        <v>1.4E-3</v>
      </c>
      <c r="K72" s="143">
        <v>1.6020000000000001</v>
      </c>
      <c r="L72" s="141">
        <v>3.9E-2</v>
      </c>
      <c r="M72" s="141">
        <v>0.16039999999999999</v>
      </c>
      <c r="N72" s="141">
        <v>2.5999999999999999E-3</v>
      </c>
      <c r="O72" s="144">
        <v>0.66583541147132175</v>
      </c>
      <c r="P72" s="119">
        <v>994.39743865626656</v>
      </c>
      <c r="Q72" s="145">
        <v>39.358223576850691</v>
      </c>
      <c r="R72" s="119">
        <v>958.99934417477505</v>
      </c>
      <c r="S72" s="119">
        <v>14.427721330639429</v>
      </c>
      <c r="T72" s="119">
        <v>970.99089210571526</v>
      </c>
      <c r="U72" s="119">
        <v>15.106110803352294</v>
      </c>
      <c r="V72" s="135">
        <f t="shared" si="6"/>
        <v>994.39743865626656</v>
      </c>
      <c r="W72" s="119">
        <f t="shared" si="7"/>
        <v>39.358223576850691</v>
      </c>
      <c r="X72" s="124">
        <f t="shared" si="8"/>
        <v>96.440246816270459</v>
      </c>
    </row>
    <row r="73" spans="1:24">
      <c r="A73" s="138" t="s">
        <v>283</v>
      </c>
      <c r="B73" s="139">
        <v>266100</v>
      </c>
      <c r="C73" s="124" t="s">
        <v>106</v>
      </c>
      <c r="D73" s="124" t="s">
        <v>106</v>
      </c>
      <c r="E73" s="124">
        <v>341.5</v>
      </c>
      <c r="F73" s="140">
        <v>0.41788549937317176</v>
      </c>
      <c r="G73" s="140">
        <v>6.1614294516327792</v>
      </c>
      <c r="H73" s="119">
        <v>0.1025007</v>
      </c>
      <c r="I73" s="141">
        <v>7.2669999999999998E-2</v>
      </c>
      <c r="J73" s="142">
        <v>1E-3</v>
      </c>
      <c r="K73" s="143">
        <v>1.6240000000000001</v>
      </c>
      <c r="L73" s="141">
        <v>3.5000000000000003E-2</v>
      </c>
      <c r="M73" s="141">
        <v>0.1623</v>
      </c>
      <c r="N73" s="141">
        <v>2.7000000000000001E-3</v>
      </c>
      <c r="O73" s="144">
        <v>0.77190388170055457</v>
      </c>
      <c r="P73" s="119">
        <v>1004.7645301118572</v>
      </c>
      <c r="Q73" s="145">
        <v>27.925714101718381</v>
      </c>
      <c r="R73" s="119">
        <v>969.54585442401503</v>
      </c>
      <c r="S73" s="119">
        <v>14.957526834092619</v>
      </c>
      <c r="T73" s="119">
        <v>979.53990057556234</v>
      </c>
      <c r="U73" s="119">
        <v>13.454070344763295</v>
      </c>
      <c r="V73" s="135">
        <f t="shared" si="6"/>
        <v>1004.7645301118572</v>
      </c>
      <c r="W73" s="119">
        <f t="shared" si="7"/>
        <v>27.925714101718381</v>
      </c>
      <c r="X73" s="124">
        <f t="shared" si="8"/>
        <v>96.494832905385167</v>
      </c>
    </row>
    <row r="74" spans="1:24">
      <c r="A74" s="138" t="s">
        <v>284</v>
      </c>
      <c r="B74" s="139">
        <v>159100</v>
      </c>
      <c r="C74" s="124" t="s">
        <v>106</v>
      </c>
      <c r="D74" s="124" t="s">
        <v>106</v>
      </c>
      <c r="E74" s="124">
        <v>205.8</v>
      </c>
      <c r="F74" s="140">
        <v>0.17727353306151392</v>
      </c>
      <c r="G74" s="140">
        <v>6.0901339829476244</v>
      </c>
      <c r="H74" s="119">
        <v>9.64333E-2</v>
      </c>
      <c r="I74" s="141">
        <v>7.2700000000000001E-2</v>
      </c>
      <c r="J74" s="142">
        <v>1E-3</v>
      </c>
      <c r="K74" s="143">
        <v>1.6439999999999999</v>
      </c>
      <c r="L74" s="141">
        <v>3.4000000000000002E-2</v>
      </c>
      <c r="M74" s="141">
        <v>0.16420000000000001</v>
      </c>
      <c r="N74" s="141">
        <v>2.5999999999999999E-3</v>
      </c>
      <c r="O74" s="144">
        <v>0.76563731460915652</v>
      </c>
      <c r="P74" s="119">
        <v>1005.60207526253</v>
      </c>
      <c r="Q74" s="145">
        <v>27.910631871476394</v>
      </c>
      <c r="R74" s="119">
        <v>980.07513847218831</v>
      </c>
      <c r="S74" s="119">
        <v>14.38068110189306</v>
      </c>
      <c r="T74" s="119">
        <v>987.24975578965314</v>
      </c>
      <c r="U74" s="119">
        <v>12.973879554795985</v>
      </c>
      <c r="V74" s="135">
        <f t="shared" si="6"/>
        <v>1005.60207526253</v>
      </c>
      <c r="W74" s="119">
        <f t="shared" si="7"/>
        <v>27.910631871476394</v>
      </c>
      <c r="X74" s="124">
        <f t="shared" si="8"/>
        <v>97.461527037553353</v>
      </c>
    </row>
    <row r="75" spans="1:24">
      <c r="A75" s="138" t="s">
        <v>280</v>
      </c>
      <c r="B75" s="139">
        <v>100600</v>
      </c>
      <c r="C75" s="124" t="s">
        <v>106</v>
      </c>
      <c r="D75" s="124" t="s">
        <v>106</v>
      </c>
      <c r="E75" s="124">
        <v>133.5</v>
      </c>
      <c r="F75" s="140">
        <v>0.45977011494252878</v>
      </c>
      <c r="G75" s="140">
        <v>6.3331222292590246</v>
      </c>
      <c r="H75" s="119">
        <v>0.1002711</v>
      </c>
      <c r="I75" s="141">
        <v>7.2800000000000004E-2</v>
      </c>
      <c r="J75" s="142">
        <v>1.1000000000000001E-3</v>
      </c>
      <c r="K75" s="143">
        <v>1.579</v>
      </c>
      <c r="L75" s="141">
        <v>3.3000000000000002E-2</v>
      </c>
      <c r="M75" s="141">
        <v>0.15790000000000001</v>
      </c>
      <c r="N75" s="141">
        <v>2.5000000000000001E-3</v>
      </c>
      <c r="O75" s="144">
        <v>0.75757575757575757</v>
      </c>
      <c r="P75" s="119">
        <v>1008.390628919408</v>
      </c>
      <c r="Q75" s="145">
        <v>30.646517006136833</v>
      </c>
      <c r="R75" s="119">
        <v>945.09601699332961</v>
      </c>
      <c r="S75" s="119">
        <v>13.903327181445434</v>
      </c>
      <c r="T75" s="119">
        <v>961.9756581197214</v>
      </c>
      <c r="U75" s="119">
        <v>12.910072107404176</v>
      </c>
      <c r="V75" s="135">
        <f t="shared" si="6"/>
        <v>1008.390628919408</v>
      </c>
      <c r="W75" s="119">
        <f t="shared" si="7"/>
        <v>30.646517006136833</v>
      </c>
      <c r="X75" s="124">
        <f t="shared" si="8"/>
        <v>93.723205064499169</v>
      </c>
    </row>
    <row r="76" spans="1:24">
      <c r="A76" s="138" t="s">
        <v>290</v>
      </c>
      <c r="B76" s="139">
        <v>87620</v>
      </c>
      <c r="C76" s="124" t="s">
        <v>106</v>
      </c>
      <c r="D76" s="124" t="s">
        <v>106</v>
      </c>
      <c r="E76" s="124">
        <v>108.69</v>
      </c>
      <c r="F76" s="140">
        <v>0.29824038174768863</v>
      </c>
      <c r="G76" s="140">
        <v>5.9066745422327225</v>
      </c>
      <c r="H76" s="119">
        <v>9.4199770000000002E-2</v>
      </c>
      <c r="I76" s="141">
        <v>7.3099999999999998E-2</v>
      </c>
      <c r="J76" s="142">
        <v>1.5E-3</v>
      </c>
      <c r="K76" s="143">
        <v>1.7010000000000001</v>
      </c>
      <c r="L76" s="141">
        <v>4.1000000000000002E-2</v>
      </c>
      <c r="M76" s="141">
        <v>0.16930000000000001</v>
      </c>
      <c r="N76" s="141">
        <v>2.7000000000000001E-3</v>
      </c>
      <c r="O76" s="144">
        <v>0.66164839439298118</v>
      </c>
      <c r="P76" s="119">
        <v>1016.7263129573221</v>
      </c>
      <c r="Q76" s="145">
        <v>41.566519471122518</v>
      </c>
      <c r="R76" s="119">
        <v>1008.2532097607461</v>
      </c>
      <c r="S76" s="119">
        <v>14.868086966543615</v>
      </c>
      <c r="T76" s="119">
        <v>1008.9070161044611</v>
      </c>
      <c r="U76" s="119">
        <v>15.29725981585409</v>
      </c>
      <c r="V76" s="135">
        <f t="shared" si="6"/>
        <v>1016.7263129573221</v>
      </c>
      <c r="W76" s="119">
        <f t="shared" si="7"/>
        <v>41.566519471122518</v>
      </c>
      <c r="X76" s="124">
        <f t="shared" si="8"/>
        <v>99.166628906069079</v>
      </c>
    </row>
    <row r="77" spans="1:24">
      <c r="A77" s="138" t="s">
        <v>294</v>
      </c>
      <c r="B77" s="139">
        <v>94900</v>
      </c>
      <c r="C77" s="124" t="s">
        <v>106</v>
      </c>
      <c r="D77" s="124" t="s">
        <v>106</v>
      </c>
      <c r="E77" s="124">
        <v>115.5</v>
      </c>
      <c r="F77" s="140">
        <v>0.40766408479412969</v>
      </c>
      <c r="G77" s="140">
        <v>5.7438253877082133</v>
      </c>
      <c r="H77" s="119">
        <v>8.9077130000000004E-2</v>
      </c>
      <c r="I77" s="141">
        <v>7.3300000000000004E-2</v>
      </c>
      <c r="J77" s="142">
        <v>1.2999999999999999E-3</v>
      </c>
      <c r="K77" s="143">
        <v>1.7589999999999999</v>
      </c>
      <c r="L77" s="141">
        <v>0.04</v>
      </c>
      <c r="M77" s="141">
        <v>0.1741</v>
      </c>
      <c r="N77" s="141">
        <v>2.7000000000000001E-3</v>
      </c>
      <c r="O77" s="144">
        <v>0.68197874784606549</v>
      </c>
      <c r="P77" s="119">
        <v>1022.2586253709414</v>
      </c>
      <c r="Q77" s="145">
        <v>35.895890607981293</v>
      </c>
      <c r="R77" s="119">
        <v>1034.661702846279</v>
      </c>
      <c r="S77" s="119">
        <v>14.807372448423848</v>
      </c>
      <c r="T77" s="119">
        <v>1030.4800682694311</v>
      </c>
      <c r="U77" s="119">
        <v>14.615337663773516</v>
      </c>
      <c r="V77" s="135">
        <f t="shared" si="6"/>
        <v>1022.2586253709414</v>
      </c>
      <c r="W77" s="119">
        <f t="shared" si="7"/>
        <v>35.895890607981293</v>
      </c>
      <c r="X77" s="124">
        <f t="shared" si="8"/>
        <v>101.21330132781583</v>
      </c>
    </row>
    <row r="78" spans="1:24">
      <c r="A78" s="146" t="s">
        <v>277</v>
      </c>
      <c r="B78" s="147">
        <v>184700</v>
      </c>
      <c r="C78" s="133" t="s">
        <v>106</v>
      </c>
      <c r="D78" s="133" t="s">
        <v>106</v>
      </c>
      <c r="E78" s="133">
        <v>277.8</v>
      </c>
      <c r="F78" s="148">
        <v>0.78247261345852892</v>
      </c>
      <c r="G78" s="148">
        <v>6.8212824010914046</v>
      </c>
      <c r="H78" s="128">
        <v>0.12097769999999999</v>
      </c>
      <c r="I78" s="149">
        <v>7.3499999999999996E-2</v>
      </c>
      <c r="J78" s="150">
        <v>1.2999999999999999E-3</v>
      </c>
      <c r="K78" s="151">
        <v>1.4830000000000001</v>
      </c>
      <c r="L78" s="149">
        <v>3.5999999999999997E-2</v>
      </c>
      <c r="M78" s="149">
        <v>0.14660000000000001</v>
      </c>
      <c r="N78" s="149">
        <v>2.5999999999999999E-3</v>
      </c>
      <c r="O78" s="152">
        <v>0.73059724117022895</v>
      </c>
      <c r="P78" s="128">
        <v>1027.771247106713</v>
      </c>
      <c r="Q78" s="153">
        <v>35.768336610064111</v>
      </c>
      <c r="R78" s="128">
        <v>881.87617400254874</v>
      </c>
      <c r="S78" s="128">
        <v>14.601170867700716</v>
      </c>
      <c r="T78" s="128">
        <v>923.45789361428604</v>
      </c>
      <c r="U78" s="128">
        <v>14.615922063708695</v>
      </c>
      <c r="V78" s="137">
        <f t="shared" si="6"/>
        <v>1027.771247106713</v>
      </c>
      <c r="W78" s="128">
        <f t="shared" si="7"/>
        <v>35.768336610064111</v>
      </c>
      <c r="X78" s="133">
        <f t="shared" si="8"/>
        <v>85.804713498760094</v>
      </c>
    </row>
    <row r="79" spans="1:24">
      <c r="A79" s="138" t="s">
        <v>287</v>
      </c>
      <c r="B79" s="139">
        <v>58360</v>
      </c>
      <c r="C79" s="124" t="s">
        <v>106</v>
      </c>
      <c r="D79" s="124" t="s">
        <v>106</v>
      </c>
      <c r="E79" s="124">
        <v>71.400000000000006</v>
      </c>
      <c r="F79" s="140">
        <v>0.30721966205837176</v>
      </c>
      <c r="G79" s="140">
        <v>6.009615384615385</v>
      </c>
      <c r="H79" s="119">
        <v>0.10473490000000001</v>
      </c>
      <c r="I79" s="141">
        <v>7.3800000000000004E-2</v>
      </c>
      <c r="J79" s="142">
        <v>1.8E-3</v>
      </c>
      <c r="K79" s="143">
        <v>1.6970000000000001</v>
      </c>
      <c r="L79" s="141">
        <v>4.9000000000000002E-2</v>
      </c>
      <c r="M79" s="141">
        <v>0.16639999999999999</v>
      </c>
      <c r="N79" s="141">
        <v>2.8999999999999998E-3</v>
      </c>
      <c r="O79" s="144">
        <v>0.60357388147566726</v>
      </c>
      <c r="P79" s="119">
        <v>1036.0035514185884</v>
      </c>
      <c r="Q79" s="145">
        <v>49.262707666440477</v>
      </c>
      <c r="R79" s="119">
        <v>992.24549409996166</v>
      </c>
      <c r="S79" s="119">
        <v>16.00771566078447</v>
      </c>
      <c r="T79" s="119">
        <v>1007.4021872951139</v>
      </c>
      <c r="U79" s="119">
        <v>18.282239110713817</v>
      </c>
      <c r="V79" s="135">
        <f t="shared" si="6"/>
        <v>1036.0035514185884</v>
      </c>
      <c r="W79" s="119">
        <f t="shared" si="7"/>
        <v>49.262707666440477</v>
      </c>
      <c r="X79" s="124">
        <f t="shared" si="8"/>
        <v>95.77626377257981</v>
      </c>
    </row>
    <row r="80" spans="1:24">
      <c r="A80" s="138" t="s">
        <v>288</v>
      </c>
      <c r="B80" s="139">
        <v>402100</v>
      </c>
      <c r="C80" s="124" t="s">
        <v>106</v>
      </c>
      <c r="D80" s="124" t="s">
        <v>106</v>
      </c>
      <c r="E80" s="124">
        <v>504</v>
      </c>
      <c r="F80" s="140">
        <v>6.7499156260546742E-2</v>
      </c>
      <c r="G80" s="140">
        <v>5.9665871121718377</v>
      </c>
      <c r="H80" s="119">
        <v>8.9000399999999993E-2</v>
      </c>
      <c r="I80" s="141">
        <v>7.3849999999999999E-2</v>
      </c>
      <c r="J80" s="142">
        <v>6.9999999999999999E-4</v>
      </c>
      <c r="K80" s="143">
        <v>1.7030000000000001</v>
      </c>
      <c r="L80" s="141">
        <v>2.9000000000000001E-2</v>
      </c>
      <c r="M80" s="141">
        <v>0.1676</v>
      </c>
      <c r="N80" s="141">
        <v>2.5000000000000001E-3</v>
      </c>
      <c r="O80" s="144">
        <v>0.87595671138177922</v>
      </c>
      <c r="P80" s="119">
        <v>1037.3713553296873</v>
      </c>
      <c r="Q80" s="145">
        <v>19.140794629039245</v>
      </c>
      <c r="R80" s="119">
        <v>998.87419821319986</v>
      </c>
      <c r="S80" s="119">
        <v>13.787946784544715</v>
      </c>
      <c r="T80" s="119">
        <v>1009.6585950086924</v>
      </c>
      <c r="U80" s="119">
        <v>10.835837350086763</v>
      </c>
      <c r="V80" s="135">
        <f t="shared" si="6"/>
        <v>1037.3713553296873</v>
      </c>
      <c r="W80" s="119">
        <f t="shared" si="7"/>
        <v>19.140794629039245</v>
      </c>
      <c r="X80" s="124">
        <f t="shared" si="8"/>
        <v>96.288970490779306</v>
      </c>
    </row>
    <row r="81" spans="1:24">
      <c r="A81" s="138" t="s">
        <v>285</v>
      </c>
      <c r="B81" s="139">
        <v>78050</v>
      </c>
      <c r="C81" s="124" t="s">
        <v>106</v>
      </c>
      <c r="D81" s="124" t="s">
        <v>106</v>
      </c>
      <c r="E81" s="124">
        <v>98.7</v>
      </c>
      <c r="F81" s="140">
        <v>0.8059966148142178</v>
      </c>
      <c r="G81" s="140">
        <v>6.0240963855421681</v>
      </c>
      <c r="H81" s="119">
        <v>9.4353320000000004E-2</v>
      </c>
      <c r="I81" s="141">
        <v>7.3899999999999993E-2</v>
      </c>
      <c r="J81" s="142">
        <v>1.2999999999999999E-3</v>
      </c>
      <c r="K81" s="143">
        <v>1.694</v>
      </c>
      <c r="L81" s="141">
        <v>3.9E-2</v>
      </c>
      <c r="M81" s="141">
        <v>0.16600000000000001</v>
      </c>
      <c r="N81" s="141">
        <v>2.5999999999999999E-3</v>
      </c>
      <c r="O81" s="144">
        <v>0.68032128514056223</v>
      </c>
      <c r="P81" s="119">
        <v>1038.7379513313665</v>
      </c>
      <c r="Q81" s="145">
        <v>35.515810891797763</v>
      </c>
      <c r="R81" s="119">
        <v>990.03441049670005</v>
      </c>
      <c r="S81" s="119">
        <v>14.358505785006287</v>
      </c>
      <c r="T81" s="119">
        <v>1006.2721003078359</v>
      </c>
      <c r="U81" s="119">
        <v>14.59392695106726</v>
      </c>
      <c r="V81" s="135">
        <f t="shared" si="6"/>
        <v>1038.7379513313665</v>
      </c>
      <c r="W81" s="119">
        <f t="shared" si="7"/>
        <v>35.515810891797763</v>
      </c>
      <c r="X81" s="124">
        <f t="shared" si="8"/>
        <v>95.311277423507789</v>
      </c>
    </row>
    <row r="82" spans="1:24">
      <c r="A82" s="138" t="s">
        <v>293</v>
      </c>
      <c r="B82" s="139">
        <v>299300</v>
      </c>
      <c r="C82" s="124" t="s">
        <v>106</v>
      </c>
      <c r="D82" s="124" t="s">
        <v>106</v>
      </c>
      <c r="E82" s="124">
        <v>352</v>
      </c>
      <c r="F82" s="140">
        <v>0.43440486533449174</v>
      </c>
      <c r="G82" s="140">
        <v>5.7471264367816097</v>
      </c>
      <c r="H82" s="119">
        <v>8.5876599999999997E-2</v>
      </c>
      <c r="I82" s="141">
        <v>7.4069999999999997E-2</v>
      </c>
      <c r="J82" s="142">
        <v>7.6999999999999996E-4</v>
      </c>
      <c r="K82" s="143">
        <v>1.7749999999999999</v>
      </c>
      <c r="L82" s="141">
        <v>3.1E-2</v>
      </c>
      <c r="M82" s="141">
        <v>0.17399999999999999</v>
      </c>
      <c r="N82" s="141">
        <v>2.5999999999999999E-3</v>
      </c>
      <c r="O82" s="144">
        <v>0.85558027437893958</v>
      </c>
      <c r="P82" s="119">
        <v>1043.375369968926</v>
      </c>
      <c r="Q82" s="145">
        <v>20.973329210348485</v>
      </c>
      <c r="R82" s="119">
        <v>1034.1126279188052</v>
      </c>
      <c r="S82" s="119">
        <v>14.260770619268214</v>
      </c>
      <c r="T82" s="119">
        <v>1036.3514719991856</v>
      </c>
      <c r="U82" s="119">
        <v>11.280128427548561</v>
      </c>
      <c r="V82" s="135">
        <f t="shared" si="6"/>
        <v>1043.375369968926</v>
      </c>
      <c r="W82" s="119">
        <f t="shared" si="7"/>
        <v>20.973329210348485</v>
      </c>
      <c r="X82" s="124">
        <f t="shared" si="8"/>
        <v>99.112233016349933</v>
      </c>
    </row>
    <row r="83" spans="1:24">
      <c r="A83" s="138" t="s">
        <v>291</v>
      </c>
      <c r="B83" s="139">
        <v>24620</v>
      </c>
      <c r="C83" s="124" t="s">
        <v>106</v>
      </c>
      <c r="D83" s="124" t="s">
        <v>106</v>
      </c>
      <c r="E83" s="124">
        <v>30.19</v>
      </c>
      <c r="F83" s="140">
        <v>0.23137436372049977</v>
      </c>
      <c r="G83" s="140">
        <v>5.8719906048150321</v>
      </c>
      <c r="H83" s="119">
        <v>0.1034408</v>
      </c>
      <c r="I83" s="141">
        <v>7.4399999999999994E-2</v>
      </c>
      <c r="J83" s="142">
        <v>2.0999999999999999E-3</v>
      </c>
      <c r="K83" s="143">
        <v>1.7410000000000001</v>
      </c>
      <c r="L83" s="141">
        <v>5.5E-2</v>
      </c>
      <c r="M83" s="141">
        <v>0.17030000000000001</v>
      </c>
      <c r="N83" s="141">
        <v>3.0000000000000001E-3</v>
      </c>
      <c r="O83" s="144">
        <v>0.55762558052634392</v>
      </c>
      <c r="P83" s="119">
        <v>1052.3379221332721</v>
      </c>
      <c r="Q83" s="145">
        <v>56.869467350053164</v>
      </c>
      <c r="R83" s="119">
        <v>1013.7639078071463</v>
      </c>
      <c r="S83" s="119">
        <v>16.503885568783289</v>
      </c>
      <c r="T83" s="119">
        <v>1023.8339009195805</v>
      </c>
      <c r="U83" s="119">
        <v>20.172622278433323</v>
      </c>
      <c r="V83" s="135">
        <f t="shared" si="6"/>
        <v>1052.3379221332721</v>
      </c>
      <c r="W83" s="119">
        <f t="shared" si="7"/>
        <v>56.869467350053164</v>
      </c>
      <c r="X83" s="124">
        <f t="shared" si="8"/>
        <v>96.33444604486651</v>
      </c>
    </row>
    <row r="84" spans="1:24">
      <c r="A84" s="138" t="s">
        <v>289</v>
      </c>
      <c r="B84" s="139">
        <v>165300</v>
      </c>
      <c r="C84" s="124" t="s">
        <v>106</v>
      </c>
      <c r="D84" s="124" t="s">
        <v>106</v>
      </c>
      <c r="E84" s="124">
        <v>208</v>
      </c>
      <c r="F84" s="140">
        <v>0.2501250625312656</v>
      </c>
      <c r="G84" s="140">
        <v>5.9276822762299943</v>
      </c>
      <c r="H84" s="119">
        <v>9.1357279999999999E-2</v>
      </c>
      <c r="I84" s="141">
        <v>7.4590000000000004E-2</v>
      </c>
      <c r="J84" s="142">
        <v>9.6000000000000002E-4</v>
      </c>
      <c r="K84" s="143">
        <v>1.732</v>
      </c>
      <c r="L84" s="141">
        <v>3.4000000000000002E-2</v>
      </c>
      <c r="M84" s="141">
        <v>0.16869999999999999</v>
      </c>
      <c r="N84" s="141">
        <v>2.5999999999999999E-3</v>
      </c>
      <c r="O84" s="144">
        <v>0.78510408312702673</v>
      </c>
      <c r="P84" s="119">
        <v>1057.4747117562965</v>
      </c>
      <c r="Q84" s="145">
        <v>25.91123146127773</v>
      </c>
      <c r="R84" s="119">
        <v>1004.9445283286017</v>
      </c>
      <c r="S84" s="119">
        <v>14.325370744351972</v>
      </c>
      <c r="T84" s="119">
        <v>1020.4944323587791</v>
      </c>
      <c r="U84" s="119">
        <v>12.558553621386977</v>
      </c>
      <c r="V84" s="135">
        <f t="shared" si="6"/>
        <v>1057.4747117562965</v>
      </c>
      <c r="W84" s="119">
        <f t="shared" si="7"/>
        <v>25.91123146127773</v>
      </c>
      <c r="X84" s="124">
        <f t="shared" si="8"/>
        <v>95.032487978795203</v>
      </c>
    </row>
    <row r="85" spans="1:24">
      <c r="A85" s="138" t="s">
        <v>286</v>
      </c>
      <c r="B85" s="139">
        <v>341000</v>
      </c>
      <c r="C85" s="124" t="s">
        <v>106</v>
      </c>
      <c r="D85" s="124" t="s">
        <v>106</v>
      </c>
      <c r="E85" s="124">
        <v>428</v>
      </c>
      <c r="F85" s="140">
        <v>0.62695924764890287</v>
      </c>
      <c r="G85" s="140">
        <v>6.017933441656135</v>
      </c>
      <c r="H85" s="119">
        <v>9.0538809999999997E-2</v>
      </c>
      <c r="I85" s="141">
        <v>7.5170000000000001E-2</v>
      </c>
      <c r="J85" s="142">
        <v>7.6999999999999996E-4</v>
      </c>
      <c r="K85" s="143">
        <v>1.7210000000000001</v>
      </c>
      <c r="L85" s="141">
        <v>3.1E-2</v>
      </c>
      <c r="M85" s="141">
        <v>0.16617000000000001</v>
      </c>
      <c r="N85" s="141">
        <v>2.5000000000000001E-3</v>
      </c>
      <c r="O85" s="144">
        <v>0.83523092363630724</v>
      </c>
      <c r="P85" s="119">
        <v>1073.0506489691982</v>
      </c>
      <c r="Q85" s="145">
        <v>20.574501757912984</v>
      </c>
      <c r="R85" s="119">
        <v>990.97421369535175</v>
      </c>
      <c r="S85" s="119">
        <v>13.804835975207993</v>
      </c>
      <c r="T85" s="119">
        <v>1016.397887801299</v>
      </c>
      <c r="U85" s="119">
        <v>11.502726577638896</v>
      </c>
      <c r="V85" s="135">
        <f t="shared" si="6"/>
        <v>1073.0506489691982</v>
      </c>
      <c r="W85" s="119">
        <f t="shared" si="7"/>
        <v>20.574501757912984</v>
      </c>
      <c r="X85" s="124">
        <f t="shared" si="8"/>
        <v>92.351112656919668</v>
      </c>
    </row>
    <row r="86" spans="1:24">
      <c r="A86" s="146" t="s">
        <v>281</v>
      </c>
      <c r="B86" s="147">
        <v>145900</v>
      </c>
      <c r="C86" s="133" t="s">
        <v>106</v>
      </c>
      <c r="D86" s="133" t="s">
        <v>106</v>
      </c>
      <c r="E86" s="133">
        <v>193.1</v>
      </c>
      <c r="F86" s="148">
        <v>0.6872852233676976</v>
      </c>
      <c r="G86" s="148">
        <v>6.2889126470033325</v>
      </c>
      <c r="H86" s="128">
        <v>9.492101E-2</v>
      </c>
      <c r="I86" s="149">
        <v>7.5300000000000006E-2</v>
      </c>
      <c r="J86" s="150">
        <v>1E-3</v>
      </c>
      <c r="K86" s="151">
        <v>1.649</v>
      </c>
      <c r="L86" s="149">
        <v>3.3000000000000002E-2</v>
      </c>
      <c r="M86" s="149">
        <v>0.15901000000000001</v>
      </c>
      <c r="N86" s="149">
        <v>2.3999999999999998E-3</v>
      </c>
      <c r="O86" s="152">
        <v>0.75421214217516319</v>
      </c>
      <c r="P86" s="128">
        <v>1076.5203652721648</v>
      </c>
      <c r="Q86" s="153">
        <v>26.660161616498858</v>
      </c>
      <c r="R86" s="128">
        <v>951.27279579751132</v>
      </c>
      <c r="S86" s="128">
        <v>13.334999313917592</v>
      </c>
      <c r="T86" s="128">
        <v>989.16810711268988</v>
      </c>
      <c r="U86" s="128">
        <v>12.571025607507863</v>
      </c>
      <c r="V86" s="137">
        <f t="shared" si="6"/>
        <v>1076.5203652721648</v>
      </c>
      <c r="W86" s="128">
        <f t="shared" si="7"/>
        <v>26.660161616498858</v>
      </c>
      <c r="X86" s="133">
        <f t="shared" si="8"/>
        <v>88.365517874528223</v>
      </c>
    </row>
    <row r="87" spans="1:24">
      <c r="A87" s="138" t="s">
        <v>304</v>
      </c>
      <c r="B87" s="139">
        <v>91700</v>
      </c>
      <c r="C87" s="124" t="s">
        <v>106</v>
      </c>
      <c r="D87" s="124" t="s">
        <v>106</v>
      </c>
      <c r="E87" s="124">
        <v>105.2</v>
      </c>
      <c r="F87" s="140">
        <v>0.4366812227074236</v>
      </c>
      <c r="G87" s="140">
        <v>5.4555373704309877</v>
      </c>
      <c r="H87" s="119">
        <v>8.6312379999999994E-2</v>
      </c>
      <c r="I87" s="141">
        <v>7.5300000000000006E-2</v>
      </c>
      <c r="J87" s="142">
        <v>1.1999999999999999E-3</v>
      </c>
      <c r="K87" s="143">
        <v>1.895</v>
      </c>
      <c r="L87" s="141">
        <v>4.2000000000000003E-2</v>
      </c>
      <c r="M87" s="141">
        <v>0.18329999999999999</v>
      </c>
      <c r="N87" s="141">
        <v>2.8999999999999998E-3</v>
      </c>
      <c r="O87" s="144">
        <v>0.71383108617151159</v>
      </c>
      <c r="P87" s="119">
        <v>1076.5203652721648</v>
      </c>
      <c r="Q87" s="145">
        <v>31.992193939798625</v>
      </c>
      <c r="R87" s="119">
        <v>1084.9775691112079</v>
      </c>
      <c r="S87" s="119">
        <v>15.779371565595511</v>
      </c>
      <c r="T87" s="119">
        <v>1079.3370675990848</v>
      </c>
      <c r="U87" s="119">
        <v>14.625111632760763</v>
      </c>
      <c r="V87" s="135">
        <f t="shared" si="6"/>
        <v>1076.5203652721648</v>
      </c>
      <c r="W87" s="119">
        <f t="shared" si="7"/>
        <v>31.992193939798625</v>
      </c>
      <c r="X87" s="124">
        <f t="shared" si="8"/>
        <v>100.78560555952929</v>
      </c>
    </row>
    <row r="88" spans="1:24">
      <c r="A88" s="138" t="s">
        <v>298</v>
      </c>
      <c r="B88" s="139">
        <v>167100</v>
      </c>
      <c r="C88" s="124" t="s">
        <v>106</v>
      </c>
      <c r="D88" s="124" t="s">
        <v>106</v>
      </c>
      <c r="E88" s="124">
        <v>193.5</v>
      </c>
      <c r="F88" s="140">
        <v>0.43554006968641118</v>
      </c>
      <c r="G88" s="140">
        <v>5.4854635216675813</v>
      </c>
      <c r="H88" s="119">
        <v>8.4252869999999994E-2</v>
      </c>
      <c r="I88" s="141">
        <v>7.5359999999999996E-2</v>
      </c>
      <c r="J88" s="142">
        <v>1E-3</v>
      </c>
      <c r="K88" s="143">
        <v>1.895</v>
      </c>
      <c r="L88" s="141">
        <v>3.7999999999999999E-2</v>
      </c>
      <c r="M88" s="141">
        <v>0.18229999999999999</v>
      </c>
      <c r="N88" s="141">
        <v>2.8E-3</v>
      </c>
      <c r="O88" s="144">
        <v>0.76594393278863637</v>
      </c>
      <c r="P88" s="119">
        <v>1078.1191469371631</v>
      </c>
      <c r="Q88" s="145">
        <v>26.632569658148476</v>
      </c>
      <c r="R88" s="119">
        <v>1079.5274384330737</v>
      </c>
      <c r="S88" s="119">
        <v>15.248769220534314</v>
      </c>
      <c r="T88" s="119">
        <v>1079.3370675990848</v>
      </c>
      <c r="U88" s="119">
        <v>13.24128442946153</v>
      </c>
      <c r="V88" s="135">
        <f t="shared" si="6"/>
        <v>1078.1191469371631</v>
      </c>
      <c r="W88" s="119">
        <f t="shared" si="7"/>
        <v>26.632569658148476</v>
      </c>
      <c r="X88" s="124">
        <f t="shared" si="8"/>
        <v>100.130624847904</v>
      </c>
    </row>
    <row r="89" spans="1:24">
      <c r="A89" s="138" t="s">
        <v>296</v>
      </c>
      <c r="B89" s="139">
        <v>46400</v>
      </c>
      <c r="C89" s="124" t="s">
        <v>106</v>
      </c>
      <c r="D89" s="124" t="s">
        <v>106</v>
      </c>
      <c r="E89" s="124">
        <v>54.3</v>
      </c>
      <c r="F89" s="140">
        <v>0.25233409033560433</v>
      </c>
      <c r="G89" s="140">
        <v>5.5218111540585308</v>
      </c>
      <c r="H89" s="119">
        <v>8.842216E-2</v>
      </c>
      <c r="I89" s="141">
        <v>7.5600000000000001E-2</v>
      </c>
      <c r="J89" s="142">
        <v>1.6999999999999999E-3</v>
      </c>
      <c r="K89" s="143">
        <v>1.8879999999999999</v>
      </c>
      <c r="L89" s="141">
        <v>5.0999999999999997E-2</v>
      </c>
      <c r="M89" s="141">
        <v>0.18110000000000001</v>
      </c>
      <c r="N89" s="141">
        <v>2.8999999999999998E-3</v>
      </c>
      <c r="O89" s="144">
        <v>0.59280432217061307</v>
      </c>
      <c r="P89" s="119">
        <v>1084.4977674475704</v>
      </c>
      <c r="Q89" s="145">
        <v>45.088668095281356</v>
      </c>
      <c r="R89" s="119">
        <v>1072.9811934611735</v>
      </c>
      <c r="S89" s="119">
        <v>15.808727324089432</v>
      </c>
      <c r="T89" s="119">
        <v>1076.8789369249932</v>
      </c>
      <c r="U89" s="119">
        <v>17.774449313297282</v>
      </c>
      <c r="V89" s="135">
        <f t="shared" si="6"/>
        <v>1084.4977674475704</v>
      </c>
      <c r="W89" s="119">
        <f t="shared" si="7"/>
        <v>45.088668095281356</v>
      </c>
      <c r="X89" s="124">
        <f t="shared" si="8"/>
        <v>98.938073057217821</v>
      </c>
    </row>
    <row r="90" spans="1:24">
      <c r="A90" s="138" t="s">
        <v>303</v>
      </c>
      <c r="B90" s="139">
        <v>61460</v>
      </c>
      <c r="C90" s="124" t="s">
        <v>106</v>
      </c>
      <c r="D90" s="124" t="s">
        <v>106</v>
      </c>
      <c r="E90" s="124">
        <v>71.53</v>
      </c>
      <c r="F90" s="140">
        <v>0.39246467817896391</v>
      </c>
      <c r="G90" s="140">
        <v>5.4644808743169397</v>
      </c>
      <c r="H90" s="119">
        <v>8.9581649999999999E-2</v>
      </c>
      <c r="I90" s="141">
        <v>7.5600000000000001E-2</v>
      </c>
      <c r="J90" s="142">
        <v>1.6999999999999999E-3</v>
      </c>
      <c r="K90" s="143">
        <v>1.905</v>
      </c>
      <c r="L90" s="141">
        <v>4.9000000000000002E-2</v>
      </c>
      <c r="M90" s="141">
        <v>0.183</v>
      </c>
      <c r="N90" s="141">
        <v>3.0000000000000001E-3</v>
      </c>
      <c r="O90" s="144">
        <v>0.63733690197390436</v>
      </c>
      <c r="P90" s="119">
        <v>1084.4977674475704</v>
      </c>
      <c r="Q90" s="145">
        <v>45.088668095281356</v>
      </c>
      <c r="R90" s="119">
        <v>1083.3430136744546</v>
      </c>
      <c r="S90" s="119">
        <v>16.326933629549785</v>
      </c>
      <c r="T90" s="119">
        <v>1082.8383919417929</v>
      </c>
      <c r="U90" s="119">
        <v>16.984102965236616</v>
      </c>
      <c r="V90" s="135">
        <f t="shared" si="6"/>
        <v>1084.4977674475704</v>
      </c>
      <c r="W90" s="119">
        <f t="shared" si="7"/>
        <v>45.088668095281356</v>
      </c>
      <c r="X90" s="124">
        <f t="shared" si="8"/>
        <v>99.893521793425762</v>
      </c>
    </row>
    <row r="91" spans="1:24">
      <c r="A91" s="138" t="s">
        <v>292</v>
      </c>
      <c r="B91" s="139">
        <v>158500</v>
      </c>
      <c r="C91" s="124" t="s">
        <v>106</v>
      </c>
      <c r="D91" s="124" t="s">
        <v>106</v>
      </c>
      <c r="E91" s="124">
        <v>196.8</v>
      </c>
      <c r="F91" s="140">
        <v>0.22888532845044635</v>
      </c>
      <c r="G91" s="140">
        <v>5.8445353594389244</v>
      </c>
      <c r="H91" s="119">
        <v>9.2228199999999996E-2</v>
      </c>
      <c r="I91" s="141">
        <v>7.5700000000000003E-2</v>
      </c>
      <c r="J91" s="142">
        <v>1.1000000000000001E-3</v>
      </c>
      <c r="K91" s="143">
        <v>1.782</v>
      </c>
      <c r="L91" s="141">
        <v>3.5999999999999997E-2</v>
      </c>
      <c r="M91" s="141">
        <v>0.1711</v>
      </c>
      <c r="N91" s="141">
        <v>2.7000000000000001E-3</v>
      </c>
      <c r="O91" s="144">
        <v>0.78112215078901237</v>
      </c>
      <c r="P91" s="119">
        <v>1087.1477655663007</v>
      </c>
      <c r="Q91" s="145">
        <v>29.124965483171447</v>
      </c>
      <c r="R91" s="119">
        <v>1018.1690769763389</v>
      </c>
      <c r="S91" s="119">
        <v>14.84526076481859</v>
      </c>
      <c r="T91" s="119">
        <v>1038.909573540388</v>
      </c>
      <c r="U91" s="119">
        <v>13.055104813156504</v>
      </c>
      <c r="V91" s="135">
        <f t="shared" si="6"/>
        <v>1087.1477655663007</v>
      </c>
      <c r="W91" s="119">
        <f t="shared" si="7"/>
        <v>29.124965483171447</v>
      </c>
      <c r="X91" s="124">
        <f t="shared" si="8"/>
        <v>93.655077002892014</v>
      </c>
    </row>
    <row r="92" spans="1:24">
      <c r="A92" s="138" t="s">
        <v>295</v>
      </c>
      <c r="B92" s="139">
        <v>286000</v>
      </c>
      <c r="C92" s="124" t="s">
        <v>106</v>
      </c>
      <c r="D92" s="124" t="s">
        <v>106</v>
      </c>
      <c r="E92" s="124">
        <v>354</v>
      </c>
      <c r="F92" s="140">
        <v>0.26695141484249868</v>
      </c>
      <c r="G92" s="140">
        <v>5.7372346528973033</v>
      </c>
      <c r="H92" s="119">
        <v>8.887283E-2</v>
      </c>
      <c r="I92" s="141">
        <v>7.571E-2</v>
      </c>
      <c r="J92" s="142">
        <v>8.9999999999999998E-4</v>
      </c>
      <c r="K92" s="143">
        <v>1.8149999999999999</v>
      </c>
      <c r="L92" s="141">
        <v>3.4000000000000002E-2</v>
      </c>
      <c r="M92" s="141">
        <v>0.17430000000000001</v>
      </c>
      <c r="N92" s="141">
        <v>2.7000000000000001E-3</v>
      </c>
      <c r="O92" s="144">
        <v>0.82692112989774214</v>
      </c>
      <c r="P92" s="119">
        <v>1087.4125152673107</v>
      </c>
      <c r="Q92" s="145">
        <v>23.825429192183989</v>
      </c>
      <c r="R92" s="119">
        <v>1035.7597124183628</v>
      </c>
      <c r="S92" s="119">
        <v>14.804853435882023</v>
      </c>
      <c r="T92" s="119">
        <v>1050.8831411805388</v>
      </c>
      <c r="U92" s="119">
        <v>12.190479691442988</v>
      </c>
      <c r="V92" s="135">
        <f t="shared" si="6"/>
        <v>1087.4125152673107</v>
      </c>
      <c r="W92" s="119">
        <f t="shared" si="7"/>
        <v>23.825429192183989</v>
      </c>
      <c r="X92" s="124">
        <f t="shared" si="8"/>
        <v>95.249934856943369</v>
      </c>
    </row>
    <row r="93" spans="1:24">
      <c r="A93" s="138" t="s">
        <v>300</v>
      </c>
      <c r="B93" s="139">
        <v>357200</v>
      </c>
      <c r="C93" s="124" t="s">
        <v>106</v>
      </c>
      <c r="D93" s="124" t="s">
        <v>106</v>
      </c>
      <c r="E93" s="124">
        <v>425.1</v>
      </c>
      <c r="F93" s="140">
        <v>0.28661507595299512</v>
      </c>
      <c r="G93" s="140">
        <v>5.4794520547945202</v>
      </c>
      <c r="H93" s="119">
        <v>8.7070739999999994E-2</v>
      </c>
      <c r="I93" s="141">
        <v>7.578E-2</v>
      </c>
      <c r="J93" s="142">
        <v>8.0999999999999996E-4</v>
      </c>
      <c r="K93" s="143">
        <v>1.905</v>
      </c>
      <c r="L93" s="141">
        <v>3.5999999999999997E-2</v>
      </c>
      <c r="M93" s="141">
        <v>0.1825</v>
      </c>
      <c r="N93" s="141">
        <v>2.8999999999999998E-3</v>
      </c>
      <c r="O93" s="144">
        <v>0.84086757990867578</v>
      </c>
      <c r="P93" s="119">
        <v>1089.2644923881426</v>
      </c>
      <c r="Q93" s="145">
        <v>21.417165508741761</v>
      </c>
      <c r="R93" s="119">
        <v>1080.6178332567354</v>
      </c>
      <c r="S93" s="119">
        <v>15.790033764059217</v>
      </c>
      <c r="T93" s="119">
        <v>1082.8383919417929</v>
      </c>
      <c r="U93" s="119">
        <v>12.505731094058319</v>
      </c>
      <c r="V93" s="135">
        <f t="shared" si="6"/>
        <v>1089.2644923881426</v>
      </c>
      <c r="W93" s="119">
        <f t="shared" si="7"/>
        <v>21.417165508741761</v>
      </c>
      <c r="X93" s="124">
        <f t="shared" si="8"/>
        <v>99.206192876768611</v>
      </c>
    </row>
    <row r="94" spans="1:24">
      <c r="A94" s="138" t="s">
        <v>305</v>
      </c>
      <c r="B94" s="139">
        <v>207100</v>
      </c>
      <c r="C94" s="124" t="s">
        <v>106</v>
      </c>
      <c r="D94" s="124" t="s">
        <v>106</v>
      </c>
      <c r="E94" s="124">
        <v>242.9</v>
      </c>
      <c r="F94" s="140">
        <v>0.62460961898813239</v>
      </c>
      <c r="G94" s="140">
        <v>5.4495912806539515</v>
      </c>
      <c r="H94" s="119">
        <v>8.6124329999999999E-2</v>
      </c>
      <c r="I94" s="141">
        <v>7.5899999999999995E-2</v>
      </c>
      <c r="J94" s="142">
        <v>1.1000000000000001E-3</v>
      </c>
      <c r="K94" s="143">
        <v>1.923</v>
      </c>
      <c r="L94" s="141">
        <v>3.9E-2</v>
      </c>
      <c r="M94" s="141">
        <v>0.1835</v>
      </c>
      <c r="N94" s="141">
        <v>2.8999999999999998E-3</v>
      </c>
      <c r="O94" s="144">
        <v>0.77924963320058682</v>
      </c>
      <c r="P94" s="119">
        <v>1092.4341476872705</v>
      </c>
      <c r="Q94" s="145">
        <v>29.025346672647999</v>
      </c>
      <c r="R94" s="119">
        <v>1086.06704252636</v>
      </c>
      <c r="S94" s="119">
        <v>15.776708265486604</v>
      </c>
      <c r="T94" s="119">
        <v>1089.1105103610792</v>
      </c>
      <c r="U94" s="119">
        <v>13.458120238105494</v>
      </c>
      <c r="V94" s="135">
        <f t="shared" si="6"/>
        <v>1092.4341476872705</v>
      </c>
      <c r="W94" s="119">
        <f t="shared" si="7"/>
        <v>29.025346672647999</v>
      </c>
      <c r="X94" s="124">
        <f t="shared" si="8"/>
        <v>99.417163480802031</v>
      </c>
    </row>
    <row r="95" spans="1:24">
      <c r="A95" s="138" t="s">
        <v>297</v>
      </c>
      <c r="B95" s="139">
        <v>168100</v>
      </c>
      <c r="C95" s="124" t="s">
        <v>106</v>
      </c>
      <c r="D95" s="124" t="s">
        <v>106</v>
      </c>
      <c r="E95" s="124">
        <v>194.6</v>
      </c>
      <c r="F95" s="140">
        <v>0.41101520756267984</v>
      </c>
      <c r="G95" s="140">
        <v>5.518763796909492</v>
      </c>
      <c r="H95" s="119">
        <v>8.5278909999999999E-2</v>
      </c>
      <c r="I95" s="141">
        <v>7.6069999999999999E-2</v>
      </c>
      <c r="J95" s="142">
        <v>1E-3</v>
      </c>
      <c r="K95" s="143">
        <v>1.899</v>
      </c>
      <c r="L95" s="141">
        <v>3.7999999999999999E-2</v>
      </c>
      <c r="M95" s="141">
        <v>0.1812</v>
      </c>
      <c r="N95" s="141">
        <v>2.8E-3</v>
      </c>
      <c r="O95" s="144">
        <v>0.77222028581387248</v>
      </c>
      <c r="P95" s="119">
        <v>1096.9133734151287</v>
      </c>
      <c r="Q95" s="145">
        <v>26.310165321775166</v>
      </c>
      <c r="R95" s="119">
        <v>1073.5269678493512</v>
      </c>
      <c r="S95" s="119">
        <v>15.262952935911699</v>
      </c>
      <c r="T95" s="119">
        <v>1080.7390464939012</v>
      </c>
      <c r="U95" s="119">
        <v>13.223132737944297</v>
      </c>
      <c r="V95" s="135">
        <f t="shared" si="6"/>
        <v>1096.9133734151287</v>
      </c>
      <c r="W95" s="119">
        <f t="shared" si="7"/>
        <v>26.310165321775166</v>
      </c>
      <c r="X95" s="124">
        <f t="shared" si="8"/>
        <v>97.867980632511902</v>
      </c>
    </row>
    <row r="96" spans="1:24">
      <c r="A96" s="138" t="s">
        <v>306</v>
      </c>
      <c r="B96" s="139">
        <v>185800</v>
      </c>
      <c r="C96" s="124" t="s">
        <v>106</v>
      </c>
      <c r="D96" s="124" t="s">
        <v>106</v>
      </c>
      <c r="E96" s="124">
        <v>210.1</v>
      </c>
      <c r="F96" s="140">
        <v>0.48780487804878053</v>
      </c>
      <c r="G96" s="140">
        <v>5.415357955160836</v>
      </c>
      <c r="H96" s="119">
        <v>8.2113080000000005E-2</v>
      </c>
      <c r="I96" s="141">
        <v>7.6630000000000004E-2</v>
      </c>
      <c r="J96" s="142">
        <v>9.2000000000000003E-4</v>
      </c>
      <c r="K96" s="143">
        <v>1.948</v>
      </c>
      <c r="L96" s="141">
        <v>3.6999999999999998E-2</v>
      </c>
      <c r="M96" s="141">
        <v>0.18465999999999999</v>
      </c>
      <c r="N96" s="141">
        <v>2.8E-3</v>
      </c>
      <c r="O96" s="144">
        <v>0.79831157920619633</v>
      </c>
      <c r="P96" s="119">
        <v>1111.5771152436737</v>
      </c>
      <c r="Q96" s="145">
        <v>23.976208955746863</v>
      </c>
      <c r="R96" s="119">
        <v>1092.3823599452126</v>
      </c>
      <c r="S96" s="119">
        <v>15.218427476590023</v>
      </c>
      <c r="T96" s="119">
        <v>1097.7580081505714</v>
      </c>
      <c r="U96" s="119">
        <v>12.664641841371804</v>
      </c>
      <c r="V96" s="135">
        <f t="shared" si="6"/>
        <v>1111.5771152436737</v>
      </c>
      <c r="W96" s="119">
        <f t="shared" si="7"/>
        <v>23.976208955746863</v>
      </c>
      <c r="X96" s="124">
        <f t="shared" si="8"/>
        <v>98.273196251053321</v>
      </c>
    </row>
    <row r="97" spans="1:24">
      <c r="A97" s="138" t="s">
        <v>308</v>
      </c>
      <c r="B97" s="139">
        <v>165400</v>
      </c>
      <c r="C97" s="124" t="s">
        <v>106</v>
      </c>
      <c r="D97" s="124" t="s">
        <v>106</v>
      </c>
      <c r="E97" s="124">
        <v>177.3</v>
      </c>
      <c r="F97" s="140">
        <v>0.33944331296673452</v>
      </c>
      <c r="G97" s="140">
        <v>5.0968399592252798</v>
      </c>
      <c r="H97" s="119">
        <v>8.0531110000000003E-2</v>
      </c>
      <c r="I97" s="141">
        <v>7.6929999999999998E-2</v>
      </c>
      <c r="J97" s="142">
        <v>9.5E-4</v>
      </c>
      <c r="K97" s="143">
        <v>2.0790000000000002</v>
      </c>
      <c r="L97" s="141">
        <v>4.2000000000000003E-2</v>
      </c>
      <c r="M97" s="141">
        <v>0.19620000000000001</v>
      </c>
      <c r="N97" s="141">
        <v>3.0999999999999999E-3</v>
      </c>
      <c r="O97" s="144">
        <v>0.7821100917431193</v>
      </c>
      <c r="P97" s="119">
        <v>1119.375675079518</v>
      </c>
      <c r="Q97" s="145">
        <v>24.633038908353814</v>
      </c>
      <c r="R97" s="119">
        <v>1154.8742345097151</v>
      </c>
      <c r="S97" s="119">
        <v>16.684529426068138</v>
      </c>
      <c r="T97" s="119">
        <v>1141.9047255342066</v>
      </c>
      <c r="U97" s="119">
        <v>13.75701309466308</v>
      </c>
      <c r="V97" s="135">
        <f t="shared" si="6"/>
        <v>1119.375675079518</v>
      </c>
      <c r="W97" s="119">
        <f t="shared" si="7"/>
        <v>24.633038908353814</v>
      </c>
      <c r="X97" s="124">
        <f t="shared" si="8"/>
        <v>103.17128201197289</v>
      </c>
    </row>
    <row r="98" spans="1:24">
      <c r="A98" s="138" t="s">
        <v>302</v>
      </c>
      <c r="B98" s="139">
        <v>130500</v>
      </c>
      <c r="C98" s="124" t="s">
        <v>106</v>
      </c>
      <c r="D98" s="124" t="s">
        <v>106</v>
      </c>
      <c r="E98" s="124">
        <v>150.5</v>
      </c>
      <c r="F98" s="140">
        <v>0.51229508196721307</v>
      </c>
      <c r="G98" s="140">
        <v>5.4674685620557684</v>
      </c>
      <c r="H98" s="119">
        <v>8.6690320000000001E-2</v>
      </c>
      <c r="I98" s="141">
        <v>7.7399999999999997E-2</v>
      </c>
      <c r="J98" s="142">
        <v>1.4E-3</v>
      </c>
      <c r="K98" s="143">
        <v>1.9510000000000001</v>
      </c>
      <c r="L98" s="141">
        <v>4.4999999999999998E-2</v>
      </c>
      <c r="M98" s="141">
        <v>0.18290000000000001</v>
      </c>
      <c r="N98" s="141">
        <v>2.8999999999999998E-3</v>
      </c>
      <c r="O98" s="144">
        <v>0.68743089727234064</v>
      </c>
      <c r="P98" s="119">
        <v>1131.5145788783093</v>
      </c>
      <c r="Q98" s="145">
        <v>36.016269990804552</v>
      </c>
      <c r="R98" s="119">
        <v>1082.7980697473276</v>
      </c>
      <c r="S98" s="119">
        <v>15.784700864309798</v>
      </c>
      <c r="T98" s="119">
        <v>1098.7907762205436</v>
      </c>
      <c r="U98" s="119">
        <v>15.366776355963339</v>
      </c>
      <c r="V98" s="135">
        <f t="shared" si="6"/>
        <v>1131.5145788783093</v>
      </c>
      <c r="W98" s="119">
        <f t="shared" si="7"/>
        <v>36.016269990804552</v>
      </c>
      <c r="X98" s="124">
        <f t="shared" si="8"/>
        <v>95.694575214463853</v>
      </c>
    </row>
    <row r="99" spans="1:24">
      <c r="A99" s="138" t="s">
        <v>301</v>
      </c>
      <c r="B99" s="139">
        <v>262000</v>
      </c>
      <c r="C99" s="124" t="s">
        <v>106</v>
      </c>
      <c r="D99" s="124" t="s">
        <v>106</v>
      </c>
      <c r="E99" s="124">
        <v>291</v>
      </c>
      <c r="F99" s="140">
        <v>7.8988941548183256E-2</v>
      </c>
      <c r="G99" s="140">
        <v>5.4764512595837891</v>
      </c>
      <c r="H99" s="119">
        <v>9.2973710000000001E-2</v>
      </c>
      <c r="I99" s="141">
        <v>7.7799999999999994E-2</v>
      </c>
      <c r="J99" s="142">
        <v>1.1999999999999999E-3</v>
      </c>
      <c r="K99" s="143">
        <v>1.956</v>
      </c>
      <c r="L99" s="141">
        <v>3.9E-2</v>
      </c>
      <c r="M99" s="141">
        <v>0.18260000000000001</v>
      </c>
      <c r="N99" s="141">
        <v>3.0999999999999999E-3</v>
      </c>
      <c r="O99" s="144">
        <v>0.8514617912208271</v>
      </c>
      <c r="P99" s="119">
        <v>1141.7706916375719</v>
      </c>
      <c r="Q99" s="145">
        <v>30.666024003521557</v>
      </c>
      <c r="R99" s="119">
        <v>1081.1629615122808</v>
      </c>
      <c r="S99" s="119">
        <v>16.876151989010168</v>
      </c>
      <c r="T99" s="119">
        <v>1100.5097254261618</v>
      </c>
      <c r="U99" s="119">
        <v>13.30885767523705</v>
      </c>
      <c r="V99" s="135">
        <f t="shared" ref="V99:V107" si="9">IF(R99&lt;=800,R99,P99)</f>
        <v>1141.7706916375719</v>
      </c>
      <c r="W99" s="119">
        <f t="shared" ref="W99:W107" si="10">IF(R99&lt;=800,S99,Q99)</f>
        <v>30.666024003521557</v>
      </c>
      <c r="X99" s="124">
        <f t="shared" ref="X99:X107" si="11">IF(R99&lt;=800,100-(1-(R99/T99))*100,100-(1-(R99/P99))*100)</f>
        <v>94.691777379714921</v>
      </c>
    </row>
    <row r="100" spans="1:24">
      <c r="A100" s="138" t="s">
        <v>307</v>
      </c>
      <c r="B100" s="139">
        <v>240600</v>
      </c>
      <c r="C100" s="124" t="s">
        <v>106</v>
      </c>
      <c r="D100" s="124" t="s">
        <v>106</v>
      </c>
      <c r="E100" s="124">
        <v>274.89999999999998</v>
      </c>
      <c r="F100" s="140">
        <v>0.33783783783783783</v>
      </c>
      <c r="G100" s="140">
        <v>5.296610169491526</v>
      </c>
      <c r="H100" s="119">
        <v>8.4162239999999999E-2</v>
      </c>
      <c r="I100" s="141">
        <v>7.8899999999999998E-2</v>
      </c>
      <c r="J100" s="142">
        <v>1.1000000000000001E-3</v>
      </c>
      <c r="K100" s="143">
        <v>2.0489999999999999</v>
      </c>
      <c r="L100" s="141">
        <v>4.1000000000000002E-2</v>
      </c>
      <c r="M100" s="141">
        <v>0.1888</v>
      </c>
      <c r="N100" s="141">
        <v>3.0000000000000001E-3</v>
      </c>
      <c r="O100" s="144">
        <v>0.79410396858205867</v>
      </c>
      <c r="P100" s="119">
        <v>1169.6273468735717</v>
      </c>
      <c r="Q100" s="145">
        <v>27.605707541101289</v>
      </c>
      <c r="R100" s="119">
        <v>1114.8712005244658</v>
      </c>
      <c r="S100" s="119">
        <v>16.247376950096395</v>
      </c>
      <c r="T100" s="119">
        <v>1131.9629060325103</v>
      </c>
      <c r="U100" s="119">
        <v>13.562900851435415</v>
      </c>
      <c r="V100" s="135">
        <f t="shared" si="9"/>
        <v>1169.6273468735717</v>
      </c>
      <c r="W100" s="119">
        <f t="shared" si="10"/>
        <v>27.605707541101289</v>
      </c>
      <c r="X100" s="124">
        <f t="shared" si="11"/>
        <v>95.318496400116686</v>
      </c>
    </row>
    <row r="101" spans="1:24">
      <c r="A101" s="138" t="s">
        <v>309</v>
      </c>
      <c r="B101" s="139">
        <v>78500</v>
      </c>
      <c r="C101" s="124" t="s">
        <v>106</v>
      </c>
      <c r="D101" s="124" t="s">
        <v>106</v>
      </c>
      <c r="E101" s="124">
        <v>83.4</v>
      </c>
      <c r="F101" s="140">
        <v>0.39277297721916737</v>
      </c>
      <c r="G101" s="140">
        <v>4.9726504226752857</v>
      </c>
      <c r="H101" s="119">
        <v>7.9127210000000003E-2</v>
      </c>
      <c r="I101" s="141">
        <v>7.9600000000000004E-2</v>
      </c>
      <c r="J101" s="142">
        <v>1.4E-3</v>
      </c>
      <c r="K101" s="143">
        <v>2.2080000000000002</v>
      </c>
      <c r="L101" s="141">
        <v>0.05</v>
      </c>
      <c r="M101" s="141">
        <v>0.2011</v>
      </c>
      <c r="N101" s="141">
        <v>3.2000000000000002E-3</v>
      </c>
      <c r="O101" s="144">
        <v>0.70269517652909008</v>
      </c>
      <c r="P101" s="119">
        <v>1187.0948865202963</v>
      </c>
      <c r="Q101" s="145">
        <v>34.737065132726073</v>
      </c>
      <c r="R101" s="119">
        <v>1181.2267756861088</v>
      </c>
      <c r="S101" s="119">
        <v>17.151856283574261</v>
      </c>
      <c r="T101" s="119">
        <v>1183.5789104983176</v>
      </c>
      <c r="U101" s="119">
        <v>15.703731711007094</v>
      </c>
      <c r="V101" s="135">
        <f t="shared" si="9"/>
        <v>1187.0948865202963</v>
      </c>
      <c r="W101" s="119">
        <f t="shared" si="10"/>
        <v>34.737065132726073</v>
      </c>
      <c r="X101" s="124">
        <f t="shared" si="11"/>
        <v>99.505674659976961</v>
      </c>
    </row>
    <row r="102" spans="1:24">
      <c r="A102" s="146" t="s">
        <v>278</v>
      </c>
      <c r="B102" s="147">
        <v>454600</v>
      </c>
      <c r="C102" s="133" t="s">
        <v>106</v>
      </c>
      <c r="D102" s="133" t="s">
        <v>106</v>
      </c>
      <c r="E102" s="133">
        <v>656</v>
      </c>
      <c r="F102" s="148">
        <v>0.60938452163315049</v>
      </c>
      <c r="G102" s="148">
        <v>6.8027210884353746</v>
      </c>
      <c r="H102" s="128">
        <v>0.11106480000000001</v>
      </c>
      <c r="I102" s="149">
        <v>8.0500000000000002E-2</v>
      </c>
      <c r="J102" s="150">
        <v>1.4E-3</v>
      </c>
      <c r="K102" s="151">
        <v>1.6259999999999999</v>
      </c>
      <c r="L102" s="149">
        <v>3.7999999999999999E-2</v>
      </c>
      <c r="M102" s="149">
        <v>0.14699999999999999</v>
      </c>
      <c r="N102" s="149">
        <v>2.3999999999999998E-3</v>
      </c>
      <c r="O102" s="152">
        <v>0.6986036519871105</v>
      </c>
      <c r="P102" s="128">
        <v>1209.2648700137472</v>
      </c>
      <c r="Q102" s="153">
        <v>34.238517783478343</v>
      </c>
      <c r="R102" s="128">
        <v>884.12466170658297</v>
      </c>
      <c r="S102" s="128">
        <v>13.4744815102041</v>
      </c>
      <c r="T102" s="128">
        <v>980.31352579642021</v>
      </c>
      <c r="U102" s="128">
        <v>14.587984766754516</v>
      </c>
      <c r="V102" s="137">
        <f t="shared" si="9"/>
        <v>1209.2648700137472</v>
      </c>
      <c r="W102" s="128">
        <f t="shared" si="10"/>
        <v>34.238517783478343</v>
      </c>
      <c r="X102" s="133">
        <f t="shared" si="11"/>
        <v>73.112573070656737</v>
      </c>
    </row>
    <row r="103" spans="1:24">
      <c r="A103" s="138" t="s">
        <v>311</v>
      </c>
      <c r="B103" s="139">
        <v>72580</v>
      </c>
      <c r="C103" s="124" t="s">
        <v>106</v>
      </c>
      <c r="D103" s="124" t="s">
        <v>106</v>
      </c>
      <c r="E103" s="124">
        <v>70.25</v>
      </c>
      <c r="F103" s="140">
        <v>0.42589437819420783</v>
      </c>
      <c r="G103" s="140">
        <v>4.677268475210477</v>
      </c>
      <c r="H103" s="119">
        <v>7.4381260000000005E-2</v>
      </c>
      <c r="I103" s="141">
        <v>8.1900000000000001E-2</v>
      </c>
      <c r="J103" s="142">
        <v>1.5E-3</v>
      </c>
      <c r="K103" s="143">
        <v>2.4089999999999998</v>
      </c>
      <c r="L103" s="141">
        <v>5.6000000000000001E-2</v>
      </c>
      <c r="M103" s="141">
        <v>0.21379999999999999</v>
      </c>
      <c r="N103" s="141">
        <v>3.3999999999999998E-3</v>
      </c>
      <c r="O103" s="144">
        <v>0.68410062809033811</v>
      </c>
      <c r="P103" s="119">
        <v>1243.1263328163282</v>
      </c>
      <c r="Q103" s="145">
        <v>35.881817440864616</v>
      </c>
      <c r="R103" s="119">
        <v>1249.0310035108314</v>
      </c>
      <c r="S103" s="119">
        <v>18.031939539476525</v>
      </c>
      <c r="T103" s="119">
        <v>1245.2850618426828</v>
      </c>
      <c r="U103" s="119">
        <v>16.544285410062685</v>
      </c>
      <c r="V103" s="135">
        <f t="shared" si="9"/>
        <v>1243.1263328163282</v>
      </c>
      <c r="W103" s="119">
        <f t="shared" si="10"/>
        <v>35.881817440864616</v>
      </c>
      <c r="X103" s="124">
        <f t="shared" si="11"/>
        <v>100.47498556973899</v>
      </c>
    </row>
    <row r="104" spans="1:24">
      <c r="A104" s="146" t="s">
        <v>310</v>
      </c>
      <c r="B104" s="147">
        <v>115500</v>
      </c>
      <c r="C104" s="133" t="s">
        <v>106</v>
      </c>
      <c r="D104" s="133" t="s">
        <v>106</v>
      </c>
      <c r="E104" s="133">
        <v>122.4</v>
      </c>
      <c r="F104" s="148">
        <v>0.57372346528973028</v>
      </c>
      <c r="G104" s="148">
        <v>4.8732943469785575</v>
      </c>
      <c r="H104" s="128">
        <v>8.0746589999999993E-2</v>
      </c>
      <c r="I104" s="149">
        <v>9.7100000000000006E-2</v>
      </c>
      <c r="J104" s="150">
        <v>1.6999999999999999E-3</v>
      </c>
      <c r="K104" s="151">
        <v>2.7389999999999999</v>
      </c>
      <c r="L104" s="149">
        <v>6.3E-2</v>
      </c>
      <c r="M104" s="149">
        <v>0.20519999999999999</v>
      </c>
      <c r="N104" s="149">
        <v>3.3999999999999998E-3</v>
      </c>
      <c r="O104" s="152">
        <v>0.72036572913765884</v>
      </c>
      <c r="P104" s="128">
        <v>1569.1468802893487</v>
      </c>
      <c r="Q104" s="153">
        <v>32.800017417614448</v>
      </c>
      <c r="R104" s="128">
        <v>1203.1943804932098</v>
      </c>
      <c r="S104" s="128">
        <v>18.160429790890248</v>
      </c>
      <c r="T104" s="128">
        <v>1339.1056465400586</v>
      </c>
      <c r="U104" s="128">
        <v>16.966084247611889</v>
      </c>
      <c r="V104" s="137">
        <f t="shared" si="9"/>
        <v>1569.1468802893487</v>
      </c>
      <c r="W104" s="128">
        <f t="shared" si="10"/>
        <v>32.800017417614448</v>
      </c>
      <c r="X104" s="133">
        <f t="shared" si="11"/>
        <v>76.67825081303684</v>
      </c>
    </row>
    <row r="105" spans="1:24">
      <c r="A105" s="146" t="s">
        <v>299</v>
      </c>
      <c r="B105" s="147">
        <v>84600</v>
      </c>
      <c r="C105" s="133" t="s">
        <v>106</v>
      </c>
      <c r="D105" s="133" t="s">
        <v>106</v>
      </c>
      <c r="E105" s="133">
        <v>93.4</v>
      </c>
      <c r="F105" s="148">
        <v>0.53705692803437166</v>
      </c>
      <c r="G105" s="148">
        <v>5.4794520547945202</v>
      </c>
      <c r="H105" s="128">
        <v>9.6078060000000007E-2</v>
      </c>
      <c r="I105" s="149">
        <v>9.7600000000000006E-2</v>
      </c>
      <c r="J105" s="150">
        <v>2.2000000000000001E-3</v>
      </c>
      <c r="K105" s="151">
        <v>2.4590000000000001</v>
      </c>
      <c r="L105" s="149">
        <v>6.7000000000000004E-2</v>
      </c>
      <c r="M105" s="149">
        <v>0.1825</v>
      </c>
      <c r="N105" s="149">
        <v>3.2000000000000002E-3</v>
      </c>
      <c r="O105" s="152">
        <v>0.64353301983234512</v>
      </c>
      <c r="P105" s="128">
        <v>1578.763128793714</v>
      </c>
      <c r="Q105" s="153">
        <v>42.176460502440435</v>
      </c>
      <c r="R105" s="128">
        <v>1080.6178332567354</v>
      </c>
      <c r="S105" s="128">
        <v>17.421280244555646</v>
      </c>
      <c r="T105" s="128">
        <v>1260.0695841549796</v>
      </c>
      <c r="U105" s="128">
        <v>19.479671036855279</v>
      </c>
      <c r="V105" s="137">
        <f t="shared" si="9"/>
        <v>1578.763128793714</v>
      </c>
      <c r="W105" s="128">
        <f t="shared" si="10"/>
        <v>42.176460502440435</v>
      </c>
      <c r="X105" s="133">
        <f t="shared" si="11"/>
        <v>68.447116198007691</v>
      </c>
    </row>
    <row r="106" spans="1:24">
      <c r="A106" s="138" t="s">
        <v>313</v>
      </c>
      <c r="B106" s="139">
        <v>109900</v>
      </c>
      <c r="C106" s="124" t="s">
        <v>106</v>
      </c>
      <c r="D106" s="124" t="s">
        <v>106</v>
      </c>
      <c r="E106" s="124">
        <v>81.900000000000006</v>
      </c>
      <c r="F106" s="140">
        <v>1.075268817204301</v>
      </c>
      <c r="G106" s="140">
        <v>3.5248501938667607</v>
      </c>
      <c r="H106" s="119">
        <v>5.7153019999999999E-2</v>
      </c>
      <c r="I106" s="141">
        <v>9.7699999999999995E-2</v>
      </c>
      <c r="J106" s="142">
        <v>1.4E-3</v>
      </c>
      <c r="K106" s="143">
        <v>3.8090000000000002</v>
      </c>
      <c r="L106" s="141">
        <v>7.4999999999999997E-2</v>
      </c>
      <c r="M106" s="141">
        <v>0.28370000000000001</v>
      </c>
      <c r="N106" s="141">
        <v>4.5999999999999999E-3</v>
      </c>
      <c r="O106" s="144">
        <v>0.82347080249089422</v>
      </c>
      <c r="P106" s="119">
        <v>1580.6790190848301</v>
      </c>
      <c r="Q106" s="145">
        <v>26.805376352384073</v>
      </c>
      <c r="R106" s="119">
        <v>1609.969592965311</v>
      </c>
      <c r="S106" s="119">
        <v>23.058737834637668</v>
      </c>
      <c r="T106" s="119">
        <v>1594.6480807184096</v>
      </c>
      <c r="U106" s="119">
        <v>15.713452762281122</v>
      </c>
      <c r="V106" s="135">
        <f t="shared" si="9"/>
        <v>1580.6790190848301</v>
      </c>
      <c r="W106" s="119">
        <f t="shared" si="10"/>
        <v>26.805376352384073</v>
      </c>
      <c r="X106" s="124">
        <f t="shared" si="11"/>
        <v>101.85303743054928</v>
      </c>
    </row>
    <row r="107" spans="1:24">
      <c r="A107" s="138" t="s">
        <v>312</v>
      </c>
      <c r="B107" s="139">
        <v>233600</v>
      </c>
      <c r="C107" s="124" t="s">
        <v>106</v>
      </c>
      <c r="D107" s="124" t="s">
        <v>106</v>
      </c>
      <c r="E107" s="124">
        <v>174.4</v>
      </c>
      <c r="F107" s="140">
        <v>0.50622658702035028</v>
      </c>
      <c r="G107" s="140">
        <v>3.5435861091424519</v>
      </c>
      <c r="H107" s="119">
        <v>5.3995109999999999E-2</v>
      </c>
      <c r="I107" s="141">
        <v>0.10183</v>
      </c>
      <c r="J107" s="142">
        <v>9.7999999999999997E-4</v>
      </c>
      <c r="K107" s="143">
        <v>3.9609999999999999</v>
      </c>
      <c r="L107" s="141">
        <v>7.0000000000000007E-2</v>
      </c>
      <c r="M107" s="141">
        <v>0.28220000000000001</v>
      </c>
      <c r="N107" s="141">
        <v>4.3E-3</v>
      </c>
      <c r="O107" s="144">
        <v>0.86222030981067121</v>
      </c>
      <c r="P107" s="119">
        <v>1657.7423765013607</v>
      </c>
      <c r="Q107" s="145">
        <v>17.824162259158921</v>
      </c>
      <c r="R107" s="119">
        <v>1602.4325709654788</v>
      </c>
      <c r="S107" s="119">
        <v>21.582595768843703</v>
      </c>
      <c r="T107" s="119">
        <v>1626.244944223904</v>
      </c>
      <c r="U107" s="119">
        <v>14.226976890155356</v>
      </c>
      <c r="V107" s="135">
        <f t="shared" si="9"/>
        <v>1657.7423765013607</v>
      </c>
      <c r="W107" s="119">
        <f t="shared" si="10"/>
        <v>17.824162259158921</v>
      </c>
      <c r="X107" s="124">
        <f t="shared" si="11"/>
        <v>96.663546379708748</v>
      </c>
    </row>
    <row r="108" spans="1:24">
      <c r="A108" s="36"/>
      <c r="B108" s="36"/>
      <c r="C108" s="36"/>
      <c r="D108" s="36"/>
      <c r="E108" s="36"/>
      <c r="F108" s="4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</row>
    <row r="109" spans="1:24">
      <c r="A109" s="85" t="s">
        <v>1070</v>
      </c>
      <c r="B109" s="36"/>
      <c r="C109" s="36"/>
      <c r="D109" s="36"/>
      <c r="E109" s="36"/>
      <c r="F109" s="4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</row>
    <row r="110" spans="1:24">
      <c r="A110" s="86" t="s">
        <v>1069</v>
      </c>
    </row>
  </sheetData>
  <autoFilter ref="A2:X107" xr:uid="{00000000-0009-0000-0000-00000E000000}">
    <sortState xmlns:xlrd2="http://schemas.microsoft.com/office/spreadsheetml/2017/richdata2" ref="A3:X107">
      <sortCondition ref="V2:V107"/>
    </sortState>
  </autoFilter>
  <mergeCells count="4">
    <mergeCell ref="G1:J1"/>
    <mergeCell ref="K1:O1"/>
    <mergeCell ref="B1:F1"/>
    <mergeCell ref="P1:W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A1:X73"/>
  <sheetViews>
    <sheetView workbookViewId="0"/>
  </sheetViews>
  <sheetFormatPr defaultColWidth="9.1796875" defaultRowHeight="14"/>
  <cols>
    <col min="1" max="1" width="24.54296875" style="84" customWidth="1"/>
    <col min="2" max="2" width="9.453125" style="84" bestFit="1" customWidth="1"/>
    <col min="3" max="4" width="9.1796875" style="84"/>
    <col min="5" max="24" width="9.453125" style="84" bestFit="1" customWidth="1"/>
    <col min="25" max="16384" width="9.1796875" style="84"/>
  </cols>
  <sheetData>
    <row r="1" spans="1:24" ht="15" thickBot="1">
      <c r="A1" s="208" t="s">
        <v>1241</v>
      </c>
      <c r="B1" s="349" t="s">
        <v>908</v>
      </c>
      <c r="C1" s="350"/>
      <c r="D1" s="350"/>
      <c r="E1" s="350"/>
      <c r="F1" s="351"/>
      <c r="G1" s="352" t="s">
        <v>909</v>
      </c>
      <c r="H1" s="353"/>
      <c r="I1" s="353"/>
      <c r="J1" s="354"/>
      <c r="K1" s="352" t="s">
        <v>740</v>
      </c>
      <c r="L1" s="353"/>
      <c r="M1" s="353"/>
      <c r="N1" s="353"/>
      <c r="O1" s="354"/>
      <c r="P1" s="355" t="s">
        <v>741</v>
      </c>
      <c r="Q1" s="356"/>
      <c r="R1" s="356"/>
      <c r="S1" s="356"/>
      <c r="T1" s="356"/>
      <c r="U1" s="356"/>
      <c r="V1" s="356"/>
      <c r="W1" s="357"/>
    </row>
    <row r="2" spans="1:24" ht="30.5">
      <c r="A2" s="2" t="s">
        <v>2</v>
      </c>
      <c r="B2" s="63" t="s">
        <v>3</v>
      </c>
      <c r="C2" s="3" t="s">
        <v>4</v>
      </c>
      <c r="D2" s="3" t="s">
        <v>5</v>
      </c>
      <c r="E2" s="4" t="s">
        <v>1072</v>
      </c>
      <c r="F2" s="68" t="s">
        <v>6</v>
      </c>
      <c r="G2" s="3" t="s">
        <v>7</v>
      </c>
      <c r="H2" s="5" t="s">
        <v>8</v>
      </c>
      <c r="I2" s="66" t="s">
        <v>9</v>
      </c>
      <c r="J2" s="5" t="s">
        <v>8</v>
      </c>
      <c r="K2" s="64" t="s">
        <v>10</v>
      </c>
      <c r="L2" s="5" t="s">
        <v>8</v>
      </c>
      <c r="M2" s="65" t="s">
        <v>11</v>
      </c>
      <c r="N2" s="5" t="s">
        <v>8</v>
      </c>
      <c r="O2" s="68" t="s">
        <v>12</v>
      </c>
      <c r="P2" s="67" t="s">
        <v>9</v>
      </c>
      <c r="Q2" s="4" t="s">
        <v>8</v>
      </c>
      <c r="R2" s="65" t="s">
        <v>11</v>
      </c>
      <c r="S2" s="4" t="s">
        <v>8</v>
      </c>
      <c r="T2" s="66" t="s">
        <v>10</v>
      </c>
      <c r="U2" s="4" t="s">
        <v>8</v>
      </c>
      <c r="V2" s="3" t="s">
        <v>1071</v>
      </c>
      <c r="W2" s="3" t="s">
        <v>8</v>
      </c>
      <c r="X2" s="3" t="s">
        <v>1</v>
      </c>
    </row>
    <row r="3" spans="1:24">
      <c r="A3" s="6" t="s">
        <v>997</v>
      </c>
      <c r="B3" s="7">
        <v>14740</v>
      </c>
      <c r="C3" s="69" t="s">
        <v>106</v>
      </c>
      <c r="D3" s="69" t="s">
        <v>106</v>
      </c>
      <c r="E3" s="8">
        <v>86.3</v>
      </c>
      <c r="F3" s="9">
        <v>0.94607379375591305</v>
      </c>
      <c r="G3" s="70">
        <v>33.422459893048128</v>
      </c>
      <c r="H3" s="9">
        <v>0.43565369999999998</v>
      </c>
      <c r="I3" s="10">
        <v>5.3600000000000002E-2</v>
      </c>
      <c r="J3" s="11">
        <v>2.8999999999999998E-3</v>
      </c>
      <c r="K3" s="52">
        <v>0.22</v>
      </c>
      <c r="L3" s="10">
        <v>1.2E-2</v>
      </c>
      <c r="M3" s="10">
        <v>2.9919999999999999E-2</v>
      </c>
      <c r="N3" s="10">
        <v>3.8999999999999999E-4</v>
      </c>
      <c r="O3" s="20">
        <v>0.2389705882352941</v>
      </c>
      <c r="P3" s="70">
        <v>354.28095189412528</v>
      </c>
      <c r="Q3" s="58">
        <v>122.20654502490558</v>
      </c>
      <c r="R3" s="9">
        <v>190.04757016708223</v>
      </c>
      <c r="S3" s="9">
        <v>2.4406028075063091</v>
      </c>
      <c r="T3" s="9">
        <v>201.90979209541064</v>
      </c>
      <c r="U3" s="9">
        <v>9.9385757893718392</v>
      </c>
      <c r="V3" s="79">
        <f t="shared" ref="V3:V34" si="0">IF(R3&lt;=800,R3,P3)</f>
        <v>190.04757016708223</v>
      </c>
      <c r="W3" s="9">
        <f t="shared" ref="W3:W34" si="1">IF(R3&lt;=800,S3,Q3)</f>
        <v>2.4406028075063091</v>
      </c>
      <c r="X3" s="8">
        <f t="shared" ref="X3:X34" si="2">IF(R3&lt;=800,100-(1-(R3/T3))*100,100-(1-(R3/P3))*100)</f>
        <v>94.124989280993859</v>
      </c>
    </row>
    <row r="4" spans="1:24">
      <c r="A4" s="6" t="s">
        <v>998</v>
      </c>
      <c r="B4" s="7">
        <v>40590</v>
      </c>
      <c r="C4" s="69" t="s">
        <v>106</v>
      </c>
      <c r="D4" s="69" t="s">
        <v>106</v>
      </c>
      <c r="E4" s="8">
        <v>232.2</v>
      </c>
      <c r="F4" s="9">
        <v>1.1482374555057986</v>
      </c>
      <c r="G4" s="70">
        <v>32.916392363396973</v>
      </c>
      <c r="H4" s="9">
        <v>0.32504670000000002</v>
      </c>
      <c r="I4" s="10">
        <v>5.04E-2</v>
      </c>
      <c r="J4" s="11">
        <v>1.8E-3</v>
      </c>
      <c r="K4" s="52">
        <v>0.21060000000000001</v>
      </c>
      <c r="L4" s="10">
        <v>8.3999999999999995E-3</v>
      </c>
      <c r="M4" s="10">
        <v>3.0380000000000001E-2</v>
      </c>
      <c r="N4" s="10">
        <v>2.9999999999999997E-4</v>
      </c>
      <c r="O4" s="20">
        <v>0.24757829399040726</v>
      </c>
      <c r="P4" s="70">
        <v>213.48291462241852</v>
      </c>
      <c r="Q4" s="58">
        <v>82.733818426300701</v>
      </c>
      <c r="R4" s="9">
        <v>192.9261320979127</v>
      </c>
      <c r="S4" s="9">
        <v>1.87663073204169</v>
      </c>
      <c r="T4" s="9">
        <v>194.05605368883556</v>
      </c>
      <c r="U4" s="9">
        <v>7.0211159300247061</v>
      </c>
      <c r="V4" s="79">
        <f t="shared" si="0"/>
        <v>192.9261320979127</v>
      </c>
      <c r="W4" s="9">
        <f t="shared" si="1"/>
        <v>1.87663073204169</v>
      </c>
      <c r="X4" s="8">
        <f t="shared" si="2"/>
        <v>99.417734428045904</v>
      </c>
    </row>
    <row r="5" spans="1:24">
      <c r="A5" s="6" t="s">
        <v>999</v>
      </c>
      <c r="B5" s="7">
        <v>99000</v>
      </c>
      <c r="C5" s="69" t="s">
        <v>106</v>
      </c>
      <c r="D5" s="69" t="s">
        <v>106</v>
      </c>
      <c r="E5" s="8">
        <v>570</v>
      </c>
      <c r="F5" s="9">
        <v>0.6276281930584322</v>
      </c>
      <c r="G5" s="70">
        <v>32.765399737876805</v>
      </c>
      <c r="H5" s="9">
        <v>0.2791286</v>
      </c>
      <c r="I5" s="10">
        <v>5.5199999999999999E-2</v>
      </c>
      <c r="J5" s="11">
        <v>1.6000000000000001E-3</v>
      </c>
      <c r="K5" s="52">
        <v>0.23519999999999999</v>
      </c>
      <c r="L5" s="10">
        <v>8.3000000000000001E-3</v>
      </c>
      <c r="M5" s="10">
        <v>3.0519999999999999E-2</v>
      </c>
      <c r="N5" s="10">
        <v>2.5999999999999998E-4</v>
      </c>
      <c r="O5" s="20">
        <v>0.24140599093622186</v>
      </c>
      <c r="P5" s="70">
        <v>420.33285717522875</v>
      </c>
      <c r="Q5" s="58">
        <v>64.714605516063685</v>
      </c>
      <c r="R5" s="9">
        <v>193.80196109192892</v>
      </c>
      <c r="S5" s="9">
        <v>1.6262239326998156</v>
      </c>
      <c r="T5" s="9">
        <v>214.48230724310781</v>
      </c>
      <c r="U5" s="9">
        <v>6.8001055723690058</v>
      </c>
      <c r="V5" s="79">
        <f t="shared" si="0"/>
        <v>193.80196109192892</v>
      </c>
      <c r="W5" s="9">
        <f t="shared" si="1"/>
        <v>1.6262239326998156</v>
      </c>
      <c r="X5" s="8">
        <f t="shared" si="2"/>
        <v>90.358017676610274</v>
      </c>
    </row>
    <row r="6" spans="1:24" s="23" customFormat="1">
      <c r="A6" s="104" t="s">
        <v>1000</v>
      </c>
      <c r="B6" s="97">
        <v>46000</v>
      </c>
      <c r="C6" s="72" t="s">
        <v>106</v>
      </c>
      <c r="D6" s="72" t="s">
        <v>106</v>
      </c>
      <c r="E6" s="78">
        <v>271</v>
      </c>
      <c r="F6" s="73">
        <v>0.52882072977260708</v>
      </c>
      <c r="G6" s="111">
        <v>31.836994587710919</v>
      </c>
      <c r="H6" s="73">
        <v>0.36489389999999999</v>
      </c>
      <c r="I6" s="99">
        <v>6.7299999999999999E-2</v>
      </c>
      <c r="J6" s="100">
        <v>3.0000000000000001E-3</v>
      </c>
      <c r="K6" s="101">
        <v>0.29199999999999998</v>
      </c>
      <c r="L6" s="99">
        <v>1.4999999999999999E-2</v>
      </c>
      <c r="M6" s="99">
        <v>3.141E-2</v>
      </c>
      <c r="N6" s="99">
        <v>3.6000000000000002E-4</v>
      </c>
      <c r="O6" s="82">
        <v>0.22311365807067812</v>
      </c>
      <c r="P6" s="111">
        <v>847.07151084512418</v>
      </c>
      <c r="Q6" s="103">
        <v>92.703640431189825</v>
      </c>
      <c r="R6" s="73">
        <v>199.36695018310144</v>
      </c>
      <c r="S6" s="73">
        <v>2.2496429095988333</v>
      </c>
      <c r="T6" s="73">
        <v>260.13241139301431</v>
      </c>
      <c r="U6" s="73">
        <v>11.720596315860007</v>
      </c>
      <c r="V6" s="83">
        <f t="shared" si="0"/>
        <v>199.36695018310144</v>
      </c>
      <c r="W6" s="73">
        <f t="shared" si="1"/>
        <v>2.2496429095988333</v>
      </c>
      <c r="X6" s="78">
        <f t="shared" si="2"/>
        <v>76.6405651319985</v>
      </c>
    </row>
    <row r="7" spans="1:24" s="23" customFormat="1">
      <c r="A7" s="6" t="s">
        <v>1001</v>
      </c>
      <c r="B7" s="7">
        <v>112500</v>
      </c>
      <c r="C7" s="42" t="s">
        <v>106</v>
      </c>
      <c r="D7" s="42" t="s">
        <v>106</v>
      </c>
      <c r="E7" s="8">
        <v>590</v>
      </c>
      <c r="F7" s="9">
        <v>1.4204545454545456</v>
      </c>
      <c r="G7" s="70">
        <v>29.368575624082236</v>
      </c>
      <c r="H7" s="9">
        <v>0.25875399999999998</v>
      </c>
      <c r="I7" s="10">
        <v>5.1499999999999997E-2</v>
      </c>
      <c r="J7" s="11">
        <v>1.5E-3</v>
      </c>
      <c r="K7" s="52">
        <v>0.24210000000000001</v>
      </c>
      <c r="L7" s="10">
        <v>8.3999999999999995E-3</v>
      </c>
      <c r="M7" s="10">
        <v>3.4049999999999997E-2</v>
      </c>
      <c r="N7" s="10">
        <v>2.9999999999999997E-4</v>
      </c>
      <c r="O7" s="20">
        <v>0.25393329137822535</v>
      </c>
      <c r="P7" s="70">
        <v>263.27289316412651</v>
      </c>
      <c r="Q7" s="58">
        <v>66.866052717050351</v>
      </c>
      <c r="R7" s="9">
        <v>215.84612935728103</v>
      </c>
      <c r="S7" s="9">
        <v>1.8699712513977715</v>
      </c>
      <c r="T7" s="9">
        <v>220.13859528660302</v>
      </c>
      <c r="U7" s="9">
        <v>6.843657173707328</v>
      </c>
      <c r="V7" s="79">
        <f t="shared" si="0"/>
        <v>215.84612935728103</v>
      </c>
      <c r="W7" s="9">
        <f t="shared" si="1"/>
        <v>1.8699712513977715</v>
      </c>
      <c r="X7" s="8">
        <f t="shared" si="2"/>
        <v>98.050107513526413</v>
      </c>
    </row>
    <row r="8" spans="1:24" s="23" customFormat="1">
      <c r="A8" s="6" t="s">
        <v>1002</v>
      </c>
      <c r="B8" s="7">
        <v>61150</v>
      </c>
      <c r="C8" s="42" t="s">
        <v>106</v>
      </c>
      <c r="D8" s="42" t="s">
        <v>106</v>
      </c>
      <c r="E8" s="8">
        <v>284</v>
      </c>
      <c r="F8" s="9">
        <v>0.36496350364963503</v>
      </c>
      <c r="G8" s="70">
        <v>26.38522427440633</v>
      </c>
      <c r="H8" s="9">
        <v>0.34809000000000001</v>
      </c>
      <c r="I8" s="10">
        <v>5.3100000000000001E-2</v>
      </c>
      <c r="J8" s="11">
        <v>1.8E-3</v>
      </c>
      <c r="K8" s="52">
        <v>0.27629999999999999</v>
      </c>
      <c r="L8" s="10">
        <v>1.0999999999999999E-2</v>
      </c>
      <c r="M8" s="10">
        <v>3.7900000000000003E-2</v>
      </c>
      <c r="N8" s="10">
        <v>5.0000000000000001E-4</v>
      </c>
      <c r="O8" s="20">
        <v>0.33137443031902136</v>
      </c>
      <c r="P8" s="70">
        <v>333.07216503748305</v>
      </c>
      <c r="Q8" s="58">
        <v>76.855082774839232</v>
      </c>
      <c r="R8" s="9">
        <v>239.80300395878359</v>
      </c>
      <c r="S8" s="9">
        <v>3.1047605388053512</v>
      </c>
      <c r="T8" s="9">
        <v>247.71819770168858</v>
      </c>
      <c r="U8" s="9">
        <v>8.7137479585152562</v>
      </c>
      <c r="V8" s="79">
        <f t="shared" si="0"/>
        <v>239.80300395878359</v>
      </c>
      <c r="W8" s="9">
        <f t="shared" si="1"/>
        <v>3.1047605388053512</v>
      </c>
      <c r="X8" s="8">
        <f t="shared" si="2"/>
        <v>96.804758868608928</v>
      </c>
    </row>
    <row r="9" spans="1:24" s="23" customFormat="1">
      <c r="A9" s="6" t="s">
        <v>1003</v>
      </c>
      <c r="B9" s="97">
        <v>75000</v>
      </c>
      <c r="C9" s="72" t="s">
        <v>106</v>
      </c>
      <c r="D9" s="72" t="s">
        <v>106</v>
      </c>
      <c r="E9" s="78">
        <v>354</v>
      </c>
      <c r="F9" s="73">
        <v>0.81433224755700329</v>
      </c>
      <c r="G9" s="111">
        <v>25.503698036215251</v>
      </c>
      <c r="H9" s="73">
        <v>0.30570609999999998</v>
      </c>
      <c r="I9" s="99">
        <v>6.1899999999999997E-2</v>
      </c>
      <c r="J9" s="100">
        <v>2.3E-3</v>
      </c>
      <c r="K9" s="101">
        <v>0.33500000000000002</v>
      </c>
      <c r="L9" s="99">
        <v>1.4E-2</v>
      </c>
      <c r="M9" s="99">
        <v>3.9210000000000002E-2</v>
      </c>
      <c r="N9" s="99">
        <v>4.6999999999999999E-4</v>
      </c>
      <c r="O9" s="82">
        <v>0.28682551827157793</v>
      </c>
      <c r="P9" s="111">
        <v>670.65559810766626</v>
      </c>
      <c r="Q9" s="103">
        <v>79.507614184326329</v>
      </c>
      <c r="R9" s="73">
        <v>247.93430533255781</v>
      </c>
      <c r="S9" s="73">
        <v>2.9148388969240386</v>
      </c>
      <c r="T9" s="73">
        <v>293.37593730234335</v>
      </c>
      <c r="U9" s="73">
        <v>10.592765774895611</v>
      </c>
      <c r="V9" s="83">
        <f t="shared" si="0"/>
        <v>247.93430533255781</v>
      </c>
      <c r="W9" s="73">
        <f t="shared" si="1"/>
        <v>2.9148388969240386</v>
      </c>
      <c r="X9" s="78">
        <f t="shared" si="2"/>
        <v>84.510784221899243</v>
      </c>
    </row>
    <row r="10" spans="1:24" s="23" customFormat="1">
      <c r="A10" s="6" t="s">
        <v>1004</v>
      </c>
      <c r="B10" s="7">
        <v>111800</v>
      </c>
      <c r="C10" s="42" t="s">
        <v>106</v>
      </c>
      <c r="D10" s="42" t="s">
        <v>106</v>
      </c>
      <c r="E10" s="8">
        <v>515</v>
      </c>
      <c r="F10" s="9">
        <v>1.2773023374632775</v>
      </c>
      <c r="G10" s="70">
        <v>25.062656641604011</v>
      </c>
      <c r="H10" s="9">
        <v>0.27009879999999997</v>
      </c>
      <c r="I10" s="10">
        <v>5.67E-2</v>
      </c>
      <c r="J10" s="11">
        <v>1.8E-3</v>
      </c>
      <c r="K10" s="52">
        <v>0.31309999999999999</v>
      </c>
      <c r="L10" s="10">
        <v>1.0999999999999999E-2</v>
      </c>
      <c r="M10" s="10">
        <v>3.9899999999999998E-2</v>
      </c>
      <c r="N10" s="10">
        <v>4.2999999999999999E-4</v>
      </c>
      <c r="O10" s="20">
        <v>0.30675096832991572</v>
      </c>
      <c r="P10" s="70">
        <v>479.88405358909125</v>
      </c>
      <c r="Q10" s="58">
        <v>70.150085695739335</v>
      </c>
      <c r="R10" s="9">
        <v>252.21308418404564</v>
      </c>
      <c r="S10" s="9">
        <v>2.6650496702649207</v>
      </c>
      <c r="T10" s="9">
        <v>276.58095535647283</v>
      </c>
      <c r="U10" s="9">
        <v>8.4705584411350969</v>
      </c>
      <c r="V10" s="79">
        <f t="shared" si="0"/>
        <v>252.21308418404564</v>
      </c>
      <c r="W10" s="9">
        <f t="shared" si="1"/>
        <v>2.6650496702649207</v>
      </c>
      <c r="X10" s="8">
        <f t="shared" si="2"/>
        <v>91.189606261566155</v>
      </c>
    </row>
    <row r="11" spans="1:24" s="23" customFormat="1">
      <c r="A11" s="104" t="s">
        <v>1005</v>
      </c>
      <c r="B11" s="97">
        <v>151500</v>
      </c>
      <c r="C11" s="72" t="s">
        <v>106</v>
      </c>
      <c r="D11" s="72" t="s">
        <v>106</v>
      </c>
      <c r="E11" s="78">
        <v>669</v>
      </c>
      <c r="F11" s="73">
        <v>1.6501650165016502</v>
      </c>
      <c r="G11" s="111">
        <v>24.660912453760787</v>
      </c>
      <c r="H11" s="73">
        <v>0.24934580000000001</v>
      </c>
      <c r="I11" s="99">
        <v>5.8400000000000001E-2</v>
      </c>
      <c r="J11" s="100">
        <v>2.3E-3</v>
      </c>
      <c r="K11" s="101">
        <v>0.32900000000000001</v>
      </c>
      <c r="L11" s="99">
        <v>1.4E-2</v>
      </c>
      <c r="M11" s="99">
        <v>4.0550000000000003E-2</v>
      </c>
      <c r="N11" s="99">
        <v>4.0999999999999999E-4</v>
      </c>
      <c r="O11" s="82">
        <v>0.23760789149198519</v>
      </c>
      <c r="P11" s="111">
        <v>544.80066569742303</v>
      </c>
      <c r="Q11" s="103">
        <v>86.066388841980057</v>
      </c>
      <c r="R11" s="73">
        <v>256.24122170690106</v>
      </c>
      <c r="S11" s="73">
        <v>2.5395312526456451</v>
      </c>
      <c r="T11" s="73">
        <v>288.80213203138374</v>
      </c>
      <c r="U11" s="73">
        <v>10.640338945009148</v>
      </c>
      <c r="V11" s="83">
        <f t="shared" si="0"/>
        <v>256.24122170690106</v>
      </c>
      <c r="W11" s="73">
        <f t="shared" si="1"/>
        <v>2.5395312526456451</v>
      </c>
      <c r="X11" s="78">
        <f t="shared" si="2"/>
        <v>88.725529795969663</v>
      </c>
    </row>
    <row r="12" spans="1:24" s="23" customFormat="1">
      <c r="A12" s="6" t="s">
        <v>1006</v>
      </c>
      <c r="B12" s="7">
        <v>63600</v>
      </c>
      <c r="C12" s="42" t="s">
        <v>106</v>
      </c>
      <c r="D12" s="42" t="s">
        <v>106</v>
      </c>
      <c r="E12" s="8">
        <v>280</v>
      </c>
      <c r="F12" s="9">
        <v>1.1727453969743169</v>
      </c>
      <c r="G12" s="70">
        <v>24.660912453760787</v>
      </c>
      <c r="H12" s="9">
        <v>0.25542749999999997</v>
      </c>
      <c r="I12" s="10">
        <v>5.1499999999999997E-2</v>
      </c>
      <c r="J12" s="11">
        <v>1.6000000000000001E-3</v>
      </c>
      <c r="K12" s="52">
        <v>0.28639999999999999</v>
      </c>
      <c r="L12" s="10">
        <v>0.01</v>
      </c>
      <c r="M12" s="10">
        <v>4.0550000000000003E-2</v>
      </c>
      <c r="N12" s="10">
        <v>4.2000000000000002E-4</v>
      </c>
      <c r="O12" s="20">
        <v>0.29664118372379777</v>
      </c>
      <c r="P12" s="70">
        <v>263.27289316412651</v>
      </c>
      <c r="Q12" s="58">
        <v>71.323789564853712</v>
      </c>
      <c r="R12" s="9">
        <v>256.24122170690106</v>
      </c>
      <c r="S12" s="9">
        <v>2.6014585430162356</v>
      </c>
      <c r="T12" s="9">
        <v>255.72180478505848</v>
      </c>
      <c r="U12" s="9">
        <v>7.8626926361277185</v>
      </c>
      <c r="V12" s="79">
        <f t="shared" si="0"/>
        <v>256.24122170690106</v>
      </c>
      <c r="W12" s="9">
        <f t="shared" si="1"/>
        <v>2.6014585430162356</v>
      </c>
      <c r="X12" s="8">
        <f t="shared" si="2"/>
        <v>100.20311796339743</v>
      </c>
    </row>
    <row r="13" spans="1:24" s="23" customFormat="1">
      <c r="A13" s="6" t="s">
        <v>1007</v>
      </c>
      <c r="B13" s="7">
        <v>61500</v>
      </c>
      <c r="C13" s="72" t="s">
        <v>106</v>
      </c>
      <c r="D13" s="72" t="s">
        <v>106</v>
      </c>
      <c r="E13" s="78">
        <v>254.4</v>
      </c>
      <c r="F13" s="73">
        <v>0.59737156511350065</v>
      </c>
      <c r="G13" s="111">
        <v>23.452157598499063</v>
      </c>
      <c r="H13" s="73">
        <v>0.27500180000000002</v>
      </c>
      <c r="I13" s="99">
        <v>5.8500000000000003E-2</v>
      </c>
      <c r="J13" s="100">
        <v>2E-3</v>
      </c>
      <c r="K13" s="101">
        <v>0.34799999999999998</v>
      </c>
      <c r="L13" s="99">
        <v>1.4E-2</v>
      </c>
      <c r="M13" s="99">
        <v>4.2639999999999997E-2</v>
      </c>
      <c r="N13" s="99">
        <v>5.0000000000000001E-4</v>
      </c>
      <c r="O13" s="82">
        <v>0.29147681586705976</v>
      </c>
      <c r="P13" s="111">
        <v>548.53829692394515</v>
      </c>
      <c r="Q13" s="103">
        <v>74.665041047726518</v>
      </c>
      <c r="R13" s="73">
        <v>269.17620138808894</v>
      </c>
      <c r="S13" s="73">
        <v>3.0906492082537511</v>
      </c>
      <c r="T13" s="73">
        <v>303.21573081191576</v>
      </c>
      <c r="U13" s="73">
        <v>10.491135946799432</v>
      </c>
      <c r="V13" s="83">
        <f t="shared" si="0"/>
        <v>269.17620138808894</v>
      </c>
      <c r="W13" s="73">
        <f t="shared" si="1"/>
        <v>3.0906492082537511</v>
      </c>
      <c r="X13" s="78">
        <f t="shared" si="2"/>
        <v>88.773824717906379</v>
      </c>
    </row>
    <row r="14" spans="1:24" s="23" customFormat="1">
      <c r="A14" s="6" t="s">
        <v>1008</v>
      </c>
      <c r="B14" s="7">
        <v>34600</v>
      </c>
      <c r="C14" s="72" t="s">
        <v>106</v>
      </c>
      <c r="D14" s="72" t="s">
        <v>106</v>
      </c>
      <c r="E14" s="78">
        <v>140</v>
      </c>
      <c r="F14" s="73">
        <v>1.1210762331838564</v>
      </c>
      <c r="G14" s="111">
        <v>22.988505747126439</v>
      </c>
      <c r="H14" s="73">
        <v>0.30651339999999999</v>
      </c>
      <c r="I14" s="99">
        <v>6.1600000000000002E-2</v>
      </c>
      <c r="J14" s="100">
        <v>2.2000000000000001E-3</v>
      </c>
      <c r="K14" s="101">
        <v>0.372</v>
      </c>
      <c r="L14" s="99">
        <v>1.4999999999999999E-2</v>
      </c>
      <c r="M14" s="99">
        <v>4.3499999999999997E-2</v>
      </c>
      <c r="N14" s="99">
        <v>5.8E-4</v>
      </c>
      <c r="O14" s="82">
        <v>0.33066666666666672</v>
      </c>
      <c r="P14" s="111">
        <v>660.25089667202326</v>
      </c>
      <c r="Q14" s="103">
        <v>76.552572658946488</v>
      </c>
      <c r="R14" s="73">
        <v>274.49120087102966</v>
      </c>
      <c r="S14" s="73">
        <v>3.5820618341118688</v>
      </c>
      <c r="T14" s="73">
        <v>321.1347203164882</v>
      </c>
      <c r="U14" s="73">
        <v>11.040881381937538</v>
      </c>
      <c r="V14" s="83">
        <f t="shared" si="0"/>
        <v>274.49120087102966</v>
      </c>
      <c r="W14" s="73">
        <f t="shared" si="1"/>
        <v>3.5820618341118688</v>
      </c>
      <c r="X14" s="78">
        <f t="shared" si="2"/>
        <v>85.475404403644092</v>
      </c>
    </row>
    <row r="15" spans="1:24" s="23" customFormat="1">
      <c r="A15" s="6" t="s">
        <v>1009</v>
      </c>
      <c r="B15" s="7">
        <v>83400</v>
      </c>
      <c r="C15" s="72" t="s">
        <v>106</v>
      </c>
      <c r="D15" s="72" t="s">
        <v>106</v>
      </c>
      <c r="E15" s="78">
        <v>316</v>
      </c>
      <c r="F15" s="73">
        <v>0.67114093959731547</v>
      </c>
      <c r="G15" s="111">
        <v>22.207417277370642</v>
      </c>
      <c r="H15" s="73">
        <v>0.26631149999999998</v>
      </c>
      <c r="I15" s="99">
        <v>7.9200000000000007E-2</v>
      </c>
      <c r="J15" s="100">
        <v>2.5999999999999999E-3</v>
      </c>
      <c r="K15" s="101">
        <v>0.49</v>
      </c>
      <c r="L15" s="99">
        <v>1.7999999999999999E-2</v>
      </c>
      <c r="M15" s="99">
        <v>4.5030000000000001E-2</v>
      </c>
      <c r="N15" s="99">
        <v>5.4000000000000001E-4</v>
      </c>
      <c r="O15" s="82">
        <v>0.32644903397734848</v>
      </c>
      <c r="P15" s="111">
        <v>1177.1377825762524</v>
      </c>
      <c r="Q15" s="103">
        <v>64.931528198850316</v>
      </c>
      <c r="R15" s="73">
        <v>283.93613626865391</v>
      </c>
      <c r="S15" s="73">
        <v>3.3302054297889754</v>
      </c>
      <c r="T15" s="73">
        <v>404.91051424822842</v>
      </c>
      <c r="U15" s="73">
        <v>12.192871633646348</v>
      </c>
      <c r="V15" s="83">
        <f t="shared" si="0"/>
        <v>283.93613626865391</v>
      </c>
      <c r="W15" s="73">
        <f t="shared" si="1"/>
        <v>3.3302054297889754</v>
      </c>
      <c r="X15" s="78">
        <f t="shared" si="2"/>
        <v>70.123181858050799</v>
      </c>
    </row>
    <row r="16" spans="1:24" s="23" customFormat="1">
      <c r="A16" s="6" t="s">
        <v>1010</v>
      </c>
      <c r="B16" s="7">
        <v>259400</v>
      </c>
      <c r="C16" s="72" t="s">
        <v>106</v>
      </c>
      <c r="D16" s="72" t="s">
        <v>106</v>
      </c>
      <c r="E16" s="78">
        <v>1008</v>
      </c>
      <c r="F16" s="73">
        <v>0.47036688617121358</v>
      </c>
      <c r="G16" s="111">
        <v>21.925016443762335</v>
      </c>
      <c r="H16" s="73">
        <v>0.18266840000000001</v>
      </c>
      <c r="I16" s="99">
        <v>8.1699999999999995E-2</v>
      </c>
      <c r="J16" s="100">
        <v>2.0999999999999999E-3</v>
      </c>
      <c r="K16" s="101">
        <v>0.51119999999999999</v>
      </c>
      <c r="L16" s="99">
        <v>1.6E-2</v>
      </c>
      <c r="M16" s="99">
        <v>4.5609999999999998E-2</v>
      </c>
      <c r="N16" s="99">
        <v>3.8000000000000002E-4</v>
      </c>
      <c r="O16" s="82">
        <v>0.26619162464371848</v>
      </c>
      <c r="P16" s="111">
        <v>1238.3345947020741</v>
      </c>
      <c r="Q16" s="103">
        <v>50.392113611470407</v>
      </c>
      <c r="R16" s="73">
        <v>287.51295515813047</v>
      </c>
      <c r="S16" s="73">
        <v>2.3423574451658737</v>
      </c>
      <c r="T16" s="73">
        <v>419.25576199945459</v>
      </c>
      <c r="U16" s="73">
        <v>10.693969867734154</v>
      </c>
      <c r="V16" s="83">
        <f t="shared" si="0"/>
        <v>287.51295515813047</v>
      </c>
      <c r="W16" s="73">
        <f t="shared" si="1"/>
        <v>2.3423574451658737</v>
      </c>
      <c r="X16" s="78">
        <f t="shared" si="2"/>
        <v>68.576983602315877</v>
      </c>
    </row>
    <row r="17" spans="1:24" s="23" customFormat="1">
      <c r="A17" s="6" t="s">
        <v>1011</v>
      </c>
      <c r="B17" s="7">
        <v>239400</v>
      </c>
      <c r="C17" s="42" t="s">
        <v>106</v>
      </c>
      <c r="D17" s="42" t="s">
        <v>106</v>
      </c>
      <c r="E17" s="8">
        <v>801</v>
      </c>
      <c r="F17" s="9">
        <v>0.59594755661501786</v>
      </c>
      <c r="G17" s="70">
        <v>18.850141376060321</v>
      </c>
      <c r="H17" s="9">
        <v>0.16345080000000001</v>
      </c>
      <c r="I17" s="10">
        <v>5.5599999999999997E-2</v>
      </c>
      <c r="J17" s="11">
        <v>1.2999999999999999E-3</v>
      </c>
      <c r="K17" s="52">
        <v>0.40379999999999999</v>
      </c>
      <c r="L17" s="10">
        <v>1.2E-2</v>
      </c>
      <c r="M17" s="10">
        <v>5.305E-2</v>
      </c>
      <c r="N17" s="10">
        <v>4.6000000000000001E-4</v>
      </c>
      <c r="O17" s="20">
        <v>0.29178133836003772</v>
      </c>
      <c r="P17" s="70">
        <v>436.43057410532879</v>
      </c>
      <c r="Q17" s="58">
        <v>52.056203927343155</v>
      </c>
      <c r="R17" s="9">
        <v>333.21976087255547</v>
      </c>
      <c r="S17" s="9">
        <v>2.8153487875050018</v>
      </c>
      <c r="T17" s="9">
        <v>344.40051308745905</v>
      </c>
      <c r="U17" s="9">
        <v>8.6428360093087804</v>
      </c>
      <c r="V17" s="79">
        <f t="shared" si="0"/>
        <v>333.21976087255547</v>
      </c>
      <c r="W17" s="9">
        <f t="shared" si="1"/>
        <v>2.8153487875050018</v>
      </c>
      <c r="X17" s="8">
        <f t="shared" si="2"/>
        <v>96.75356110399747</v>
      </c>
    </row>
    <row r="18" spans="1:24" s="23" customFormat="1">
      <c r="A18" s="6" t="s">
        <v>1012</v>
      </c>
      <c r="B18" s="7">
        <v>91100</v>
      </c>
      <c r="C18" s="72" t="s">
        <v>106</v>
      </c>
      <c r="D18" s="72" t="s">
        <v>106</v>
      </c>
      <c r="E18" s="78">
        <v>257</v>
      </c>
      <c r="F18" s="73">
        <v>0.62932662051604782</v>
      </c>
      <c r="G18" s="111">
        <v>15.913430935709741</v>
      </c>
      <c r="H18" s="73">
        <v>0.16966899999999999</v>
      </c>
      <c r="I18" s="99">
        <v>8.2199999999999995E-2</v>
      </c>
      <c r="J18" s="100">
        <v>4.8999999999999998E-3</v>
      </c>
      <c r="K18" s="101">
        <v>0.72199999999999998</v>
      </c>
      <c r="L18" s="99">
        <v>4.9000000000000002E-2</v>
      </c>
      <c r="M18" s="99">
        <v>6.2839999999999993E-2</v>
      </c>
      <c r="N18" s="99">
        <v>6.7000000000000002E-4</v>
      </c>
      <c r="O18" s="82">
        <v>0.15710128736408635</v>
      </c>
      <c r="P18" s="111">
        <v>1250.2859147608908</v>
      </c>
      <c r="Q18" s="103">
        <v>116.66655838598039</v>
      </c>
      <c r="R18" s="73">
        <v>392.87394441485833</v>
      </c>
      <c r="S18" s="73">
        <v>4.0624522256011915</v>
      </c>
      <c r="T18" s="73">
        <v>551.8468863334914</v>
      </c>
      <c r="U18" s="73">
        <v>28.489569777283236</v>
      </c>
      <c r="V18" s="83">
        <f t="shared" si="0"/>
        <v>392.87394441485833</v>
      </c>
      <c r="W18" s="73">
        <f t="shared" si="1"/>
        <v>4.0624522256011915</v>
      </c>
      <c r="X18" s="78">
        <f t="shared" si="2"/>
        <v>71.19256339836214</v>
      </c>
    </row>
    <row r="19" spans="1:24" s="23" customFormat="1">
      <c r="A19" s="6" t="s">
        <v>1013</v>
      </c>
      <c r="B19" s="7">
        <v>171700</v>
      </c>
      <c r="C19" s="42" t="s">
        <v>106</v>
      </c>
      <c r="D19" s="42" t="s">
        <v>106</v>
      </c>
      <c r="E19" s="8">
        <v>462.2</v>
      </c>
      <c r="F19" s="9">
        <v>0.32840722495894908</v>
      </c>
      <c r="G19" s="70">
        <v>15.044380923724988</v>
      </c>
      <c r="H19" s="9">
        <v>0.14258999999999999</v>
      </c>
      <c r="I19" s="10">
        <v>5.5620000000000003E-2</v>
      </c>
      <c r="J19" s="11">
        <v>1.2999999999999999E-3</v>
      </c>
      <c r="K19" s="52">
        <v>0.51239999999999997</v>
      </c>
      <c r="L19" s="10">
        <v>1.6E-2</v>
      </c>
      <c r="M19" s="10">
        <v>6.6470000000000001E-2</v>
      </c>
      <c r="N19" s="10">
        <v>6.3000000000000003E-4</v>
      </c>
      <c r="O19" s="20">
        <v>0.30353166842184442</v>
      </c>
      <c r="P19" s="70">
        <v>437.23123905433431</v>
      </c>
      <c r="Q19" s="58">
        <v>52.030243535650889</v>
      </c>
      <c r="R19" s="9">
        <v>414.85337075527076</v>
      </c>
      <c r="S19" s="9">
        <v>3.806991148884606</v>
      </c>
      <c r="T19" s="9">
        <v>420.06172821713022</v>
      </c>
      <c r="U19" s="9">
        <v>10.685529325244602</v>
      </c>
      <c r="V19" s="79">
        <f t="shared" si="0"/>
        <v>414.85337075527076</v>
      </c>
      <c r="W19" s="9">
        <f t="shared" si="1"/>
        <v>3.806991148884606</v>
      </c>
      <c r="X19" s="8">
        <f t="shared" si="2"/>
        <v>98.760097120971878</v>
      </c>
    </row>
    <row r="20" spans="1:24" s="23" customFormat="1">
      <c r="A20" s="6" t="s">
        <v>1014</v>
      </c>
      <c r="B20" s="7">
        <v>55000</v>
      </c>
      <c r="C20" s="42" t="s">
        <v>106</v>
      </c>
      <c r="D20" s="42" t="s">
        <v>106</v>
      </c>
      <c r="E20" s="8">
        <v>131.19999999999999</v>
      </c>
      <c r="F20" s="9">
        <v>1.0834236186348862</v>
      </c>
      <c r="G20" s="70">
        <v>13.36898395721925</v>
      </c>
      <c r="H20" s="9">
        <v>0.1358346</v>
      </c>
      <c r="I20" s="10">
        <v>6.4199999999999993E-2</v>
      </c>
      <c r="J20" s="11">
        <v>2.2000000000000001E-3</v>
      </c>
      <c r="K20" s="52">
        <v>0.65400000000000003</v>
      </c>
      <c r="L20" s="10">
        <v>2.5000000000000001E-2</v>
      </c>
      <c r="M20" s="10">
        <v>7.4800000000000005E-2</v>
      </c>
      <c r="N20" s="10">
        <v>7.6000000000000004E-4</v>
      </c>
      <c r="O20" s="20">
        <v>0.26579679144385032</v>
      </c>
      <c r="P20" s="70">
        <v>748.22626870829674</v>
      </c>
      <c r="Q20" s="58">
        <v>72.402205863277231</v>
      </c>
      <c r="R20" s="9">
        <v>465.00949401578788</v>
      </c>
      <c r="S20" s="9">
        <v>4.556702117225143</v>
      </c>
      <c r="T20" s="9">
        <v>510.93729664568161</v>
      </c>
      <c r="U20" s="9">
        <v>15.232554697572482</v>
      </c>
      <c r="V20" s="79">
        <f t="shared" si="0"/>
        <v>465.00949401578788</v>
      </c>
      <c r="W20" s="9">
        <f t="shared" si="1"/>
        <v>4.556702117225143</v>
      </c>
      <c r="X20" s="8">
        <f t="shared" si="2"/>
        <v>91.011068690539702</v>
      </c>
    </row>
    <row r="21" spans="1:24" s="23" customFormat="1">
      <c r="A21" s="6" t="s">
        <v>1015</v>
      </c>
      <c r="B21" s="7">
        <v>211300</v>
      </c>
      <c r="C21" s="42" t="s">
        <v>106</v>
      </c>
      <c r="D21" s="42" t="s">
        <v>106</v>
      </c>
      <c r="E21" s="8">
        <v>490.8</v>
      </c>
      <c r="F21" s="9">
        <v>6.0313630880579019E-2</v>
      </c>
      <c r="G21" s="70">
        <v>13.297872340425531</v>
      </c>
      <c r="H21" s="9">
        <v>0.12555169999999999</v>
      </c>
      <c r="I21" s="10">
        <v>5.654E-2</v>
      </c>
      <c r="J21" s="11">
        <v>1.2999999999999999E-3</v>
      </c>
      <c r="K21" s="52">
        <v>0.58289999999999997</v>
      </c>
      <c r="L21" s="10">
        <v>1.7000000000000001E-2</v>
      </c>
      <c r="M21" s="10">
        <v>7.5200000000000003E-2</v>
      </c>
      <c r="N21" s="10">
        <v>7.1000000000000002E-4</v>
      </c>
      <c r="O21" s="20">
        <v>0.32373200876095115</v>
      </c>
      <c r="P21" s="70">
        <v>473.63631468725674</v>
      </c>
      <c r="Q21" s="58">
        <v>50.862050813554255</v>
      </c>
      <c r="R21" s="9">
        <v>467.40815978564376</v>
      </c>
      <c r="S21" s="9">
        <v>4.2554348550328882</v>
      </c>
      <c r="T21" s="9">
        <v>466.32340733061443</v>
      </c>
      <c r="U21" s="9">
        <v>10.84684935063558</v>
      </c>
      <c r="V21" s="79">
        <f t="shared" si="0"/>
        <v>467.40815978564376</v>
      </c>
      <c r="W21" s="9">
        <f t="shared" si="1"/>
        <v>4.2554348550328882</v>
      </c>
      <c r="X21" s="8">
        <f t="shared" si="2"/>
        <v>100.23261805819246</v>
      </c>
    </row>
    <row r="22" spans="1:24" s="23" customFormat="1">
      <c r="A22" s="6" t="s">
        <v>1016</v>
      </c>
      <c r="B22" s="7">
        <v>72400</v>
      </c>
      <c r="C22" s="42" t="s">
        <v>106</v>
      </c>
      <c r="D22" s="42" t="s">
        <v>106</v>
      </c>
      <c r="E22" s="8">
        <v>181</v>
      </c>
      <c r="F22" s="9">
        <v>0.80840743734842357</v>
      </c>
      <c r="G22" s="70">
        <v>13.245033112582782</v>
      </c>
      <c r="H22" s="9">
        <v>0.19297400000000001</v>
      </c>
      <c r="I22" s="10">
        <v>5.74E-2</v>
      </c>
      <c r="J22" s="11">
        <v>2E-3</v>
      </c>
      <c r="K22" s="52">
        <v>0.59299999999999997</v>
      </c>
      <c r="L22" s="10">
        <v>2.4E-2</v>
      </c>
      <c r="M22" s="10">
        <v>7.5499999999999998E-2</v>
      </c>
      <c r="N22" s="10">
        <v>1.1000000000000001E-3</v>
      </c>
      <c r="O22" s="20">
        <v>0.35998896247240619</v>
      </c>
      <c r="P22" s="70">
        <v>506.93464219943422</v>
      </c>
      <c r="Q22" s="58">
        <v>76.637245641774896</v>
      </c>
      <c r="R22" s="9">
        <v>469.20657357387654</v>
      </c>
      <c r="S22" s="9">
        <v>6.5898947240758048</v>
      </c>
      <c r="T22" s="9">
        <v>472.78167327807427</v>
      </c>
      <c r="U22" s="9">
        <v>15.183580917965514</v>
      </c>
      <c r="V22" s="79">
        <f t="shared" si="0"/>
        <v>469.20657357387654</v>
      </c>
      <c r="W22" s="9">
        <f t="shared" si="1"/>
        <v>6.5898947240758048</v>
      </c>
      <c r="X22" s="8">
        <f t="shared" si="2"/>
        <v>99.243815928944656</v>
      </c>
    </row>
    <row r="23" spans="1:24" s="23" customFormat="1">
      <c r="A23" s="6" t="s">
        <v>1017</v>
      </c>
      <c r="B23" s="7">
        <v>163800</v>
      </c>
      <c r="C23" s="42" t="s">
        <v>106</v>
      </c>
      <c r="D23" s="42" t="s">
        <v>106</v>
      </c>
      <c r="E23" s="8">
        <v>393</v>
      </c>
      <c r="F23" s="9">
        <v>0.87183958151700081</v>
      </c>
      <c r="G23" s="70">
        <v>13.239772275916854</v>
      </c>
      <c r="H23" s="9">
        <v>0.14724490000000001</v>
      </c>
      <c r="I23" s="10">
        <v>5.8000000000000003E-2</v>
      </c>
      <c r="J23" s="11">
        <v>1.5E-3</v>
      </c>
      <c r="K23" s="52">
        <v>0.59699999999999998</v>
      </c>
      <c r="L23" s="10">
        <v>1.9E-2</v>
      </c>
      <c r="M23" s="10">
        <v>7.553E-2</v>
      </c>
      <c r="N23" s="10">
        <v>8.4000000000000003E-4</v>
      </c>
      <c r="O23" s="20">
        <v>0.34944636846983074</v>
      </c>
      <c r="P23" s="70">
        <v>529.76190249090018</v>
      </c>
      <c r="Q23" s="58">
        <v>56.662057488262683</v>
      </c>
      <c r="R23" s="9">
        <v>469.38638736120373</v>
      </c>
      <c r="S23" s="9">
        <v>5.032750767238042</v>
      </c>
      <c r="T23" s="9">
        <v>475.32808979324301</v>
      </c>
      <c r="U23" s="9">
        <v>12.009027634693894</v>
      </c>
      <c r="V23" s="79">
        <f t="shared" si="0"/>
        <v>469.38638736120373</v>
      </c>
      <c r="W23" s="9">
        <f t="shared" si="1"/>
        <v>5.032750767238042</v>
      </c>
      <c r="X23" s="8">
        <f t="shared" si="2"/>
        <v>98.749978686379805</v>
      </c>
    </row>
    <row r="24" spans="1:24" s="23" customFormat="1">
      <c r="A24" s="6" t="s">
        <v>1018</v>
      </c>
      <c r="B24" s="7">
        <v>155100</v>
      </c>
      <c r="C24" s="42" t="s">
        <v>106</v>
      </c>
      <c r="D24" s="42" t="s">
        <v>106</v>
      </c>
      <c r="E24" s="8">
        <v>358</v>
      </c>
      <c r="F24" s="9">
        <v>0.62837752921955514</v>
      </c>
      <c r="G24" s="70">
        <v>13.090718680455558</v>
      </c>
      <c r="H24" s="9">
        <v>0.1353799</v>
      </c>
      <c r="I24" s="10">
        <v>6.0949999999999997E-2</v>
      </c>
      <c r="J24" s="11">
        <v>1.5E-3</v>
      </c>
      <c r="K24" s="52">
        <v>0.63600000000000001</v>
      </c>
      <c r="L24" s="10">
        <v>0.02</v>
      </c>
      <c r="M24" s="10">
        <v>7.639E-2</v>
      </c>
      <c r="N24" s="10">
        <v>7.9000000000000001E-4</v>
      </c>
      <c r="O24" s="20">
        <v>0.32886503469040451</v>
      </c>
      <c r="P24" s="70">
        <v>637.46998639811272</v>
      </c>
      <c r="Q24" s="58">
        <v>52.951174997256601</v>
      </c>
      <c r="R24" s="9">
        <v>474.5389176520722</v>
      </c>
      <c r="S24" s="9">
        <v>4.729511863837331</v>
      </c>
      <c r="T24" s="9">
        <v>499.8266113423926</v>
      </c>
      <c r="U24" s="9">
        <v>12.337734459575302</v>
      </c>
      <c r="V24" s="79">
        <f t="shared" si="0"/>
        <v>474.5389176520722</v>
      </c>
      <c r="W24" s="9">
        <f t="shared" si="1"/>
        <v>4.729511863837331</v>
      </c>
      <c r="X24" s="8">
        <f t="shared" si="2"/>
        <v>94.94070681382793</v>
      </c>
    </row>
    <row r="25" spans="1:24" s="23" customFormat="1">
      <c r="A25" s="6" t="s">
        <v>1019</v>
      </c>
      <c r="B25" s="7">
        <v>68200</v>
      </c>
      <c r="C25" s="42" t="s">
        <v>106</v>
      </c>
      <c r="D25" s="42" t="s">
        <v>106</v>
      </c>
      <c r="E25" s="8">
        <v>152.19999999999999</v>
      </c>
      <c r="F25" s="9">
        <v>0.5506607929515418</v>
      </c>
      <c r="G25" s="70">
        <v>12.547051442910917</v>
      </c>
      <c r="H25" s="9">
        <v>0.1511314</v>
      </c>
      <c r="I25" s="10">
        <v>6.3700000000000007E-2</v>
      </c>
      <c r="J25" s="11">
        <v>1.9E-3</v>
      </c>
      <c r="K25" s="52">
        <v>0.69699999999999995</v>
      </c>
      <c r="L25" s="10">
        <v>2.5000000000000001E-2</v>
      </c>
      <c r="M25" s="10">
        <v>7.9699999999999993E-2</v>
      </c>
      <c r="N25" s="10">
        <v>9.6000000000000002E-4</v>
      </c>
      <c r="O25" s="20">
        <v>0.33581932245922208</v>
      </c>
      <c r="P25" s="70">
        <v>731.68463714108964</v>
      </c>
      <c r="Q25" s="58">
        <v>63.189423084249121</v>
      </c>
      <c r="R25" s="9">
        <v>494.33182769352163</v>
      </c>
      <c r="S25" s="9">
        <v>5.7291914515807889</v>
      </c>
      <c r="T25" s="9">
        <v>536.99749835212401</v>
      </c>
      <c r="U25" s="9">
        <v>14.849387981367386</v>
      </c>
      <c r="V25" s="79">
        <f t="shared" si="0"/>
        <v>494.33182769352163</v>
      </c>
      <c r="W25" s="9">
        <f t="shared" si="1"/>
        <v>5.7291914515807889</v>
      </c>
      <c r="X25" s="8">
        <f t="shared" si="2"/>
        <v>92.054772919886986</v>
      </c>
    </row>
    <row r="26" spans="1:24">
      <c r="A26" s="6" t="s">
        <v>1020</v>
      </c>
      <c r="B26" s="7">
        <v>125800</v>
      </c>
      <c r="C26" s="69" t="s">
        <v>106</v>
      </c>
      <c r="D26" s="69" t="s">
        <v>106</v>
      </c>
      <c r="E26" s="8">
        <v>279.5</v>
      </c>
      <c r="F26" s="9">
        <v>0.50228539856346377</v>
      </c>
      <c r="G26" s="70">
        <v>12.539184952978056</v>
      </c>
      <c r="H26" s="9">
        <v>0.1147787</v>
      </c>
      <c r="I26" s="10">
        <v>5.7489999999999999E-2</v>
      </c>
      <c r="J26" s="11">
        <v>1.4E-3</v>
      </c>
      <c r="K26" s="52">
        <v>0.64100000000000001</v>
      </c>
      <c r="L26" s="10">
        <v>0.02</v>
      </c>
      <c r="M26" s="10">
        <v>7.9750000000000001E-2</v>
      </c>
      <c r="N26" s="10">
        <v>7.2999999999999996E-4</v>
      </c>
      <c r="O26" s="20">
        <v>0.29337304075235104</v>
      </c>
      <c r="P26" s="70">
        <v>510.37960173255658</v>
      </c>
      <c r="Q26" s="58">
        <v>53.530525671001428</v>
      </c>
      <c r="R26" s="9">
        <v>494.63034880691987</v>
      </c>
      <c r="S26" s="9">
        <v>4.3568347185909033</v>
      </c>
      <c r="T26" s="9">
        <v>502.92512779403347</v>
      </c>
      <c r="U26" s="9">
        <v>12.300369115300725</v>
      </c>
      <c r="V26" s="79">
        <f t="shared" si="0"/>
        <v>494.63034880691987</v>
      </c>
      <c r="W26" s="9">
        <f t="shared" si="1"/>
        <v>4.3568347185909033</v>
      </c>
      <c r="X26" s="8">
        <f t="shared" si="2"/>
        <v>98.350693069662924</v>
      </c>
    </row>
    <row r="27" spans="1:24">
      <c r="A27" s="146" t="s">
        <v>1021</v>
      </c>
      <c r="B27" s="147">
        <v>68590</v>
      </c>
      <c r="C27" s="127" t="s">
        <v>106</v>
      </c>
      <c r="D27" s="127" t="s">
        <v>106</v>
      </c>
      <c r="E27" s="133">
        <v>147.69999999999999</v>
      </c>
      <c r="F27" s="128">
        <v>1.0964912280701753</v>
      </c>
      <c r="G27" s="166">
        <v>12.146240738491437</v>
      </c>
      <c r="H27" s="128">
        <v>0.11212370000000001</v>
      </c>
      <c r="I27" s="149">
        <v>6.6699999999999995E-2</v>
      </c>
      <c r="J27" s="150">
        <v>1.9E-3</v>
      </c>
      <c r="K27" s="151">
        <v>0.76</v>
      </c>
      <c r="L27" s="149">
        <v>2.5999999999999999E-2</v>
      </c>
      <c r="M27" s="149">
        <v>8.233E-2</v>
      </c>
      <c r="N27" s="149">
        <v>7.6000000000000004E-4</v>
      </c>
      <c r="O27" s="136">
        <v>0.2698334096366406</v>
      </c>
      <c r="P27" s="166">
        <v>828.42010310836451</v>
      </c>
      <c r="Q27" s="153">
        <v>59.415940641139152</v>
      </c>
      <c r="R27" s="128">
        <v>510.01530818320032</v>
      </c>
      <c r="S27" s="128">
        <v>4.5250112953323196</v>
      </c>
      <c r="T27" s="128">
        <v>574.0100614815052</v>
      </c>
      <c r="U27" s="128">
        <v>14.890260856218561</v>
      </c>
      <c r="V27" s="137">
        <f t="shared" si="0"/>
        <v>510.01530818320032</v>
      </c>
      <c r="W27" s="128">
        <f t="shared" si="1"/>
        <v>4.5250112953323196</v>
      </c>
      <c r="X27" s="133">
        <f t="shared" si="2"/>
        <v>88.851283698209741</v>
      </c>
    </row>
    <row r="28" spans="1:24">
      <c r="A28" s="146" t="s">
        <v>1022</v>
      </c>
      <c r="B28" s="147">
        <v>143900</v>
      </c>
      <c r="C28" s="127" t="s">
        <v>106</v>
      </c>
      <c r="D28" s="127" t="s">
        <v>106</v>
      </c>
      <c r="E28" s="133">
        <v>324.5</v>
      </c>
      <c r="F28" s="128">
        <v>0.17241379310344829</v>
      </c>
      <c r="G28" s="166">
        <v>12.106537530266342</v>
      </c>
      <c r="H28" s="128">
        <v>0.14656830000000001</v>
      </c>
      <c r="I28" s="149">
        <v>6.7900000000000002E-2</v>
      </c>
      <c r="J28" s="150">
        <v>1.8E-3</v>
      </c>
      <c r="K28" s="151">
        <v>0.77500000000000002</v>
      </c>
      <c r="L28" s="149">
        <v>2.8000000000000001E-2</v>
      </c>
      <c r="M28" s="149">
        <v>8.2600000000000007E-2</v>
      </c>
      <c r="N28" s="149">
        <v>1E-3</v>
      </c>
      <c r="O28" s="136">
        <v>0.33509166378415778</v>
      </c>
      <c r="P28" s="166">
        <v>865.50321412909477</v>
      </c>
      <c r="Q28" s="153">
        <v>54.970476995291641</v>
      </c>
      <c r="R28" s="128">
        <v>511.62324177753732</v>
      </c>
      <c r="S28" s="128">
        <v>5.9518185209516901</v>
      </c>
      <c r="T28" s="128">
        <v>582.62722539206891</v>
      </c>
      <c r="U28" s="128">
        <v>15.892289479414217</v>
      </c>
      <c r="V28" s="137">
        <f t="shared" si="0"/>
        <v>511.62324177753732</v>
      </c>
      <c r="W28" s="128">
        <f t="shared" si="1"/>
        <v>5.9518185209516901</v>
      </c>
      <c r="X28" s="133">
        <f t="shared" si="2"/>
        <v>87.813136681563293</v>
      </c>
    </row>
    <row r="29" spans="1:24">
      <c r="A29" s="138" t="s">
        <v>1023</v>
      </c>
      <c r="B29" s="139">
        <v>231100</v>
      </c>
      <c r="C29" s="118" t="s">
        <v>106</v>
      </c>
      <c r="D29" s="118" t="s">
        <v>106</v>
      </c>
      <c r="E29" s="124">
        <v>501.1</v>
      </c>
      <c r="F29" s="119">
        <v>1.6202203499675956</v>
      </c>
      <c r="G29" s="167">
        <v>11.966016513102787</v>
      </c>
      <c r="H29" s="119">
        <v>0.1131166</v>
      </c>
      <c r="I29" s="141">
        <v>5.8659999999999997E-2</v>
      </c>
      <c r="J29" s="142">
        <v>1.4E-3</v>
      </c>
      <c r="K29" s="143">
        <v>0.68400000000000005</v>
      </c>
      <c r="L29" s="141">
        <v>2.1000000000000001E-2</v>
      </c>
      <c r="M29" s="141">
        <v>8.3570000000000005E-2</v>
      </c>
      <c r="N29" s="141">
        <v>7.9000000000000001E-4</v>
      </c>
      <c r="O29" s="134">
        <v>0.3079026991914392</v>
      </c>
      <c r="P29" s="167">
        <v>554.50033264014428</v>
      </c>
      <c r="Q29" s="145">
        <v>52.070327496418898</v>
      </c>
      <c r="R29" s="119">
        <v>517.39658567446145</v>
      </c>
      <c r="S29" s="119">
        <v>4.6981843779880137</v>
      </c>
      <c r="T29" s="119">
        <v>529.18913115716623</v>
      </c>
      <c r="U29" s="119">
        <v>12.583840092750165</v>
      </c>
      <c r="V29" s="135">
        <f t="shared" si="0"/>
        <v>517.39658567446145</v>
      </c>
      <c r="W29" s="119">
        <f t="shared" si="1"/>
        <v>4.6981843779880137</v>
      </c>
      <c r="X29" s="124">
        <f t="shared" si="2"/>
        <v>97.771582069926822</v>
      </c>
    </row>
    <row r="30" spans="1:24">
      <c r="A30" s="138" t="s">
        <v>1024</v>
      </c>
      <c r="B30" s="139">
        <v>37060</v>
      </c>
      <c r="C30" s="118" t="s">
        <v>106</v>
      </c>
      <c r="D30" s="118" t="s">
        <v>106</v>
      </c>
      <c r="E30" s="124">
        <v>76.3</v>
      </c>
      <c r="F30" s="119">
        <v>0.58139534883720934</v>
      </c>
      <c r="G30" s="167">
        <v>11.79245283018868</v>
      </c>
      <c r="H30" s="119">
        <v>0.13906189999999999</v>
      </c>
      <c r="I30" s="141">
        <v>5.9400000000000001E-2</v>
      </c>
      <c r="J30" s="142">
        <v>2.2000000000000001E-3</v>
      </c>
      <c r="K30" s="143">
        <v>0.69399999999999995</v>
      </c>
      <c r="L30" s="141">
        <v>2.8000000000000001E-2</v>
      </c>
      <c r="M30" s="141">
        <v>8.48E-2</v>
      </c>
      <c r="N30" s="141">
        <v>1E-3</v>
      </c>
      <c r="O30" s="134">
        <v>0.29228436657681939</v>
      </c>
      <c r="P30" s="167">
        <v>581.78803738906743</v>
      </c>
      <c r="Q30" s="145">
        <v>80.433966292779502</v>
      </c>
      <c r="R30" s="119">
        <v>524.70999648021962</v>
      </c>
      <c r="S30" s="119">
        <v>5.9397536516981972</v>
      </c>
      <c r="T30" s="119">
        <v>535.20088970895324</v>
      </c>
      <c r="U30" s="119">
        <v>16.645996624538157</v>
      </c>
      <c r="V30" s="135">
        <f t="shared" si="0"/>
        <v>524.70999648021962</v>
      </c>
      <c r="W30" s="119">
        <f t="shared" si="1"/>
        <v>5.9397536516981972</v>
      </c>
      <c r="X30" s="124">
        <f t="shared" si="2"/>
        <v>98.039821414639533</v>
      </c>
    </row>
    <row r="31" spans="1:24">
      <c r="A31" s="138" t="s">
        <v>1025</v>
      </c>
      <c r="B31" s="139">
        <v>133800</v>
      </c>
      <c r="C31" s="118" t="s">
        <v>106</v>
      </c>
      <c r="D31" s="118" t="s">
        <v>106</v>
      </c>
      <c r="E31" s="124">
        <v>271.2</v>
      </c>
      <c r="F31" s="119">
        <v>0.33875338753387535</v>
      </c>
      <c r="G31" s="167">
        <v>11.440338634023567</v>
      </c>
      <c r="H31" s="119">
        <v>0.1099403</v>
      </c>
      <c r="I31" s="141">
        <v>6.5799999999999997E-2</v>
      </c>
      <c r="J31" s="142">
        <v>1.8E-3</v>
      </c>
      <c r="K31" s="143">
        <v>0.79600000000000004</v>
      </c>
      <c r="L31" s="141">
        <v>2.5999999999999999E-2</v>
      </c>
      <c r="M31" s="141">
        <v>8.7410000000000002E-2</v>
      </c>
      <c r="N31" s="141">
        <v>8.4000000000000003E-4</v>
      </c>
      <c r="O31" s="134">
        <v>0.29421030862513536</v>
      </c>
      <c r="P31" s="167">
        <v>800.01995608456821</v>
      </c>
      <c r="Q31" s="145">
        <v>57.317723578364941</v>
      </c>
      <c r="R31" s="119">
        <v>540.20126952669682</v>
      </c>
      <c r="S31" s="119">
        <v>4.9777889762511904</v>
      </c>
      <c r="T31" s="119">
        <v>594.5697008478528</v>
      </c>
      <c r="U31" s="119">
        <v>14.593926951067374</v>
      </c>
      <c r="V31" s="135">
        <f t="shared" si="0"/>
        <v>540.20126952669682</v>
      </c>
      <c r="W31" s="119">
        <f t="shared" si="1"/>
        <v>4.9777889762511904</v>
      </c>
      <c r="X31" s="124">
        <f t="shared" si="2"/>
        <v>90.855835532213135</v>
      </c>
    </row>
    <row r="32" spans="1:24">
      <c r="A32" s="138" t="s">
        <v>1026</v>
      </c>
      <c r="B32" s="139">
        <v>114900</v>
      </c>
      <c r="C32" s="118" t="s">
        <v>106</v>
      </c>
      <c r="D32" s="118" t="s">
        <v>106</v>
      </c>
      <c r="E32" s="124">
        <v>228.4</v>
      </c>
      <c r="F32" s="119">
        <v>0.42319085907744391</v>
      </c>
      <c r="G32" s="167">
        <v>11.339154099104206</v>
      </c>
      <c r="H32" s="119">
        <v>0.10800419999999999</v>
      </c>
      <c r="I32" s="141">
        <v>5.8999999999999997E-2</v>
      </c>
      <c r="J32" s="142">
        <v>1.5E-3</v>
      </c>
      <c r="K32" s="143">
        <v>0.71899999999999997</v>
      </c>
      <c r="L32" s="141">
        <v>2.1999999999999999E-2</v>
      </c>
      <c r="M32" s="141">
        <v>8.8190000000000004E-2</v>
      </c>
      <c r="N32" s="141">
        <v>8.4000000000000003E-4</v>
      </c>
      <c r="O32" s="134">
        <v>0.31129070498613526</v>
      </c>
      <c r="P32" s="167">
        <v>567.09604422188295</v>
      </c>
      <c r="Q32" s="145">
        <v>55.350095621331391</v>
      </c>
      <c r="R32" s="119">
        <v>544.82362959057343</v>
      </c>
      <c r="S32" s="119">
        <v>4.9742223400941157</v>
      </c>
      <c r="T32" s="119">
        <v>550.07638361244051</v>
      </c>
      <c r="U32" s="119">
        <v>12.912559664253422</v>
      </c>
      <c r="V32" s="135">
        <f t="shared" si="0"/>
        <v>544.82362959057343</v>
      </c>
      <c r="W32" s="119">
        <f t="shared" si="1"/>
        <v>4.9742223400941157</v>
      </c>
      <c r="X32" s="124">
        <f t="shared" si="2"/>
        <v>99.045086431929434</v>
      </c>
    </row>
    <row r="33" spans="1:24">
      <c r="A33" s="138" t="s">
        <v>1027</v>
      </c>
      <c r="B33" s="139">
        <v>65600</v>
      </c>
      <c r="C33" s="118" t="s">
        <v>106</v>
      </c>
      <c r="D33" s="118" t="s">
        <v>106</v>
      </c>
      <c r="E33" s="124">
        <v>132.69999999999999</v>
      </c>
      <c r="F33" s="119">
        <v>0.85178875638841567</v>
      </c>
      <c r="G33" s="167">
        <v>11.334013374135781</v>
      </c>
      <c r="H33" s="119">
        <v>0.1104755</v>
      </c>
      <c r="I33" s="141">
        <v>5.8599999999999999E-2</v>
      </c>
      <c r="J33" s="142">
        <v>1.6999999999999999E-3</v>
      </c>
      <c r="K33" s="143">
        <v>0.70499999999999996</v>
      </c>
      <c r="L33" s="141">
        <v>2.5000000000000001E-2</v>
      </c>
      <c r="M33" s="141">
        <v>8.8230000000000003E-2</v>
      </c>
      <c r="N33" s="141">
        <v>8.5999999999999998E-4</v>
      </c>
      <c r="O33" s="134">
        <v>0.27487249234954092</v>
      </c>
      <c r="P33" s="167">
        <v>552.26718277098848</v>
      </c>
      <c r="Q33" s="145">
        <v>63.316943785927705</v>
      </c>
      <c r="R33" s="119">
        <v>545.06058437624324</v>
      </c>
      <c r="S33" s="119">
        <v>5.0924223218619318</v>
      </c>
      <c r="T33" s="119">
        <v>541.7729712499164</v>
      </c>
      <c r="U33" s="119">
        <v>14.780218078090456</v>
      </c>
      <c r="V33" s="135">
        <f t="shared" si="0"/>
        <v>545.06058437624324</v>
      </c>
      <c r="W33" s="119">
        <f t="shared" si="1"/>
        <v>5.0924223218619318</v>
      </c>
      <c r="X33" s="124">
        <f t="shared" si="2"/>
        <v>100.60682486960214</v>
      </c>
    </row>
    <row r="34" spans="1:24">
      <c r="A34" s="138" t="s">
        <v>1028</v>
      </c>
      <c r="B34" s="139">
        <v>192300</v>
      </c>
      <c r="C34" s="118" t="s">
        <v>106</v>
      </c>
      <c r="D34" s="118" t="s">
        <v>106</v>
      </c>
      <c r="E34" s="124">
        <v>387</v>
      </c>
      <c r="F34" s="119">
        <v>0.2607561929595828</v>
      </c>
      <c r="G34" s="167">
        <v>11.299435028248588</v>
      </c>
      <c r="H34" s="119">
        <v>0.1034186</v>
      </c>
      <c r="I34" s="141">
        <v>5.9790000000000003E-2</v>
      </c>
      <c r="J34" s="142">
        <v>1.4E-3</v>
      </c>
      <c r="K34" s="143">
        <v>0.72799999999999998</v>
      </c>
      <c r="L34" s="141">
        <v>2.1999999999999999E-2</v>
      </c>
      <c r="M34" s="141">
        <v>8.8499999999999995E-2</v>
      </c>
      <c r="N34" s="141">
        <v>8.0999999999999996E-4</v>
      </c>
      <c r="O34" s="134">
        <v>0.30286594761171032</v>
      </c>
      <c r="P34" s="167">
        <v>595.9832252202624</v>
      </c>
      <c r="Q34" s="145">
        <v>50.730204697066902</v>
      </c>
      <c r="R34" s="119">
        <v>546.65980140187014</v>
      </c>
      <c r="S34" s="119">
        <v>4.7952720653181586</v>
      </c>
      <c r="T34" s="119">
        <v>555.37865703595867</v>
      </c>
      <c r="U34" s="119">
        <v>12.845730368643672</v>
      </c>
      <c r="V34" s="135">
        <f t="shared" si="0"/>
        <v>546.65980140187014</v>
      </c>
      <c r="W34" s="119">
        <f t="shared" si="1"/>
        <v>4.7952720653181586</v>
      </c>
      <c r="X34" s="124">
        <f t="shared" si="2"/>
        <v>98.430106104433179</v>
      </c>
    </row>
    <row r="35" spans="1:24">
      <c r="A35" s="146" t="s">
        <v>1029</v>
      </c>
      <c r="B35" s="147">
        <v>312000</v>
      </c>
      <c r="C35" s="127" t="s">
        <v>106</v>
      </c>
      <c r="D35" s="127" t="s">
        <v>106</v>
      </c>
      <c r="E35" s="133">
        <v>622</v>
      </c>
      <c r="F35" s="128">
        <v>0.11695906432748537</v>
      </c>
      <c r="G35" s="166">
        <v>11.28158844765343</v>
      </c>
      <c r="H35" s="128">
        <v>0.11581959999999999</v>
      </c>
      <c r="I35" s="149">
        <v>6.93E-2</v>
      </c>
      <c r="J35" s="150">
        <v>1.9E-3</v>
      </c>
      <c r="K35" s="151">
        <v>0.84899999999999998</v>
      </c>
      <c r="L35" s="149">
        <v>2.5999999999999999E-2</v>
      </c>
      <c r="M35" s="149">
        <v>8.8639999999999997E-2</v>
      </c>
      <c r="N35" s="149">
        <v>9.1E-4</v>
      </c>
      <c r="O35" s="136">
        <v>0.33523240072202165</v>
      </c>
      <c r="P35" s="166">
        <v>907.68325536314774</v>
      </c>
      <c r="Q35" s="153">
        <v>56.47758133635714</v>
      </c>
      <c r="R35" s="128">
        <v>547.48886888190327</v>
      </c>
      <c r="S35" s="128">
        <v>5.3863411796178298</v>
      </c>
      <c r="T35" s="128">
        <v>624.10006844188229</v>
      </c>
      <c r="U35" s="128">
        <v>14.178511466097689</v>
      </c>
      <c r="V35" s="137">
        <f t="shared" ref="V35:V70" si="3">IF(R35&lt;=800,R35,P35)</f>
        <v>547.48886888190327</v>
      </c>
      <c r="W35" s="128">
        <f t="shared" ref="W35:W70" si="4">IF(R35&lt;=800,S35,Q35)</f>
        <v>5.3863411796178298</v>
      </c>
      <c r="X35" s="133">
        <f t="shared" ref="X35:X70" si="5">IF(R35&lt;=800,100-(1-(R35/T35))*100,100-(1-(R35/P35))*100)</f>
        <v>87.724532741801283</v>
      </c>
    </row>
    <row r="36" spans="1:24">
      <c r="A36" s="138" t="s">
        <v>1030</v>
      </c>
      <c r="B36" s="139">
        <v>73600</v>
      </c>
      <c r="C36" s="118" t="s">
        <v>106</v>
      </c>
      <c r="D36" s="118" t="s">
        <v>106</v>
      </c>
      <c r="E36" s="124">
        <v>146</v>
      </c>
      <c r="F36" s="119">
        <v>0.58582308142940831</v>
      </c>
      <c r="G36" s="167">
        <v>11.173184357541899</v>
      </c>
      <c r="H36" s="119">
        <v>0.1023688</v>
      </c>
      <c r="I36" s="141">
        <v>5.91E-2</v>
      </c>
      <c r="J36" s="142">
        <v>1.6000000000000001E-3</v>
      </c>
      <c r="K36" s="143">
        <v>0.73699999999999999</v>
      </c>
      <c r="L36" s="141">
        <v>2.5000000000000001E-2</v>
      </c>
      <c r="M36" s="141">
        <v>8.9499999999999996E-2</v>
      </c>
      <c r="N36" s="141">
        <v>8.1999999999999998E-4</v>
      </c>
      <c r="O36" s="134">
        <v>0.2700960893854748</v>
      </c>
      <c r="P36" s="167">
        <v>570.78177989232813</v>
      </c>
      <c r="Q36" s="145">
        <v>58.903539583923326</v>
      </c>
      <c r="R36" s="119">
        <v>552.57937406954034</v>
      </c>
      <c r="S36" s="119">
        <v>4.8499966774087397</v>
      </c>
      <c r="T36" s="119">
        <v>560.65338605774275</v>
      </c>
      <c r="U36" s="119">
        <v>14.509864705305176</v>
      </c>
      <c r="V36" s="135">
        <f t="shared" si="3"/>
        <v>552.57937406954034</v>
      </c>
      <c r="W36" s="119">
        <f t="shared" si="4"/>
        <v>4.8499966774087397</v>
      </c>
      <c r="X36" s="124">
        <f t="shared" si="5"/>
        <v>98.559892406077282</v>
      </c>
    </row>
    <row r="37" spans="1:24">
      <c r="A37" s="138" t="s">
        <v>1031</v>
      </c>
      <c r="B37" s="139">
        <v>410900</v>
      </c>
      <c r="C37" s="118" t="s">
        <v>106</v>
      </c>
      <c r="D37" s="118" t="s">
        <v>106</v>
      </c>
      <c r="E37" s="124">
        <v>804</v>
      </c>
      <c r="F37" s="119">
        <v>1.3106159895150722E-2</v>
      </c>
      <c r="G37" s="167">
        <v>11.171936096525528</v>
      </c>
      <c r="H37" s="119">
        <v>9.2360999999999999E-2</v>
      </c>
      <c r="I37" s="141">
        <v>5.9569999999999998E-2</v>
      </c>
      <c r="J37" s="142">
        <v>1.1999999999999999E-3</v>
      </c>
      <c r="K37" s="143">
        <v>0.72919999999999996</v>
      </c>
      <c r="L37" s="141">
        <v>2.1000000000000001E-2</v>
      </c>
      <c r="M37" s="141">
        <v>8.9510000000000006E-2</v>
      </c>
      <c r="N37" s="141">
        <v>7.3999999999999999E-4</v>
      </c>
      <c r="O37" s="134">
        <v>0.28706981396066406</v>
      </c>
      <c r="P37" s="167">
        <v>587.99127381174037</v>
      </c>
      <c r="Q37" s="145">
        <v>43.702240977119963</v>
      </c>
      <c r="R37" s="119">
        <v>552.63854235405665</v>
      </c>
      <c r="S37" s="119">
        <v>4.376946707917341</v>
      </c>
      <c r="T37" s="119">
        <v>556.08353943376119</v>
      </c>
      <c r="U37" s="119">
        <v>12.256885117788556</v>
      </c>
      <c r="V37" s="135">
        <f t="shared" si="3"/>
        <v>552.63854235405665</v>
      </c>
      <c r="W37" s="119">
        <f t="shared" si="4"/>
        <v>4.376946707917341</v>
      </c>
      <c r="X37" s="124">
        <f t="shared" si="5"/>
        <v>99.380489290653614</v>
      </c>
    </row>
    <row r="38" spans="1:24">
      <c r="A38" s="138" t="s">
        <v>1032</v>
      </c>
      <c r="B38" s="139">
        <v>380900</v>
      </c>
      <c r="C38" s="118" t="s">
        <v>106</v>
      </c>
      <c r="D38" s="118" t="s">
        <v>106</v>
      </c>
      <c r="E38" s="124">
        <v>716</v>
      </c>
      <c r="F38" s="119">
        <v>1.6366612111292964E-2</v>
      </c>
      <c r="G38" s="167">
        <v>10.472300764477955</v>
      </c>
      <c r="H38" s="119">
        <v>0.10747569999999999</v>
      </c>
      <c r="I38" s="141">
        <v>6.2700000000000006E-2</v>
      </c>
      <c r="J38" s="142">
        <v>1.5E-3</v>
      </c>
      <c r="K38" s="143">
        <v>0.81899999999999995</v>
      </c>
      <c r="L38" s="141">
        <v>2.5999999999999999E-2</v>
      </c>
      <c r="M38" s="141">
        <v>9.5490000000000005E-2</v>
      </c>
      <c r="N38" s="141">
        <v>9.7999999999999997E-4</v>
      </c>
      <c r="O38" s="134">
        <v>0.32327992459943444</v>
      </c>
      <c r="P38" s="167">
        <v>698.07128412625411</v>
      </c>
      <c r="Q38" s="145">
        <v>50.960937631376211</v>
      </c>
      <c r="R38" s="119">
        <v>587.92426597764222</v>
      </c>
      <c r="S38" s="119">
        <v>5.7642350402369402</v>
      </c>
      <c r="T38" s="119">
        <v>607.49037877441754</v>
      </c>
      <c r="U38" s="119">
        <v>14.41070006245161</v>
      </c>
      <c r="V38" s="135">
        <f t="shared" si="3"/>
        <v>587.92426597764222</v>
      </c>
      <c r="W38" s="119">
        <f t="shared" si="4"/>
        <v>5.7642350402369402</v>
      </c>
      <c r="X38" s="124">
        <f t="shared" si="5"/>
        <v>96.779189682600574</v>
      </c>
    </row>
    <row r="39" spans="1:24">
      <c r="A39" s="138" t="s">
        <v>1033</v>
      </c>
      <c r="B39" s="139">
        <v>156900</v>
      </c>
      <c r="C39" s="118" t="s">
        <v>106</v>
      </c>
      <c r="D39" s="118" t="s">
        <v>106</v>
      </c>
      <c r="E39" s="124">
        <v>282</v>
      </c>
      <c r="F39" s="119">
        <v>0.61996280223186606</v>
      </c>
      <c r="G39" s="167">
        <v>10.300782859497321</v>
      </c>
      <c r="H39" s="119">
        <v>9.8678699999999994E-2</v>
      </c>
      <c r="I39" s="141">
        <v>5.9569999999999998E-2</v>
      </c>
      <c r="J39" s="142">
        <v>1.4E-3</v>
      </c>
      <c r="K39" s="143">
        <v>0.79400000000000004</v>
      </c>
      <c r="L39" s="141">
        <v>2.5000000000000001E-2</v>
      </c>
      <c r="M39" s="141">
        <v>9.708E-2</v>
      </c>
      <c r="N39" s="141">
        <v>9.3000000000000005E-4</v>
      </c>
      <c r="O39" s="134">
        <v>0.30425216316440057</v>
      </c>
      <c r="P39" s="167">
        <v>587.99127381174037</v>
      </c>
      <c r="Q39" s="145">
        <v>50.985947806639963</v>
      </c>
      <c r="R39" s="119">
        <v>597.27384236177704</v>
      </c>
      <c r="S39" s="119">
        <v>5.4623414512121826</v>
      </c>
      <c r="T39" s="119">
        <v>593.43835471046805</v>
      </c>
      <c r="U39" s="119">
        <v>14.052024063949489</v>
      </c>
      <c r="V39" s="135">
        <f t="shared" si="3"/>
        <v>597.27384236177704</v>
      </c>
      <c r="W39" s="119">
        <f t="shared" si="4"/>
        <v>5.4623414512121826</v>
      </c>
      <c r="X39" s="124">
        <f t="shared" si="5"/>
        <v>100.64631610357917</v>
      </c>
    </row>
    <row r="40" spans="1:24">
      <c r="A40" s="138" t="s">
        <v>1034</v>
      </c>
      <c r="B40" s="139">
        <v>358900</v>
      </c>
      <c r="C40" s="118" t="s">
        <v>106</v>
      </c>
      <c r="D40" s="118" t="s">
        <v>106</v>
      </c>
      <c r="E40" s="124">
        <v>614</v>
      </c>
      <c r="F40" s="119">
        <v>0.22271714922048996</v>
      </c>
      <c r="G40" s="167">
        <v>9.624639076034649</v>
      </c>
      <c r="H40" s="119">
        <v>9.1707339999999998E-2</v>
      </c>
      <c r="I40" s="141">
        <v>6.1850000000000002E-2</v>
      </c>
      <c r="J40" s="142">
        <v>1.2999999999999999E-3</v>
      </c>
      <c r="K40" s="143">
        <v>0.88100000000000001</v>
      </c>
      <c r="L40" s="141">
        <v>2.5999999999999999E-2</v>
      </c>
      <c r="M40" s="141">
        <v>0.10390000000000001</v>
      </c>
      <c r="N40" s="141">
        <v>9.8999999999999999E-4</v>
      </c>
      <c r="O40" s="134">
        <v>0.32286592137410225</v>
      </c>
      <c r="P40" s="167">
        <v>668.92622658415462</v>
      </c>
      <c r="Q40" s="145">
        <v>44.988249988649407</v>
      </c>
      <c r="R40" s="119">
        <v>637.22394225411153</v>
      </c>
      <c r="S40" s="119">
        <v>5.7786846804348215</v>
      </c>
      <c r="T40" s="119">
        <v>641.52261798131019</v>
      </c>
      <c r="U40" s="119">
        <v>13.938951413300174</v>
      </c>
      <c r="V40" s="135">
        <f t="shared" si="3"/>
        <v>637.22394225411153</v>
      </c>
      <c r="W40" s="119">
        <f t="shared" si="4"/>
        <v>5.7786846804348215</v>
      </c>
      <c r="X40" s="124">
        <f t="shared" si="5"/>
        <v>99.329926084176833</v>
      </c>
    </row>
    <row r="41" spans="1:24">
      <c r="A41" s="138" t="s">
        <v>1035</v>
      </c>
      <c r="B41" s="139">
        <v>271000</v>
      </c>
      <c r="C41" s="118" t="s">
        <v>106</v>
      </c>
      <c r="D41" s="118" t="s">
        <v>106</v>
      </c>
      <c r="E41" s="124">
        <v>457.9</v>
      </c>
      <c r="F41" s="119">
        <v>0.2237136465324385</v>
      </c>
      <c r="G41" s="167">
        <v>9.5419847328244263</v>
      </c>
      <c r="H41" s="119">
        <v>9.1049469999999993E-2</v>
      </c>
      <c r="I41" s="141">
        <v>6.123E-2</v>
      </c>
      <c r="J41" s="142">
        <v>1.2999999999999999E-3</v>
      </c>
      <c r="K41" s="143">
        <v>0.9</v>
      </c>
      <c r="L41" s="141">
        <v>2.5999999999999999E-2</v>
      </c>
      <c r="M41" s="141">
        <v>0.1048</v>
      </c>
      <c r="N41" s="141">
        <v>1E-3</v>
      </c>
      <c r="O41" s="134">
        <v>0.3302994715208456</v>
      </c>
      <c r="P41" s="167">
        <v>647.32350368438881</v>
      </c>
      <c r="Q41" s="145">
        <v>45.606488761775061</v>
      </c>
      <c r="R41" s="119">
        <v>642.47750596580386</v>
      </c>
      <c r="S41" s="119">
        <v>5.8322759629339771</v>
      </c>
      <c r="T41" s="119">
        <v>651.72755868649506</v>
      </c>
      <c r="U41" s="119">
        <v>13.800504852047766</v>
      </c>
      <c r="V41" s="135">
        <f t="shared" si="3"/>
        <v>642.47750596580386</v>
      </c>
      <c r="W41" s="119">
        <f t="shared" si="4"/>
        <v>5.8322759629339771</v>
      </c>
      <c r="X41" s="124">
        <f t="shared" si="5"/>
        <v>98.580687190927762</v>
      </c>
    </row>
    <row r="42" spans="1:24">
      <c r="A42" s="138" t="s">
        <v>1036</v>
      </c>
      <c r="B42" s="139">
        <v>77200</v>
      </c>
      <c r="C42" s="118" t="s">
        <v>106</v>
      </c>
      <c r="D42" s="118" t="s">
        <v>106</v>
      </c>
      <c r="E42" s="124">
        <v>127.9</v>
      </c>
      <c r="F42" s="119">
        <v>0.42535091450446622</v>
      </c>
      <c r="G42" s="167">
        <v>9.3370681605975729</v>
      </c>
      <c r="H42" s="119">
        <v>9.5898929999999993E-2</v>
      </c>
      <c r="I42" s="141">
        <v>6.3500000000000001E-2</v>
      </c>
      <c r="J42" s="142">
        <v>1.8E-3</v>
      </c>
      <c r="K42" s="143">
        <v>0.93799999999999994</v>
      </c>
      <c r="L42" s="141">
        <v>3.2000000000000001E-2</v>
      </c>
      <c r="M42" s="141">
        <v>0.1071</v>
      </c>
      <c r="N42" s="141">
        <v>1.1000000000000001E-3</v>
      </c>
      <c r="O42" s="134">
        <v>0.30106209150326796</v>
      </c>
      <c r="P42" s="167">
        <v>725.0190416051546</v>
      </c>
      <c r="Q42" s="145">
        <v>60.117396213002081</v>
      </c>
      <c r="R42" s="119">
        <v>655.88386064969575</v>
      </c>
      <c r="S42" s="119">
        <v>6.4018924598113927</v>
      </c>
      <c r="T42" s="119">
        <v>671.83481085299741</v>
      </c>
      <c r="U42" s="119">
        <v>16.628957994946063</v>
      </c>
      <c r="V42" s="135">
        <f t="shared" si="3"/>
        <v>655.88386064969575</v>
      </c>
      <c r="W42" s="119">
        <f t="shared" si="4"/>
        <v>6.4018924598113927</v>
      </c>
      <c r="X42" s="124">
        <f t="shared" si="5"/>
        <v>97.625763067702692</v>
      </c>
    </row>
    <row r="43" spans="1:24">
      <c r="A43" s="138" t="s">
        <v>1037</v>
      </c>
      <c r="B43" s="139">
        <v>179900</v>
      </c>
      <c r="C43" s="118" t="s">
        <v>106</v>
      </c>
      <c r="D43" s="118" t="s">
        <v>106</v>
      </c>
      <c r="E43" s="124">
        <v>303.3</v>
      </c>
      <c r="F43" s="119">
        <v>0.54171180931744312</v>
      </c>
      <c r="G43" s="167">
        <v>9.2850510677808717</v>
      </c>
      <c r="H43" s="119">
        <v>0.120697</v>
      </c>
      <c r="I43" s="141">
        <v>6.3799999999999996E-2</v>
      </c>
      <c r="J43" s="142">
        <v>1.6999999999999999E-3</v>
      </c>
      <c r="K43" s="143">
        <v>0.94499999999999995</v>
      </c>
      <c r="L43" s="141">
        <v>3.2000000000000001E-2</v>
      </c>
      <c r="M43" s="141">
        <v>0.1077</v>
      </c>
      <c r="N43" s="141">
        <v>1.4E-3</v>
      </c>
      <c r="O43" s="134">
        <v>0.38387883008356544</v>
      </c>
      <c r="P43" s="167">
        <v>735.00689104833907</v>
      </c>
      <c r="Q43" s="145">
        <v>56.418807680318345</v>
      </c>
      <c r="R43" s="119">
        <v>659.37659010958919</v>
      </c>
      <c r="S43" s="119">
        <v>8.1423502840214041</v>
      </c>
      <c r="T43" s="119">
        <v>675.49573749343506</v>
      </c>
      <c r="U43" s="119">
        <v>16.569596505122945</v>
      </c>
      <c r="V43" s="135">
        <f t="shared" si="3"/>
        <v>659.37659010958919</v>
      </c>
      <c r="W43" s="119">
        <f t="shared" si="4"/>
        <v>8.1423502840214041</v>
      </c>
      <c r="X43" s="124">
        <f t="shared" si="5"/>
        <v>97.613730703370649</v>
      </c>
    </row>
    <row r="44" spans="1:24">
      <c r="A44" s="138" t="s">
        <v>1038</v>
      </c>
      <c r="B44" s="139">
        <v>223400</v>
      </c>
      <c r="C44" s="118" t="s">
        <v>106</v>
      </c>
      <c r="D44" s="118" t="s">
        <v>106</v>
      </c>
      <c r="E44" s="124">
        <v>367</v>
      </c>
      <c r="F44" s="119">
        <v>0.78369905956112851</v>
      </c>
      <c r="G44" s="167">
        <v>9.2421441774491679</v>
      </c>
      <c r="H44" s="119">
        <v>0.1025007</v>
      </c>
      <c r="I44" s="141">
        <v>6.3710000000000003E-2</v>
      </c>
      <c r="J44" s="142">
        <v>1.5E-3</v>
      </c>
      <c r="K44" s="143">
        <v>0.95899999999999996</v>
      </c>
      <c r="L44" s="141">
        <v>3.1E-2</v>
      </c>
      <c r="M44" s="141">
        <v>0.1082</v>
      </c>
      <c r="N44" s="141">
        <v>1.1999999999999999E-3</v>
      </c>
      <c r="O44" s="134">
        <v>0.34309224256156456</v>
      </c>
      <c r="P44" s="167">
        <v>732.01717795778575</v>
      </c>
      <c r="Q44" s="145">
        <v>49.875859068439027</v>
      </c>
      <c r="R44" s="119">
        <v>662.28575310950714</v>
      </c>
      <c r="S44" s="119">
        <v>6.9766394061871324</v>
      </c>
      <c r="T44" s="119">
        <v>682.77822913378054</v>
      </c>
      <c r="U44" s="119">
        <v>15.942021398179691</v>
      </c>
      <c r="V44" s="135">
        <f t="shared" si="3"/>
        <v>662.28575310950714</v>
      </c>
      <c r="W44" s="119">
        <f t="shared" si="4"/>
        <v>6.9766394061871324</v>
      </c>
      <c r="X44" s="124">
        <f t="shared" si="5"/>
        <v>96.998662940634233</v>
      </c>
    </row>
    <row r="45" spans="1:24">
      <c r="A45" s="138" t="s">
        <v>1039</v>
      </c>
      <c r="B45" s="139">
        <v>155100</v>
      </c>
      <c r="C45" s="118" t="s">
        <v>106</v>
      </c>
      <c r="D45" s="118" t="s">
        <v>106</v>
      </c>
      <c r="E45" s="124">
        <v>247</v>
      </c>
      <c r="F45" s="119">
        <v>0.23607176581680833</v>
      </c>
      <c r="G45" s="167">
        <v>9.1324200913242013</v>
      </c>
      <c r="H45" s="119">
        <v>9.1741210000000004E-2</v>
      </c>
      <c r="I45" s="141">
        <v>6.3899999999999998E-2</v>
      </c>
      <c r="J45" s="142">
        <v>1.6000000000000001E-3</v>
      </c>
      <c r="K45" s="143">
        <v>0.96599999999999997</v>
      </c>
      <c r="L45" s="141">
        <v>3.1E-2</v>
      </c>
      <c r="M45" s="141">
        <v>0.1095</v>
      </c>
      <c r="N45" s="141">
        <v>1.1000000000000001E-3</v>
      </c>
      <c r="O45" s="134">
        <v>0.31303579319487401</v>
      </c>
      <c r="P45" s="167">
        <v>738.3221532758381</v>
      </c>
      <c r="Q45" s="145">
        <v>52.988411564006775</v>
      </c>
      <c r="R45" s="119">
        <v>669.84343845615797</v>
      </c>
      <c r="S45" s="119">
        <v>6.3880511513831379</v>
      </c>
      <c r="T45" s="119">
        <v>686.39998144384913</v>
      </c>
      <c r="U45" s="119">
        <v>15.885701080066269</v>
      </c>
      <c r="V45" s="135">
        <f t="shared" si="3"/>
        <v>669.84343845615797</v>
      </c>
      <c r="W45" s="119">
        <f t="shared" si="4"/>
        <v>6.3880511513831379</v>
      </c>
      <c r="X45" s="124">
        <f t="shared" si="5"/>
        <v>97.587916166188663</v>
      </c>
    </row>
    <row r="46" spans="1:24">
      <c r="A46" s="138" t="s">
        <v>1040</v>
      </c>
      <c r="B46" s="139">
        <v>80170</v>
      </c>
      <c r="C46" s="118" t="s">
        <v>106</v>
      </c>
      <c r="D46" s="118" t="s">
        <v>106</v>
      </c>
      <c r="E46" s="124">
        <v>124</v>
      </c>
      <c r="F46" s="119">
        <v>0.43535045711797993</v>
      </c>
      <c r="G46" s="167">
        <v>8.9285714285714288</v>
      </c>
      <c r="H46" s="119">
        <v>8.7691329999999998E-2</v>
      </c>
      <c r="I46" s="141">
        <v>6.2199999999999998E-2</v>
      </c>
      <c r="J46" s="142">
        <v>1.6999999999999999E-3</v>
      </c>
      <c r="K46" s="143">
        <v>0.95699999999999996</v>
      </c>
      <c r="L46" s="141">
        <v>3.2000000000000001E-2</v>
      </c>
      <c r="M46" s="141">
        <v>0.112</v>
      </c>
      <c r="N46" s="141">
        <v>1.1000000000000001E-3</v>
      </c>
      <c r="O46" s="134">
        <v>0.29372209821428569</v>
      </c>
      <c r="P46" s="167">
        <v>680.99229618618563</v>
      </c>
      <c r="Q46" s="145">
        <v>58.38354135744477</v>
      </c>
      <c r="R46" s="119">
        <v>684.35259196384027</v>
      </c>
      <c r="S46" s="119">
        <v>6.3736966230610506</v>
      </c>
      <c r="T46" s="119">
        <v>681.74106555712956</v>
      </c>
      <c r="U46" s="119">
        <v>16.468813989842147</v>
      </c>
      <c r="V46" s="135">
        <f t="shared" si="3"/>
        <v>684.35259196384027</v>
      </c>
      <c r="W46" s="119">
        <f t="shared" si="4"/>
        <v>6.3736966230610506</v>
      </c>
      <c r="X46" s="124">
        <f t="shared" si="5"/>
        <v>100.38306719935912</v>
      </c>
    </row>
    <row r="47" spans="1:24">
      <c r="A47" s="138" t="s">
        <v>1041</v>
      </c>
      <c r="B47" s="139">
        <v>83530</v>
      </c>
      <c r="C47" s="118" t="s">
        <v>106</v>
      </c>
      <c r="D47" s="118" t="s">
        <v>106</v>
      </c>
      <c r="E47" s="124">
        <v>130.19999999999999</v>
      </c>
      <c r="F47" s="119">
        <v>0.57306590257879653</v>
      </c>
      <c r="G47" s="167">
        <v>8.7950747581354438</v>
      </c>
      <c r="H47" s="119">
        <v>8.5088670000000005E-2</v>
      </c>
      <c r="I47" s="141">
        <v>6.2300000000000001E-2</v>
      </c>
      <c r="J47" s="142">
        <v>1.6999999999999999E-3</v>
      </c>
      <c r="K47" s="143">
        <v>0.97799999999999998</v>
      </c>
      <c r="L47" s="141">
        <v>3.2000000000000001E-2</v>
      </c>
      <c r="M47" s="141">
        <v>0.1137</v>
      </c>
      <c r="N47" s="141">
        <v>1.1000000000000001E-3</v>
      </c>
      <c r="O47" s="134">
        <v>0.29567941952506593</v>
      </c>
      <c r="P47" s="167">
        <v>684.42289609078205</v>
      </c>
      <c r="Q47" s="145">
        <v>58.256942548394669</v>
      </c>
      <c r="R47" s="119">
        <v>694.20019608004748</v>
      </c>
      <c r="S47" s="119">
        <v>6.3639723367526813</v>
      </c>
      <c r="T47" s="119">
        <v>692.57880205160211</v>
      </c>
      <c r="U47" s="119">
        <v>16.295363629450094</v>
      </c>
      <c r="V47" s="135">
        <f t="shared" si="3"/>
        <v>694.20019608004748</v>
      </c>
      <c r="W47" s="119">
        <f t="shared" si="4"/>
        <v>6.3639723367526813</v>
      </c>
      <c r="X47" s="124">
        <f t="shared" si="5"/>
        <v>100.23410968161923</v>
      </c>
    </row>
    <row r="48" spans="1:24">
      <c r="A48" s="138" t="s">
        <v>1042</v>
      </c>
      <c r="B48" s="139">
        <v>227900</v>
      </c>
      <c r="C48" s="118" t="s">
        <v>106</v>
      </c>
      <c r="D48" s="118" t="s">
        <v>106</v>
      </c>
      <c r="E48" s="124">
        <v>369</v>
      </c>
      <c r="F48" s="119">
        <v>0.20964360587002098</v>
      </c>
      <c r="G48" s="167">
        <v>8.7336244541484707</v>
      </c>
      <c r="H48" s="119">
        <v>0.1067867</v>
      </c>
      <c r="I48" s="141">
        <v>6.3299999999999995E-2</v>
      </c>
      <c r="J48" s="142">
        <v>1.6000000000000001E-3</v>
      </c>
      <c r="K48" s="143">
        <v>1.0149999999999999</v>
      </c>
      <c r="L48" s="141">
        <v>3.2000000000000001E-2</v>
      </c>
      <c r="M48" s="141">
        <v>0.1145</v>
      </c>
      <c r="N48" s="141">
        <v>1.4E-3</v>
      </c>
      <c r="O48" s="134">
        <v>0.38782751091703049</v>
      </c>
      <c r="P48" s="167">
        <v>718.3251396367358</v>
      </c>
      <c r="Q48" s="145">
        <v>53.665052269786258</v>
      </c>
      <c r="R48" s="119">
        <v>698.82916257074328</v>
      </c>
      <c r="S48" s="119">
        <v>8.0927017935977119</v>
      </c>
      <c r="T48" s="119">
        <v>711.39685779422871</v>
      </c>
      <c r="U48" s="119">
        <v>15.998488379454898</v>
      </c>
      <c r="V48" s="135">
        <f t="shared" si="3"/>
        <v>698.82916257074328</v>
      </c>
      <c r="W48" s="119">
        <f t="shared" si="4"/>
        <v>8.0927017935977119</v>
      </c>
      <c r="X48" s="124">
        <f t="shared" si="5"/>
        <v>98.233377743267937</v>
      </c>
    </row>
    <row r="49" spans="1:24">
      <c r="A49" s="138" t="s">
        <v>1043</v>
      </c>
      <c r="B49" s="139">
        <v>368500</v>
      </c>
      <c r="C49" s="118" t="s">
        <v>106</v>
      </c>
      <c r="D49" s="118" t="s">
        <v>106</v>
      </c>
      <c r="E49" s="124">
        <v>565</v>
      </c>
      <c r="F49" s="119">
        <v>0.49043648847474247</v>
      </c>
      <c r="G49" s="167">
        <v>8.2987551867219924</v>
      </c>
      <c r="H49" s="119">
        <v>8.9530139999999994E-2</v>
      </c>
      <c r="I49" s="141">
        <v>6.7699999999999996E-2</v>
      </c>
      <c r="J49" s="142">
        <v>1.6000000000000001E-3</v>
      </c>
      <c r="K49" s="143">
        <v>1.1379999999999999</v>
      </c>
      <c r="L49" s="141">
        <v>3.5000000000000003E-2</v>
      </c>
      <c r="M49" s="141">
        <v>0.1205</v>
      </c>
      <c r="N49" s="141">
        <v>1.2999999999999999E-3</v>
      </c>
      <c r="O49" s="134">
        <v>0.35077652637818602</v>
      </c>
      <c r="P49" s="167">
        <v>859.38341986755836</v>
      </c>
      <c r="Q49" s="145">
        <v>49.054300472202257</v>
      </c>
      <c r="R49" s="119">
        <v>733.44086548812049</v>
      </c>
      <c r="S49" s="119">
        <v>7.4747708831891941</v>
      </c>
      <c r="T49" s="119">
        <v>771.55994578144225</v>
      </c>
      <c r="U49" s="119">
        <v>16.487676977650608</v>
      </c>
      <c r="V49" s="135">
        <f t="shared" si="3"/>
        <v>733.44086548812049</v>
      </c>
      <c r="W49" s="119">
        <f t="shared" si="4"/>
        <v>7.4747708831891941</v>
      </c>
      <c r="X49" s="124">
        <f t="shared" si="5"/>
        <v>95.059479110892099</v>
      </c>
    </row>
    <row r="50" spans="1:24">
      <c r="A50" s="138" t="s">
        <v>1044</v>
      </c>
      <c r="B50" s="139">
        <v>87900</v>
      </c>
      <c r="C50" s="118" t="s">
        <v>106</v>
      </c>
      <c r="D50" s="118" t="s">
        <v>106</v>
      </c>
      <c r="E50" s="124">
        <v>129.1</v>
      </c>
      <c r="F50" s="119">
        <v>0.48638132295719844</v>
      </c>
      <c r="G50" s="167">
        <v>8.291873963515755</v>
      </c>
      <c r="H50" s="119">
        <v>8.2506209999999996E-2</v>
      </c>
      <c r="I50" s="141">
        <v>6.5199999999999994E-2</v>
      </c>
      <c r="J50" s="142">
        <v>1.8E-3</v>
      </c>
      <c r="K50" s="143">
        <v>1.0820000000000001</v>
      </c>
      <c r="L50" s="141">
        <v>3.5999999999999997E-2</v>
      </c>
      <c r="M50" s="141">
        <v>0.1206</v>
      </c>
      <c r="N50" s="141">
        <v>1.1999999999999999E-3</v>
      </c>
      <c r="O50" s="134">
        <v>0.29906025428413491</v>
      </c>
      <c r="P50" s="167">
        <v>780.79682386234447</v>
      </c>
      <c r="Q50" s="145">
        <v>58.023815363405113</v>
      </c>
      <c r="R50" s="119">
        <v>734.01615567475994</v>
      </c>
      <c r="S50" s="119">
        <v>6.8994806965497446</v>
      </c>
      <c r="T50" s="119">
        <v>744.6098087960371</v>
      </c>
      <c r="U50" s="119">
        <v>17.406992929316857</v>
      </c>
      <c r="V50" s="135">
        <f t="shared" si="3"/>
        <v>734.01615567475994</v>
      </c>
      <c r="W50" s="119">
        <f t="shared" si="4"/>
        <v>6.8994806965497446</v>
      </c>
      <c r="X50" s="124">
        <f t="shared" si="5"/>
        <v>98.577287997534427</v>
      </c>
    </row>
    <row r="51" spans="1:24">
      <c r="A51" s="138" t="s">
        <v>1046</v>
      </c>
      <c r="B51" s="139">
        <v>60700</v>
      </c>
      <c r="C51" s="118" t="s">
        <v>106</v>
      </c>
      <c r="D51" s="118" t="s">
        <v>106</v>
      </c>
      <c r="E51" s="124">
        <v>78.099999999999994</v>
      </c>
      <c r="F51" s="119">
        <v>0.32051282051282048</v>
      </c>
      <c r="G51" s="167">
        <v>7.2992700729926998</v>
      </c>
      <c r="H51" s="119">
        <v>0.1172146</v>
      </c>
      <c r="I51" s="141">
        <v>6.5000000000000002E-2</v>
      </c>
      <c r="J51" s="142">
        <v>2E-3</v>
      </c>
      <c r="K51" s="143">
        <v>1.214</v>
      </c>
      <c r="L51" s="141">
        <v>4.5999999999999999E-2</v>
      </c>
      <c r="M51" s="141">
        <v>0.13700000000000001</v>
      </c>
      <c r="N51" s="141">
        <v>2.2000000000000001E-3</v>
      </c>
      <c r="O51" s="134">
        <v>0.42380196762932409</v>
      </c>
      <c r="P51" s="167">
        <v>774.33646950705031</v>
      </c>
      <c r="Q51" s="145">
        <v>64.736527934198122</v>
      </c>
      <c r="R51" s="119">
        <v>827.67584056985652</v>
      </c>
      <c r="S51" s="119">
        <v>12.461220997100895</v>
      </c>
      <c r="T51" s="119">
        <v>807.02729784885526</v>
      </c>
      <c r="U51" s="119">
        <v>20.880315781844274</v>
      </c>
      <c r="V51" s="135">
        <f t="shared" si="3"/>
        <v>774.33646950705031</v>
      </c>
      <c r="W51" s="119">
        <f t="shared" si="4"/>
        <v>64.736527934198122</v>
      </c>
      <c r="X51" s="124">
        <f t="shared" si="5"/>
        <v>106.88839711976404</v>
      </c>
    </row>
    <row r="52" spans="1:24">
      <c r="A52" s="138" t="s">
        <v>1045</v>
      </c>
      <c r="B52" s="139">
        <v>112900</v>
      </c>
      <c r="C52" s="118" t="s">
        <v>106</v>
      </c>
      <c r="D52" s="118" t="s">
        <v>106</v>
      </c>
      <c r="E52" s="124">
        <v>160.6</v>
      </c>
      <c r="F52" s="119">
        <v>0.56338028169014087</v>
      </c>
      <c r="G52" s="167">
        <v>7.7760497667185078</v>
      </c>
      <c r="H52" s="119">
        <v>0.10884050000000001</v>
      </c>
      <c r="I52" s="141">
        <v>6.7400000000000002E-2</v>
      </c>
      <c r="J52" s="142">
        <v>1.9E-3</v>
      </c>
      <c r="K52" s="143">
        <v>1.2170000000000001</v>
      </c>
      <c r="L52" s="141">
        <v>4.5999999999999999E-2</v>
      </c>
      <c r="M52" s="141">
        <v>0.12859999999999999</v>
      </c>
      <c r="N52" s="141">
        <v>1.8E-3</v>
      </c>
      <c r="O52" s="134">
        <v>0.37030901345594708</v>
      </c>
      <c r="P52" s="167">
        <v>850.15858475738105</v>
      </c>
      <c r="Q52" s="145">
        <v>58.59657563652739</v>
      </c>
      <c r="R52" s="119">
        <v>779.87382145303923</v>
      </c>
      <c r="S52" s="119">
        <v>10.273172185514909</v>
      </c>
      <c r="T52" s="119">
        <v>808.40222433281656</v>
      </c>
      <c r="U52" s="119">
        <v>20.852349106184647</v>
      </c>
      <c r="V52" s="135">
        <f t="shared" si="3"/>
        <v>779.87382145303923</v>
      </c>
      <c r="W52" s="119">
        <f t="shared" si="4"/>
        <v>10.273172185514909</v>
      </c>
      <c r="X52" s="124">
        <f t="shared" si="5"/>
        <v>96.471013807103006</v>
      </c>
    </row>
    <row r="53" spans="1:24">
      <c r="A53" s="138" t="s">
        <v>1048</v>
      </c>
      <c r="B53" s="139">
        <v>194000</v>
      </c>
      <c r="C53" s="118" t="s">
        <v>106</v>
      </c>
      <c r="D53" s="118" t="s">
        <v>106</v>
      </c>
      <c r="E53" s="124">
        <v>234.1</v>
      </c>
      <c r="F53" s="119">
        <v>0.33333333333333331</v>
      </c>
      <c r="G53" s="167">
        <v>6.7159167226326391</v>
      </c>
      <c r="H53" s="119">
        <v>7.2165660000000006E-2</v>
      </c>
      <c r="I53" s="141">
        <v>7.0599999999999996E-2</v>
      </c>
      <c r="J53" s="142">
        <v>1.6999999999999999E-3</v>
      </c>
      <c r="K53" s="143">
        <v>1.444</v>
      </c>
      <c r="L53" s="141">
        <v>4.3999999999999997E-2</v>
      </c>
      <c r="M53" s="141">
        <v>0.1489</v>
      </c>
      <c r="N53" s="141">
        <v>1.6000000000000001E-3</v>
      </c>
      <c r="O53" s="134">
        <v>0.35264668172660113</v>
      </c>
      <c r="P53" s="167">
        <v>945.85436673020251</v>
      </c>
      <c r="Q53" s="145">
        <v>49.309105244279117</v>
      </c>
      <c r="R53" s="119">
        <v>894.79428123888556</v>
      </c>
      <c r="S53" s="119">
        <v>8.9712658572215105</v>
      </c>
      <c r="T53" s="119">
        <v>907.38289212504321</v>
      </c>
      <c r="U53" s="119">
        <v>18.117615441523185</v>
      </c>
      <c r="V53" s="135">
        <f t="shared" si="3"/>
        <v>945.85436673020251</v>
      </c>
      <c r="W53" s="119">
        <f t="shared" si="4"/>
        <v>49.309105244279117</v>
      </c>
      <c r="X53" s="124">
        <f t="shared" si="5"/>
        <v>94.601696911562556</v>
      </c>
    </row>
    <row r="54" spans="1:24">
      <c r="A54" s="138" t="s">
        <v>1047</v>
      </c>
      <c r="B54" s="139">
        <v>246000</v>
      </c>
      <c r="C54" s="118" t="s">
        <v>106</v>
      </c>
      <c r="D54" s="118" t="s">
        <v>106</v>
      </c>
      <c r="E54" s="124">
        <v>307.7</v>
      </c>
      <c r="F54" s="119">
        <v>0.28457598178713717</v>
      </c>
      <c r="G54" s="167">
        <v>6.8212824010914046</v>
      </c>
      <c r="H54" s="119">
        <v>8.8406799999999994E-2</v>
      </c>
      <c r="I54" s="141">
        <v>7.1599999999999997E-2</v>
      </c>
      <c r="J54" s="142">
        <v>1.6999999999999999E-3</v>
      </c>
      <c r="K54" s="143">
        <v>1.444</v>
      </c>
      <c r="L54" s="141">
        <v>4.5999999999999999E-2</v>
      </c>
      <c r="M54" s="141">
        <v>0.14660000000000001</v>
      </c>
      <c r="N54" s="141">
        <v>1.9E-3</v>
      </c>
      <c r="O54" s="134">
        <v>0.40684500860074735</v>
      </c>
      <c r="P54" s="167">
        <v>974.59248998628925</v>
      </c>
      <c r="Q54" s="145">
        <v>48.40582959398126</v>
      </c>
      <c r="R54" s="119">
        <v>881.87617400254874</v>
      </c>
      <c r="S54" s="119">
        <v>10.673338629302748</v>
      </c>
      <c r="T54" s="119">
        <v>907.38289212504321</v>
      </c>
      <c r="U54" s="119">
        <v>18.933511872130339</v>
      </c>
      <c r="V54" s="135">
        <f t="shared" si="3"/>
        <v>974.59248998628925</v>
      </c>
      <c r="W54" s="119">
        <f t="shared" si="4"/>
        <v>48.40582959398126</v>
      </c>
      <c r="X54" s="124">
        <f t="shared" si="5"/>
        <v>90.486658071308881</v>
      </c>
    </row>
    <row r="55" spans="1:24">
      <c r="A55" s="138" t="s">
        <v>1053</v>
      </c>
      <c r="B55" s="139">
        <v>168800</v>
      </c>
      <c r="C55" s="118" t="s">
        <v>106</v>
      </c>
      <c r="D55" s="118" t="s">
        <v>106</v>
      </c>
      <c r="E55" s="124">
        <v>175</v>
      </c>
      <c r="F55" s="119">
        <v>0.53908355795148244</v>
      </c>
      <c r="G55" s="167">
        <v>5.9453032104637344</v>
      </c>
      <c r="H55" s="119">
        <v>4.948528E-2</v>
      </c>
      <c r="I55" s="141">
        <v>7.1599999999999997E-2</v>
      </c>
      <c r="J55" s="142">
        <v>1.6999999999999999E-3</v>
      </c>
      <c r="K55" s="143">
        <v>1.655</v>
      </c>
      <c r="L55" s="141">
        <v>4.9000000000000002E-2</v>
      </c>
      <c r="M55" s="141">
        <v>0.16819999999999999</v>
      </c>
      <c r="N55" s="141">
        <v>1.4E-3</v>
      </c>
      <c r="O55" s="134">
        <v>0.28112790895192802</v>
      </c>
      <c r="P55" s="167">
        <v>974.59248998628925</v>
      </c>
      <c r="Q55" s="145">
        <v>48.40582959398126</v>
      </c>
      <c r="R55" s="119">
        <v>1002.1859959650081</v>
      </c>
      <c r="S55" s="119">
        <v>7.7209179004357793</v>
      </c>
      <c r="T55" s="119">
        <v>991.46535481941646</v>
      </c>
      <c r="U55" s="119">
        <v>18.568821126887656</v>
      </c>
      <c r="V55" s="135">
        <f t="shared" si="3"/>
        <v>974.59248998628925</v>
      </c>
      <c r="W55" s="119">
        <f t="shared" si="4"/>
        <v>48.40582959398126</v>
      </c>
      <c r="X55" s="124">
        <f t="shared" si="5"/>
        <v>102.83128653896225</v>
      </c>
    </row>
    <row r="56" spans="1:24">
      <c r="A56" s="138" t="s">
        <v>1049</v>
      </c>
      <c r="B56" s="139">
        <v>275000</v>
      </c>
      <c r="C56" s="118" t="s">
        <v>106</v>
      </c>
      <c r="D56" s="118" t="s">
        <v>106</v>
      </c>
      <c r="E56" s="124">
        <v>318</v>
      </c>
      <c r="F56" s="119">
        <v>0.47348484848484845</v>
      </c>
      <c r="G56" s="167">
        <v>6.5359477124183005</v>
      </c>
      <c r="H56" s="119">
        <v>5.9806060000000001E-2</v>
      </c>
      <c r="I56" s="141">
        <v>7.1840000000000001E-2</v>
      </c>
      <c r="J56" s="142">
        <v>1.6000000000000001E-3</v>
      </c>
      <c r="K56" s="143">
        <v>1.5169999999999999</v>
      </c>
      <c r="L56" s="141">
        <v>4.3999999999999997E-2</v>
      </c>
      <c r="M56" s="141">
        <v>0.153</v>
      </c>
      <c r="N56" s="141">
        <v>1.4E-3</v>
      </c>
      <c r="O56" s="134">
        <v>0.31547831253713604</v>
      </c>
      <c r="P56" s="167">
        <v>981.41126145698968</v>
      </c>
      <c r="Q56" s="145">
        <v>45.358804187664269</v>
      </c>
      <c r="R56" s="119">
        <v>917.75820330006127</v>
      </c>
      <c r="S56" s="119">
        <v>7.8226410353080382</v>
      </c>
      <c r="T56" s="119">
        <v>937.26731599043376</v>
      </c>
      <c r="U56" s="119">
        <v>17.596680777996198</v>
      </c>
      <c r="V56" s="135">
        <f t="shared" si="3"/>
        <v>981.41126145698968</v>
      </c>
      <c r="W56" s="119">
        <f t="shared" si="4"/>
        <v>45.358804187664269</v>
      </c>
      <c r="X56" s="124">
        <f t="shared" si="5"/>
        <v>93.514130043461094</v>
      </c>
    </row>
    <row r="57" spans="1:24">
      <c r="A57" s="138" t="s">
        <v>1051</v>
      </c>
      <c r="B57" s="139">
        <v>237400</v>
      </c>
      <c r="C57" s="118" t="s">
        <v>106</v>
      </c>
      <c r="D57" s="118" t="s">
        <v>106</v>
      </c>
      <c r="E57" s="124">
        <v>265.8</v>
      </c>
      <c r="F57" s="119">
        <v>0.24449877750611249</v>
      </c>
      <c r="G57" s="167">
        <v>6.3492063492063489</v>
      </c>
      <c r="H57" s="119">
        <v>5.6437389999999997E-2</v>
      </c>
      <c r="I57" s="141">
        <v>7.306E-2</v>
      </c>
      <c r="J57" s="142">
        <v>1.6000000000000001E-3</v>
      </c>
      <c r="K57" s="143">
        <v>1.5980000000000001</v>
      </c>
      <c r="L57" s="141">
        <v>4.5999999999999999E-2</v>
      </c>
      <c r="M57" s="141">
        <v>0.1575</v>
      </c>
      <c r="N57" s="141">
        <v>1.4E-3</v>
      </c>
      <c r="O57" s="134">
        <v>0.30879227053140101</v>
      </c>
      <c r="P57" s="167">
        <v>1015.6174757486089</v>
      </c>
      <c r="Q57" s="145">
        <v>44.369363164100271</v>
      </c>
      <c r="R57" s="119">
        <v>942.86869929574266</v>
      </c>
      <c r="S57" s="119">
        <v>7.7922474130941737</v>
      </c>
      <c r="T57" s="119">
        <v>969.42876402336162</v>
      </c>
      <c r="U57" s="119">
        <v>17.820991766291513</v>
      </c>
      <c r="V57" s="135">
        <f t="shared" si="3"/>
        <v>1015.6174757486089</v>
      </c>
      <c r="W57" s="119">
        <f t="shared" si="4"/>
        <v>44.369363164100271</v>
      </c>
      <c r="X57" s="124">
        <f t="shared" si="5"/>
        <v>92.836990482145538</v>
      </c>
    </row>
    <row r="58" spans="1:24">
      <c r="A58" s="138" t="s">
        <v>1050</v>
      </c>
      <c r="B58" s="139">
        <v>224500</v>
      </c>
      <c r="C58" s="118" t="s">
        <v>106</v>
      </c>
      <c r="D58" s="118" t="s">
        <v>106</v>
      </c>
      <c r="E58" s="124">
        <v>265.60000000000002</v>
      </c>
      <c r="F58" s="119">
        <v>0.23004370830457785</v>
      </c>
      <c r="G58" s="167">
        <v>6.5019505851755532</v>
      </c>
      <c r="H58" s="119">
        <v>6.7640580000000006E-2</v>
      </c>
      <c r="I58" s="141">
        <v>7.3300000000000004E-2</v>
      </c>
      <c r="J58" s="142">
        <v>1.6999999999999999E-3</v>
      </c>
      <c r="K58" s="143">
        <v>1.5760000000000001</v>
      </c>
      <c r="L58" s="141">
        <v>0.05</v>
      </c>
      <c r="M58" s="141">
        <v>0.15379999999999999</v>
      </c>
      <c r="N58" s="141">
        <v>1.6000000000000001E-3</v>
      </c>
      <c r="O58" s="134">
        <v>0.32790637191157351</v>
      </c>
      <c r="P58" s="167">
        <v>1022.2586253709414</v>
      </c>
      <c r="Q58" s="145">
        <v>46.940780025821688</v>
      </c>
      <c r="R58" s="119">
        <v>922.22944619276029</v>
      </c>
      <c r="S58" s="119">
        <v>8.9331927437625609</v>
      </c>
      <c r="T58" s="119">
        <v>960.79383483993217</v>
      </c>
      <c r="U58" s="119">
        <v>19.519690956488148</v>
      </c>
      <c r="V58" s="135">
        <f t="shared" si="3"/>
        <v>1022.2586253709414</v>
      </c>
      <c r="W58" s="119">
        <f t="shared" si="4"/>
        <v>46.940780025821688</v>
      </c>
      <c r="X58" s="124">
        <f t="shared" si="5"/>
        <v>90.214885284838346</v>
      </c>
    </row>
    <row r="59" spans="1:24">
      <c r="A59" s="138" t="s">
        <v>1054</v>
      </c>
      <c r="B59" s="139">
        <v>75800</v>
      </c>
      <c r="C59" s="118" t="s">
        <v>106</v>
      </c>
      <c r="D59" s="118" t="s">
        <v>106</v>
      </c>
      <c r="E59" s="124">
        <v>75.900000000000006</v>
      </c>
      <c r="F59" s="119">
        <v>0.70372976776917662</v>
      </c>
      <c r="G59" s="167">
        <v>5.7306590257879657</v>
      </c>
      <c r="H59" s="119">
        <v>5.2544720000000003E-2</v>
      </c>
      <c r="I59" s="141">
        <v>7.3499999999999996E-2</v>
      </c>
      <c r="J59" s="142">
        <v>2E-3</v>
      </c>
      <c r="K59" s="143">
        <v>1.7669999999999999</v>
      </c>
      <c r="L59" s="141">
        <v>5.7000000000000002E-2</v>
      </c>
      <c r="M59" s="141">
        <v>0.17449999999999999</v>
      </c>
      <c r="N59" s="141">
        <v>1.6000000000000001E-3</v>
      </c>
      <c r="O59" s="134">
        <v>0.28424068767908306</v>
      </c>
      <c r="P59" s="167">
        <v>1027.771247106713</v>
      </c>
      <c r="Q59" s="145">
        <v>55.028210169329405</v>
      </c>
      <c r="R59" s="119">
        <v>1036.8575349997132</v>
      </c>
      <c r="S59" s="119">
        <v>8.7758566190057081</v>
      </c>
      <c r="T59" s="119">
        <v>1033.4200140171486</v>
      </c>
      <c r="U59" s="119">
        <v>20.704288801550319</v>
      </c>
      <c r="V59" s="135">
        <f t="shared" si="3"/>
        <v>1027.771247106713</v>
      </c>
      <c r="W59" s="119">
        <f t="shared" si="4"/>
        <v>55.028210169329405</v>
      </c>
      <c r="X59" s="124">
        <f t="shared" si="5"/>
        <v>100.88407687202567</v>
      </c>
    </row>
    <row r="60" spans="1:24">
      <c r="A60" s="138" t="s">
        <v>1057</v>
      </c>
      <c r="B60" s="139">
        <v>419300</v>
      </c>
      <c r="C60" s="118" t="s">
        <v>106</v>
      </c>
      <c r="D60" s="118" t="s">
        <v>106</v>
      </c>
      <c r="E60" s="124">
        <v>406.1</v>
      </c>
      <c r="F60" s="119">
        <v>0.61409972979611882</v>
      </c>
      <c r="G60" s="167">
        <v>5.4764512595837891</v>
      </c>
      <c r="H60" s="119">
        <v>4.4987279999999998E-2</v>
      </c>
      <c r="I60" s="141">
        <v>7.6020000000000004E-2</v>
      </c>
      <c r="J60" s="142">
        <v>1.6000000000000001E-3</v>
      </c>
      <c r="K60" s="143">
        <v>1.9119999999999999</v>
      </c>
      <c r="L60" s="141">
        <v>5.2999999999999999E-2</v>
      </c>
      <c r="M60" s="141">
        <v>0.18260000000000001</v>
      </c>
      <c r="N60" s="141">
        <v>1.5E-3</v>
      </c>
      <c r="O60" s="134">
        <v>0.29634834363181717</v>
      </c>
      <c r="P60" s="167">
        <v>1095.5973038052814</v>
      </c>
      <c r="Q60" s="145">
        <v>42.132200292854016</v>
      </c>
      <c r="R60" s="119">
        <v>1081.1629615122808</v>
      </c>
      <c r="S60" s="119">
        <v>8.1713969391230421</v>
      </c>
      <c r="T60" s="119">
        <v>1085.2821549824232</v>
      </c>
      <c r="U60" s="119">
        <v>18.314364741076588</v>
      </c>
      <c r="V60" s="135">
        <f t="shared" si="3"/>
        <v>1095.5973038052814</v>
      </c>
      <c r="W60" s="119">
        <f t="shared" si="4"/>
        <v>42.132200292854016</v>
      </c>
      <c r="X60" s="124">
        <f t="shared" si="5"/>
        <v>98.68251389056303</v>
      </c>
    </row>
    <row r="61" spans="1:24">
      <c r="A61" s="138" t="s">
        <v>1059</v>
      </c>
      <c r="B61" s="139">
        <v>165300</v>
      </c>
      <c r="C61" s="118" t="s">
        <v>106</v>
      </c>
      <c r="D61" s="118" t="s">
        <v>106</v>
      </c>
      <c r="E61" s="124">
        <v>158.30000000000001</v>
      </c>
      <c r="F61" s="119">
        <v>0.29726516052318669</v>
      </c>
      <c r="G61" s="167">
        <v>5.4112554112554117</v>
      </c>
      <c r="H61" s="119">
        <v>4.9778860000000001E-2</v>
      </c>
      <c r="I61" s="141">
        <v>7.6550000000000007E-2</v>
      </c>
      <c r="J61" s="142">
        <v>1.6999999999999999E-3</v>
      </c>
      <c r="K61" s="143">
        <v>1.976</v>
      </c>
      <c r="L61" s="141">
        <v>5.8000000000000003E-2</v>
      </c>
      <c r="M61" s="141">
        <v>0.18479999999999999</v>
      </c>
      <c r="N61" s="141">
        <v>1.6999999999999999E-3</v>
      </c>
      <c r="O61" s="134">
        <v>0.31340498581877885</v>
      </c>
      <c r="P61" s="167">
        <v>1109.4908159345168</v>
      </c>
      <c r="Q61" s="145">
        <v>44.363882176757627</v>
      </c>
      <c r="R61" s="119">
        <v>1093.144135190666</v>
      </c>
      <c r="S61" s="119">
        <v>9.2429519563527265</v>
      </c>
      <c r="T61" s="119">
        <v>1107.3565689910599</v>
      </c>
      <c r="U61" s="119">
        <v>19.598684018373433</v>
      </c>
      <c r="V61" s="135">
        <f t="shared" si="3"/>
        <v>1109.4908159345168</v>
      </c>
      <c r="W61" s="119">
        <f t="shared" si="4"/>
        <v>44.363882176757627</v>
      </c>
      <c r="X61" s="124">
        <f t="shared" si="5"/>
        <v>98.526650197633032</v>
      </c>
    </row>
    <row r="62" spans="1:24">
      <c r="A62" s="138" t="s">
        <v>1060</v>
      </c>
      <c r="B62" s="139">
        <v>238800</v>
      </c>
      <c r="C62" s="118" t="s">
        <v>106</v>
      </c>
      <c r="D62" s="118" t="s">
        <v>106</v>
      </c>
      <c r="E62" s="124">
        <v>229.8</v>
      </c>
      <c r="F62" s="119">
        <v>0.43497172683775553</v>
      </c>
      <c r="G62" s="167">
        <v>5.3390282968499738</v>
      </c>
      <c r="H62" s="119">
        <v>7.1263060000000003E-2</v>
      </c>
      <c r="I62" s="141">
        <v>7.6600000000000001E-2</v>
      </c>
      <c r="J62" s="142">
        <v>1.8E-3</v>
      </c>
      <c r="K62" s="143">
        <v>1.9690000000000001</v>
      </c>
      <c r="L62" s="141">
        <v>6.4000000000000001E-2</v>
      </c>
      <c r="M62" s="141">
        <v>0.18729999999999999</v>
      </c>
      <c r="N62" s="141">
        <v>2.5000000000000001E-3</v>
      </c>
      <c r="O62" s="134">
        <v>0.41064635611318751</v>
      </c>
      <c r="P62" s="167">
        <v>1110.7950839474768</v>
      </c>
      <c r="Q62" s="145">
        <v>46.933785353440243</v>
      </c>
      <c r="R62" s="119">
        <v>1106.7321301505851</v>
      </c>
      <c r="S62" s="119">
        <v>13.559413905293923</v>
      </c>
      <c r="T62" s="119">
        <v>1104.965421923768</v>
      </c>
      <c r="U62" s="119">
        <v>21.655107808114053</v>
      </c>
      <c r="V62" s="135">
        <f t="shared" si="3"/>
        <v>1110.7950839474768</v>
      </c>
      <c r="W62" s="119">
        <f t="shared" si="4"/>
        <v>46.933785353440243</v>
      </c>
      <c r="X62" s="124">
        <f t="shared" si="5"/>
        <v>99.634230124385041</v>
      </c>
    </row>
    <row r="63" spans="1:24">
      <c r="A63" s="138" t="s">
        <v>1056</v>
      </c>
      <c r="B63" s="139">
        <v>352300</v>
      </c>
      <c r="C63" s="118" t="s">
        <v>106</v>
      </c>
      <c r="D63" s="118" t="s">
        <v>106</v>
      </c>
      <c r="E63" s="124">
        <v>360.5</v>
      </c>
      <c r="F63" s="119">
        <v>0.36683785766691124</v>
      </c>
      <c r="G63" s="167">
        <v>5.5309734513274336</v>
      </c>
      <c r="H63" s="119">
        <v>5.8124170000000003E-2</v>
      </c>
      <c r="I63" s="141">
        <v>7.6749999999999999E-2</v>
      </c>
      <c r="J63" s="142">
        <v>1.6999999999999999E-3</v>
      </c>
      <c r="K63" s="143">
        <v>1.9330000000000001</v>
      </c>
      <c r="L63" s="141">
        <v>5.7000000000000002E-2</v>
      </c>
      <c r="M63" s="141">
        <v>0.18079999999999999</v>
      </c>
      <c r="N63" s="141">
        <v>1.9E-3</v>
      </c>
      <c r="O63" s="134">
        <v>0.35637905604719761</v>
      </c>
      <c r="P63" s="167">
        <v>1114.7012776482516</v>
      </c>
      <c r="Q63" s="145">
        <v>44.214128448204676</v>
      </c>
      <c r="R63" s="119">
        <v>1071.3435929996524</v>
      </c>
      <c r="S63" s="119">
        <v>10.364450674379668</v>
      </c>
      <c r="T63" s="119">
        <v>1092.5783520285463</v>
      </c>
      <c r="U63" s="119">
        <v>19.543684223263654</v>
      </c>
      <c r="V63" s="135">
        <f t="shared" si="3"/>
        <v>1114.7012776482516</v>
      </c>
      <c r="W63" s="119">
        <f t="shared" si="4"/>
        <v>44.214128448204676</v>
      </c>
      <c r="X63" s="124">
        <f t="shared" si="5"/>
        <v>96.110376338665972</v>
      </c>
    </row>
    <row r="64" spans="1:24">
      <c r="A64" s="146" t="s">
        <v>1052</v>
      </c>
      <c r="B64" s="147">
        <v>40630</v>
      </c>
      <c r="C64" s="127" t="s">
        <v>106</v>
      </c>
      <c r="D64" s="127" t="s">
        <v>106</v>
      </c>
      <c r="E64" s="133">
        <v>43.1</v>
      </c>
      <c r="F64" s="128">
        <v>0.43327556325823224</v>
      </c>
      <c r="G64" s="166">
        <v>6.0204695966285371</v>
      </c>
      <c r="H64" s="128">
        <v>6.8867499999999998E-2</v>
      </c>
      <c r="I64" s="149">
        <v>7.6999999999999999E-2</v>
      </c>
      <c r="J64" s="150">
        <v>2.5000000000000001E-3</v>
      </c>
      <c r="K64" s="151">
        <v>1.746</v>
      </c>
      <c r="L64" s="149">
        <v>6.6000000000000003E-2</v>
      </c>
      <c r="M64" s="149">
        <v>0.1661</v>
      </c>
      <c r="N64" s="149">
        <v>1.9E-3</v>
      </c>
      <c r="O64" s="136">
        <v>0.30261069454326528</v>
      </c>
      <c r="P64" s="166">
        <v>1121.1896725129056</v>
      </c>
      <c r="Q64" s="153">
        <v>64.747487302296278</v>
      </c>
      <c r="R64" s="128">
        <v>990.58725250056443</v>
      </c>
      <c r="S64" s="128">
        <v>10.49499991545656</v>
      </c>
      <c r="T64" s="128">
        <v>1025.6844264058277</v>
      </c>
      <c r="U64" s="128">
        <v>24.116024371872982</v>
      </c>
      <c r="V64" s="137">
        <f t="shared" si="3"/>
        <v>1121.1896725129056</v>
      </c>
      <c r="W64" s="128">
        <f t="shared" si="4"/>
        <v>64.747487302296278</v>
      </c>
      <c r="X64" s="133">
        <f t="shared" si="5"/>
        <v>88.351442827722096</v>
      </c>
    </row>
    <row r="65" spans="1:24">
      <c r="A65" s="138" t="s">
        <v>1062</v>
      </c>
      <c r="B65" s="139">
        <v>480000</v>
      </c>
      <c r="C65" s="118" t="s">
        <v>106</v>
      </c>
      <c r="D65" s="118" t="s">
        <v>106</v>
      </c>
      <c r="E65" s="124">
        <v>414.4</v>
      </c>
      <c r="F65" s="119">
        <v>0.30057108506161706</v>
      </c>
      <c r="G65" s="167">
        <v>5.1413881748071981</v>
      </c>
      <c r="H65" s="119">
        <v>6.0797909999999997E-2</v>
      </c>
      <c r="I65" s="141">
        <v>7.7460000000000001E-2</v>
      </c>
      <c r="J65" s="142">
        <v>1.6999999999999999E-3</v>
      </c>
      <c r="K65" s="143">
        <v>2.1030000000000002</v>
      </c>
      <c r="L65" s="141">
        <v>6.2E-2</v>
      </c>
      <c r="M65" s="141">
        <v>0.19450000000000001</v>
      </c>
      <c r="N65" s="141">
        <v>2.3E-3</v>
      </c>
      <c r="O65" s="134">
        <v>0.40110291068911186</v>
      </c>
      <c r="P65" s="167">
        <v>1133.0573598886936</v>
      </c>
      <c r="Q65" s="145">
        <v>43.690229132230677</v>
      </c>
      <c r="R65" s="119">
        <v>1145.7062870828511</v>
      </c>
      <c r="S65" s="119">
        <v>12.400583106195199</v>
      </c>
      <c r="T65" s="119">
        <v>1149.7886840292867</v>
      </c>
      <c r="U65" s="119">
        <v>20.088003381120416</v>
      </c>
      <c r="V65" s="135">
        <f t="shared" si="3"/>
        <v>1133.0573598886936</v>
      </c>
      <c r="W65" s="119">
        <f t="shared" si="4"/>
        <v>43.690229132230677</v>
      </c>
      <c r="X65" s="124">
        <f t="shared" si="5"/>
        <v>101.11635365003939</v>
      </c>
    </row>
    <row r="66" spans="1:24">
      <c r="A66" s="138" t="s">
        <v>1058</v>
      </c>
      <c r="B66" s="139">
        <v>403000</v>
      </c>
      <c r="C66" s="118" t="s">
        <v>106</v>
      </c>
      <c r="D66" s="118" t="s">
        <v>106</v>
      </c>
      <c r="E66" s="124">
        <v>386.1</v>
      </c>
      <c r="F66" s="119">
        <v>0.62695924764890287</v>
      </c>
      <c r="G66" s="167">
        <v>5.4406964091403704</v>
      </c>
      <c r="H66" s="119">
        <v>4.7361880000000002E-2</v>
      </c>
      <c r="I66" s="141">
        <v>7.8119999999999995E-2</v>
      </c>
      <c r="J66" s="142">
        <v>1.6000000000000001E-3</v>
      </c>
      <c r="K66" s="143">
        <v>2.0129999999999999</v>
      </c>
      <c r="L66" s="141">
        <v>5.7000000000000002E-2</v>
      </c>
      <c r="M66" s="141">
        <v>0.18379999999999999</v>
      </c>
      <c r="N66" s="141">
        <v>1.6000000000000001E-3</v>
      </c>
      <c r="O66" s="134">
        <v>0.30742798236068952</v>
      </c>
      <c r="P66" s="167">
        <v>1149.9266370201296</v>
      </c>
      <c r="Q66" s="145">
        <v>40.671787682016578</v>
      </c>
      <c r="R66" s="119">
        <v>1087.7009074906532</v>
      </c>
      <c r="S66" s="119">
        <v>8.7069595301413756</v>
      </c>
      <c r="T66" s="119">
        <v>1119.9027873769246</v>
      </c>
      <c r="U66" s="119">
        <v>19.029599889263864</v>
      </c>
      <c r="V66" s="135">
        <f t="shared" si="3"/>
        <v>1149.9266370201296</v>
      </c>
      <c r="W66" s="119">
        <f t="shared" si="4"/>
        <v>40.671787682016578</v>
      </c>
      <c r="X66" s="124">
        <f t="shared" si="5"/>
        <v>94.588721790920033</v>
      </c>
    </row>
    <row r="67" spans="1:24">
      <c r="A67" s="138" t="s">
        <v>1061</v>
      </c>
      <c r="B67" s="139">
        <v>205400</v>
      </c>
      <c r="C67" s="118" t="s">
        <v>106</v>
      </c>
      <c r="D67" s="118" t="s">
        <v>106</v>
      </c>
      <c r="E67" s="124">
        <v>193.9</v>
      </c>
      <c r="F67" s="119">
        <v>0.54466230936819171</v>
      </c>
      <c r="G67" s="167">
        <v>5.3304904051172715</v>
      </c>
      <c r="H67" s="119">
        <v>5.1145429999999999E-2</v>
      </c>
      <c r="I67" s="141">
        <v>7.8880000000000006E-2</v>
      </c>
      <c r="J67" s="142">
        <v>1.6999999999999999E-3</v>
      </c>
      <c r="K67" s="143">
        <v>2.0339999999999998</v>
      </c>
      <c r="L67" s="141">
        <v>0.06</v>
      </c>
      <c r="M67" s="141">
        <v>0.18759999999999999</v>
      </c>
      <c r="N67" s="141">
        <v>1.8E-3</v>
      </c>
      <c r="O67" s="134">
        <v>0.32526652452025584</v>
      </c>
      <c r="P67" s="167">
        <v>1169.1253428960347</v>
      </c>
      <c r="Q67" s="145">
        <v>42.677311436023047</v>
      </c>
      <c r="R67" s="119">
        <v>1108.3607665267859</v>
      </c>
      <c r="S67" s="119">
        <v>9.7631869968645333</v>
      </c>
      <c r="T67" s="119">
        <v>1126.9552530094334</v>
      </c>
      <c r="U67" s="119">
        <v>19.884115575502619</v>
      </c>
      <c r="V67" s="135">
        <f t="shared" si="3"/>
        <v>1169.1253428960347</v>
      </c>
      <c r="W67" s="119">
        <f t="shared" si="4"/>
        <v>42.677311436023047</v>
      </c>
      <c r="X67" s="124">
        <f t="shared" si="5"/>
        <v>94.802561013797799</v>
      </c>
    </row>
    <row r="68" spans="1:24">
      <c r="A68" s="146" t="s">
        <v>1055</v>
      </c>
      <c r="B68" s="147">
        <v>798000</v>
      </c>
      <c r="C68" s="127" t="s">
        <v>106</v>
      </c>
      <c r="D68" s="127" t="s">
        <v>106</v>
      </c>
      <c r="E68" s="133">
        <v>796</v>
      </c>
      <c r="F68" s="128">
        <v>0.55617352614015569</v>
      </c>
      <c r="G68" s="166">
        <v>5.6433408577878108</v>
      </c>
      <c r="H68" s="128">
        <v>4.4586210000000001E-2</v>
      </c>
      <c r="I68" s="149">
        <v>8.5400000000000004E-2</v>
      </c>
      <c r="J68" s="150">
        <v>1.6999999999999999E-3</v>
      </c>
      <c r="K68" s="151">
        <v>2.0840000000000001</v>
      </c>
      <c r="L68" s="149">
        <v>5.8000000000000003E-2</v>
      </c>
      <c r="M68" s="149">
        <v>0.1772</v>
      </c>
      <c r="N68" s="149">
        <v>1.4E-3</v>
      </c>
      <c r="O68" s="136">
        <v>0.28387950494278819</v>
      </c>
      <c r="P68" s="166">
        <v>1324.6367135899677</v>
      </c>
      <c r="Q68" s="153">
        <v>38.551535901104089</v>
      </c>
      <c r="R68" s="128">
        <v>1051.6598702799722</v>
      </c>
      <c r="S68" s="128">
        <v>7.6619245414685793</v>
      </c>
      <c r="T68" s="128">
        <v>1143.5522726314496</v>
      </c>
      <c r="U68" s="128">
        <v>18.918702474840075</v>
      </c>
      <c r="V68" s="137">
        <f t="shared" si="3"/>
        <v>1324.6367135899677</v>
      </c>
      <c r="W68" s="128">
        <f t="shared" si="4"/>
        <v>38.551535901104089</v>
      </c>
      <c r="X68" s="133">
        <f t="shared" si="5"/>
        <v>79.392323909686411</v>
      </c>
    </row>
    <row r="69" spans="1:24">
      <c r="A69" s="138" t="s">
        <v>1063</v>
      </c>
      <c r="B69" s="139">
        <v>275500</v>
      </c>
      <c r="C69" s="118" t="s">
        <v>106</v>
      </c>
      <c r="D69" s="118" t="s">
        <v>106</v>
      </c>
      <c r="E69" s="124">
        <v>166.4</v>
      </c>
      <c r="F69" s="119">
        <v>0.6203473945409429</v>
      </c>
      <c r="G69" s="167">
        <v>3.4293552812071328</v>
      </c>
      <c r="H69" s="119">
        <v>3.1753290000000003E-2</v>
      </c>
      <c r="I69" s="141">
        <v>0.1041</v>
      </c>
      <c r="J69" s="142">
        <v>2.2000000000000001E-3</v>
      </c>
      <c r="K69" s="143">
        <v>4.1550000000000002</v>
      </c>
      <c r="L69" s="141">
        <v>0.12</v>
      </c>
      <c r="M69" s="141">
        <v>0.29160000000000003</v>
      </c>
      <c r="N69" s="141">
        <v>2.7000000000000001E-3</v>
      </c>
      <c r="O69" s="134">
        <v>0.32060185185185186</v>
      </c>
      <c r="P69" s="167">
        <v>1698.4695866471998</v>
      </c>
      <c r="Q69" s="145">
        <v>38.938580036364819</v>
      </c>
      <c r="R69" s="119">
        <v>1649.5198059757174</v>
      </c>
      <c r="S69" s="119">
        <v>13.461715160497988</v>
      </c>
      <c r="T69" s="119">
        <v>1665.1948189764159</v>
      </c>
      <c r="U69" s="119">
        <v>23.365549975333124</v>
      </c>
      <c r="V69" s="135">
        <f t="shared" si="3"/>
        <v>1698.4695866471998</v>
      </c>
      <c r="W69" s="119">
        <f t="shared" si="4"/>
        <v>38.938580036364819</v>
      </c>
      <c r="X69" s="124">
        <f t="shared" si="5"/>
        <v>97.118006642196647</v>
      </c>
    </row>
    <row r="70" spans="1:24">
      <c r="A70" s="138" t="s">
        <v>1064</v>
      </c>
      <c r="B70" s="139">
        <v>351000</v>
      </c>
      <c r="C70" s="118" t="s">
        <v>106</v>
      </c>
      <c r="D70" s="118" t="s">
        <v>106</v>
      </c>
      <c r="E70" s="124">
        <v>186.3</v>
      </c>
      <c r="F70" s="119">
        <v>0.18261504747991233</v>
      </c>
      <c r="G70" s="167">
        <v>3.0156815440289506</v>
      </c>
      <c r="H70" s="119">
        <v>2.9101869999999998E-2</v>
      </c>
      <c r="I70" s="141">
        <v>0.11244</v>
      </c>
      <c r="J70" s="142">
        <v>2.3E-3</v>
      </c>
      <c r="K70" s="143">
        <v>5.093</v>
      </c>
      <c r="L70" s="141">
        <v>0.14000000000000001</v>
      </c>
      <c r="M70" s="141">
        <v>0.33160000000000001</v>
      </c>
      <c r="N70" s="141">
        <v>3.2000000000000002E-3</v>
      </c>
      <c r="O70" s="134">
        <v>0.35105979665690162</v>
      </c>
      <c r="P70" s="167">
        <v>1839.2232547989445</v>
      </c>
      <c r="Q70" s="145">
        <v>37.036893070801391</v>
      </c>
      <c r="R70" s="119">
        <v>1846.1320014100399</v>
      </c>
      <c r="S70" s="119">
        <v>15.472948759704195</v>
      </c>
      <c r="T70" s="119">
        <v>1834.9399109167459</v>
      </c>
      <c r="U70" s="119">
        <v>23.066646251059865</v>
      </c>
      <c r="V70" s="135">
        <f t="shared" si="3"/>
        <v>1839.2232547989445</v>
      </c>
      <c r="W70" s="119">
        <f t="shared" si="4"/>
        <v>37.036893070801391</v>
      </c>
      <c r="X70" s="124">
        <f t="shared" si="5"/>
        <v>100.37563393095803</v>
      </c>
    </row>
    <row r="72" spans="1:24">
      <c r="A72" s="84" t="s">
        <v>1070</v>
      </c>
    </row>
    <row r="73" spans="1:24">
      <c r="A73" s="87" t="s">
        <v>1069</v>
      </c>
    </row>
  </sheetData>
  <autoFilter ref="A2:X70" xr:uid="{00000000-0009-0000-0000-00000F000000}">
    <sortState xmlns:xlrd2="http://schemas.microsoft.com/office/spreadsheetml/2017/richdata2" ref="A3:X70">
      <sortCondition ref="V2:V70"/>
    </sortState>
  </autoFilter>
  <mergeCells count="4">
    <mergeCell ref="B1:F1"/>
    <mergeCell ref="G1:J1"/>
    <mergeCell ref="K1:O1"/>
    <mergeCell ref="P1:W1"/>
  </mergeCells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W91"/>
  <sheetViews>
    <sheetView workbookViewId="0"/>
  </sheetViews>
  <sheetFormatPr defaultColWidth="9.1796875" defaultRowHeight="14"/>
  <cols>
    <col min="1" max="1" width="18.54296875" style="23" customWidth="1"/>
    <col min="2" max="16384" width="9.1796875" style="23"/>
  </cols>
  <sheetData>
    <row r="1" spans="1:23" ht="16.5" thickBot="1">
      <c r="A1" s="207" t="s">
        <v>1240</v>
      </c>
      <c r="B1" s="350" t="s">
        <v>908</v>
      </c>
      <c r="C1" s="350"/>
      <c r="D1" s="350"/>
      <c r="E1" s="351"/>
      <c r="F1" s="352" t="s">
        <v>0</v>
      </c>
      <c r="G1" s="353"/>
      <c r="H1" s="353"/>
      <c r="I1" s="354"/>
      <c r="J1" s="352" t="s">
        <v>740</v>
      </c>
      <c r="K1" s="353"/>
      <c r="L1" s="353"/>
      <c r="M1" s="353"/>
      <c r="N1" s="354"/>
      <c r="O1" s="355" t="s">
        <v>741</v>
      </c>
      <c r="P1" s="356"/>
      <c r="Q1" s="356"/>
      <c r="R1" s="356"/>
      <c r="S1" s="356"/>
      <c r="T1" s="356"/>
      <c r="U1" s="356"/>
      <c r="V1" s="357"/>
    </row>
    <row r="2" spans="1:23" ht="30.5">
      <c r="A2" s="2" t="s">
        <v>2</v>
      </c>
      <c r="B2" s="3" t="s">
        <v>4</v>
      </c>
      <c r="C2" s="3" t="s">
        <v>5</v>
      </c>
      <c r="D2" s="4" t="s">
        <v>1072</v>
      </c>
      <c r="E2" s="94" t="s">
        <v>6</v>
      </c>
      <c r="F2" s="3" t="s">
        <v>7</v>
      </c>
      <c r="G2" s="5" t="s">
        <v>8</v>
      </c>
      <c r="H2" s="92" t="s">
        <v>9</v>
      </c>
      <c r="I2" s="5" t="s">
        <v>8</v>
      </c>
      <c r="J2" s="90" t="s">
        <v>10</v>
      </c>
      <c r="K2" s="5" t="s">
        <v>8</v>
      </c>
      <c r="L2" s="91" t="s">
        <v>11</v>
      </c>
      <c r="M2" s="5" t="s">
        <v>8</v>
      </c>
      <c r="N2" s="94" t="s">
        <v>12</v>
      </c>
      <c r="O2" s="93" t="s">
        <v>9</v>
      </c>
      <c r="P2" s="4" t="s">
        <v>8</v>
      </c>
      <c r="Q2" s="91" t="s">
        <v>11</v>
      </c>
      <c r="R2" s="4" t="s">
        <v>8</v>
      </c>
      <c r="S2" s="92" t="s">
        <v>10</v>
      </c>
      <c r="T2" s="4" t="s">
        <v>8</v>
      </c>
      <c r="U2" s="3" t="s">
        <v>1071</v>
      </c>
      <c r="V2" s="3" t="s">
        <v>8</v>
      </c>
      <c r="W2" s="3" t="s">
        <v>1</v>
      </c>
    </row>
    <row r="3" spans="1:23">
      <c r="A3" s="23" t="s">
        <v>911</v>
      </c>
      <c r="B3" s="23" t="s">
        <v>106</v>
      </c>
      <c r="C3" s="23" t="s">
        <v>106</v>
      </c>
      <c r="D3" s="42">
        <v>169.6</v>
      </c>
      <c r="E3" s="9">
        <v>0.89525514771709935</v>
      </c>
      <c r="F3" s="9">
        <v>34.176349965823647</v>
      </c>
      <c r="G3" s="9">
        <v>0.408808</v>
      </c>
      <c r="H3" s="112">
        <v>5.11E-2</v>
      </c>
      <c r="I3" s="112">
        <v>1.4E-3</v>
      </c>
      <c r="J3" s="112">
        <v>0.20660000000000001</v>
      </c>
      <c r="K3" s="112">
        <v>6.0000000000000001E-3</v>
      </c>
      <c r="L3" s="112">
        <v>2.9260000000000001E-2</v>
      </c>
      <c r="M3" s="112">
        <v>3.5E-4</v>
      </c>
      <c r="N3" s="112">
        <v>0.41188197767145135</v>
      </c>
      <c r="O3" s="9">
        <v>245.34334856799543</v>
      </c>
      <c r="P3" s="9">
        <v>63.100905137812347</v>
      </c>
      <c r="Q3" s="9">
        <v>185.91521310661531</v>
      </c>
      <c r="R3" s="9">
        <v>2.1917313725219287</v>
      </c>
      <c r="S3" s="9">
        <v>190.69552421640273</v>
      </c>
      <c r="T3" s="9">
        <v>5.0366326150877114</v>
      </c>
      <c r="U3" s="79">
        <f t="shared" ref="U3:U34" si="0">IF(Q3&lt;=800,Q3,O3)</f>
        <v>185.91521310661531</v>
      </c>
      <c r="V3" s="9">
        <f t="shared" ref="V3:V34" si="1">IF(Q3&lt;=800,R3,P3)</f>
        <v>2.1917313725219287</v>
      </c>
      <c r="W3" s="8">
        <f t="shared" ref="W3:W34" si="2">IF(Q3&lt;=800,100-(1-(Q3/S3))*100,100-(1-(Q3/O3))*100)</f>
        <v>97.493223226171438</v>
      </c>
    </row>
    <row r="4" spans="1:23">
      <c r="A4" s="23" t="s">
        <v>912</v>
      </c>
      <c r="B4" s="23" t="s">
        <v>106</v>
      </c>
      <c r="C4" s="23" t="s">
        <v>106</v>
      </c>
      <c r="D4" s="42">
        <v>251.5</v>
      </c>
      <c r="E4" s="9">
        <v>1.0580890911014706</v>
      </c>
      <c r="F4" s="9">
        <v>34.025178632187817</v>
      </c>
      <c r="G4" s="9">
        <v>0.37046810000000002</v>
      </c>
      <c r="H4" s="112">
        <v>5.1799999999999999E-2</v>
      </c>
      <c r="I4" s="112">
        <v>1.1999999999999999E-3</v>
      </c>
      <c r="J4" s="112">
        <v>0.2102</v>
      </c>
      <c r="K4" s="112">
        <v>5.1000000000000004E-3</v>
      </c>
      <c r="L4" s="112">
        <v>2.9389999999999999E-2</v>
      </c>
      <c r="M4" s="112">
        <v>3.2000000000000003E-4</v>
      </c>
      <c r="N4" s="112">
        <v>0.44875874814029054</v>
      </c>
      <c r="O4" s="9">
        <v>276.59131133570077</v>
      </c>
      <c r="P4" s="9">
        <v>53.055634199688541</v>
      </c>
      <c r="Q4" s="9">
        <v>186.72937174920938</v>
      </c>
      <c r="R4" s="9">
        <v>2.0036448495768298</v>
      </c>
      <c r="S4" s="9">
        <v>193.72050079309946</v>
      </c>
      <c r="T4" s="9">
        <v>4.2700154221795401</v>
      </c>
      <c r="U4" s="79">
        <f t="shared" si="0"/>
        <v>186.72937174920938</v>
      </c>
      <c r="V4" s="9">
        <f t="shared" si="1"/>
        <v>2.0036448495768298</v>
      </c>
      <c r="W4" s="8">
        <f t="shared" si="2"/>
        <v>96.39112586676778</v>
      </c>
    </row>
    <row r="5" spans="1:23">
      <c r="A5" s="23" t="s">
        <v>913</v>
      </c>
      <c r="B5" s="23" t="s">
        <v>106</v>
      </c>
      <c r="C5" s="23" t="s">
        <v>106</v>
      </c>
      <c r="D5" s="42">
        <v>290.5</v>
      </c>
      <c r="E5" s="9">
        <v>1.9646365422396856</v>
      </c>
      <c r="F5" s="9">
        <v>33.886818027787186</v>
      </c>
      <c r="G5" s="9">
        <v>0.40191080000000001</v>
      </c>
      <c r="H5" s="112">
        <v>5.0900000000000001E-2</v>
      </c>
      <c r="I5" s="112">
        <v>1.8E-3</v>
      </c>
      <c r="J5" s="112">
        <v>0.20749999999999999</v>
      </c>
      <c r="K5" s="112">
        <v>8.5000000000000006E-3</v>
      </c>
      <c r="L5" s="112">
        <v>2.9510000000000002E-2</v>
      </c>
      <c r="M5" s="112">
        <v>3.5E-4</v>
      </c>
      <c r="N5" s="112">
        <v>0.28953295991388756</v>
      </c>
      <c r="O5" s="9">
        <v>236.30385112996791</v>
      </c>
      <c r="P5" s="9">
        <v>81.58201089153431</v>
      </c>
      <c r="Q5" s="9">
        <v>187.48081154981031</v>
      </c>
      <c r="R5" s="9">
        <v>2.1911992361382602</v>
      </c>
      <c r="S5" s="9">
        <v>191.45261364125574</v>
      </c>
      <c r="T5" s="9">
        <v>7.122584149245597</v>
      </c>
      <c r="U5" s="79">
        <f t="shared" si="0"/>
        <v>187.48081154981031</v>
      </c>
      <c r="V5" s="9">
        <f t="shared" si="1"/>
        <v>2.1911992361382602</v>
      </c>
      <c r="W5" s="8">
        <f t="shared" si="2"/>
        <v>97.925438563671008</v>
      </c>
    </row>
    <row r="6" spans="1:23">
      <c r="A6" s="23" t="s">
        <v>914</v>
      </c>
      <c r="B6" s="23" t="s">
        <v>106</v>
      </c>
      <c r="C6" s="23" t="s">
        <v>106</v>
      </c>
      <c r="D6" s="42">
        <v>127.6</v>
      </c>
      <c r="E6" s="9">
        <v>0.77821011673151752</v>
      </c>
      <c r="F6" s="9">
        <v>33.65870077415012</v>
      </c>
      <c r="G6" s="9">
        <v>0.44183420000000001</v>
      </c>
      <c r="H6" s="112">
        <v>5.33E-2</v>
      </c>
      <c r="I6" s="112">
        <v>1.6999999999999999E-3</v>
      </c>
      <c r="J6" s="112">
        <v>0.21690000000000001</v>
      </c>
      <c r="K6" s="112">
        <v>7.1000000000000004E-3</v>
      </c>
      <c r="L6" s="112">
        <v>2.971E-2</v>
      </c>
      <c r="M6" s="112">
        <v>3.8999999999999999E-4</v>
      </c>
      <c r="N6" s="112">
        <v>0.40101734608255385</v>
      </c>
      <c r="O6" s="9">
        <v>341.58913169728089</v>
      </c>
      <c r="P6" s="9">
        <v>72.203712095436629</v>
      </c>
      <c r="Q6" s="9">
        <v>188.73301659878621</v>
      </c>
      <c r="R6" s="9">
        <v>2.4411004520481185</v>
      </c>
      <c r="S6" s="9">
        <v>199.32643687933938</v>
      </c>
      <c r="T6" s="9">
        <v>5.9070342991490463</v>
      </c>
      <c r="U6" s="79">
        <f t="shared" si="0"/>
        <v>188.73301659878621</v>
      </c>
      <c r="V6" s="9">
        <f t="shared" si="1"/>
        <v>2.4411004520481185</v>
      </c>
      <c r="W6" s="8">
        <f t="shared" si="2"/>
        <v>94.685391237407302</v>
      </c>
    </row>
    <row r="7" spans="1:23">
      <c r="A7" s="23" t="s">
        <v>915</v>
      </c>
      <c r="B7" s="23" t="s">
        <v>106</v>
      </c>
      <c r="C7" s="23" t="s">
        <v>106</v>
      </c>
      <c r="D7" s="42">
        <v>112</v>
      </c>
      <c r="E7" s="9">
        <v>1.215953307392996</v>
      </c>
      <c r="F7" s="9">
        <v>33.59086328518643</v>
      </c>
      <c r="G7" s="9">
        <v>0.41748809999999997</v>
      </c>
      <c r="H7" s="112">
        <v>5.2999999999999999E-2</v>
      </c>
      <c r="I7" s="112">
        <v>1.8E-3</v>
      </c>
      <c r="J7" s="112">
        <v>0.21579999999999999</v>
      </c>
      <c r="K7" s="112">
        <v>7.4000000000000003E-3</v>
      </c>
      <c r="L7" s="112">
        <v>2.9770000000000001E-2</v>
      </c>
      <c r="M7" s="112">
        <v>3.6999999999999999E-4</v>
      </c>
      <c r="N7" s="112">
        <v>0.36244541484716153</v>
      </c>
      <c r="O7" s="9">
        <v>328.79678831034431</v>
      </c>
      <c r="P7" s="9">
        <v>77.058649293299638</v>
      </c>
      <c r="Q7" s="9">
        <v>189.10863068684458</v>
      </c>
      <c r="R7" s="9">
        <v>2.3158033827031943</v>
      </c>
      <c r="S7" s="9">
        <v>198.40818026347674</v>
      </c>
      <c r="T7" s="9">
        <v>6.1614248872726591</v>
      </c>
      <c r="U7" s="79">
        <f t="shared" si="0"/>
        <v>189.10863068684458</v>
      </c>
      <c r="V7" s="9">
        <f t="shared" si="1"/>
        <v>2.3158033827031943</v>
      </c>
      <c r="W7" s="8">
        <f t="shared" si="2"/>
        <v>95.312920281672461</v>
      </c>
    </row>
    <row r="8" spans="1:23">
      <c r="A8" s="23" t="s">
        <v>916</v>
      </c>
      <c r="B8" s="23" t="s">
        <v>106</v>
      </c>
      <c r="C8" s="23" t="s">
        <v>106</v>
      </c>
      <c r="D8" s="42">
        <v>323.10000000000002</v>
      </c>
      <c r="E8" s="9">
        <v>1.2813941568426448</v>
      </c>
      <c r="F8" s="9">
        <v>32.278889606197545</v>
      </c>
      <c r="G8" s="9">
        <v>0.36467430000000001</v>
      </c>
      <c r="H8" s="112">
        <v>4.9700000000000001E-2</v>
      </c>
      <c r="I8" s="112">
        <v>1.1000000000000001E-3</v>
      </c>
      <c r="J8" s="112">
        <v>0.21229999999999999</v>
      </c>
      <c r="K8" s="112">
        <v>4.7999999999999996E-3</v>
      </c>
      <c r="L8" s="112">
        <v>3.0980000000000001E-2</v>
      </c>
      <c r="M8" s="112">
        <v>3.5E-4</v>
      </c>
      <c r="N8" s="112">
        <v>0.49968393587260596</v>
      </c>
      <c r="O8" s="9">
        <v>180.98691630873051</v>
      </c>
      <c r="P8" s="9">
        <v>51.57710860647245</v>
      </c>
      <c r="Q8" s="9">
        <v>196.67884741061556</v>
      </c>
      <c r="R8" s="9">
        <v>2.1880754934041136</v>
      </c>
      <c r="S8" s="9">
        <v>195.48091767314878</v>
      </c>
      <c r="T8" s="9">
        <v>4.0123857724259153</v>
      </c>
      <c r="U8" s="79">
        <f t="shared" si="0"/>
        <v>196.67884741061556</v>
      </c>
      <c r="V8" s="9">
        <f t="shared" si="1"/>
        <v>2.1880754934041136</v>
      </c>
      <c r="W8" s="8">
        <f t="shared" si="2"/>
        <v>100.61281159906858</v>
      </c>
    </row>
    <row r="9" spans="1:23">
      <c r="A9" s="23" t="s">
        <v>917</v>
      </c>
      <c r="B9" s="96" t="s">
        <v>106</v>
      </c>
      <c r="C9" s="96" t="s">
        <v>106</v>
      </c>
      <c r="D9" s="72">
        <v>155</v>
      </c>
      <c r="E9" s="73">
        <v>1.5491866769945779</v>
      </c>
      <c r="F9" s="73">
        <v>30.525030525030527</v>
      </c>
      <c r="G9" s="73">
        <v>0.36339320000000003</v>
      </c>
      <c r="H9" s="115">
        <v>6.1899999999999997E-2</v>
      </c>
      <c r="I9" s="115">
        <v>3.0999999999999999E-3</v>
      </c>
      <c r="J9" s="115">
        <v>0.27800000000000002</v>
      </c>
      <c r="K9" s="115">
        <v>1.6E-2</v>
      </c>
      <c r="L9" s="115">
        <v>3.2759999999999997E-2</v>
      </c>
      <c r="M9" s="115">
        <v>3.8999999999999999E-4</v>
      </c>
      <c r="N9" s="115">
        <v>0.20684523809523814</v>
      </c>
      <c r="O9" s="73">
        <v>670.65559810766626</v>
      </c>
      <c r="P9" s="73">
        <v>107.16243650930939</v>
      </c>
      <c r="Q9" s="73">
        <v>207.79906612962333</v>
      </c>
      <c r="R9" s="73">
        <v>2.4338926292911651</v>
      </c>
      <c r="S9" s="73">
        <v>249.06976286271319</v>
      </c>
      <c r="T9" s="73">
        <v>12.633233612596626</v>
      </c>
      <c r="U9" s="83">
        <f t="shared" si="0"/>
        <v>207.79906612962333</v>
      </c>
      <c r="V9" s="73">
        <f t="shared" si="1"/>
        <v>2.4338926292911651</v>
      </c>
      <c r="W9" s="78">
        <f t="shared" si="2"/>
        <v>83.430065432776672</v>
      </c>
    </row>
    <row r="10" spans="1:23">
      <c r="A10" s="23" t="s">
        <v>918</v>
      </c>
      <c r="B10" s="23" t="s">
        <v>106</v>
      </c>
      <c r="C10" s="23" t="s">
        <v>106</v>
      </c>
      <c r="D10" s="42">
        <v>462</v>
      </c>
      <c r="E10" s="9">
        <v>0.45998160073597055</v>
      </c>
      <c r="F10" s="9">
        <v>29.753049687592977</v>
      </c>
      <c r="G10" s="9">
        <v>0.3009829</v>
      </c>
      <c r="H10" s="112">
        <v>5.0720000000000001E-2</v>
      </c>
      <c r="I10" s="112">
        <v>8.4000000000000003E-4</v>
      </c>
      <c r="J10" s="112">
        <v>0.2346</v>
      </c>
      <c r="K10" s="112">
        <v>4.4000000000000003E-3</v>
      </c>
      <c r="L10" s="112">
        <v>3.3610000000000001E-2</v>
      </c>
      <c r="M10" s="112">
        <v>3.4000000000000002E-4</v>
      </c>
      <c r="N10" s="112">
        <v>0.53936869438208324</v>
      </c>
      <c r="O10" s="9">
        <v>228.1251255305377</v>
      </c>
      <c r="P10" s="9">
        <v>38.263471023908117</v>
      </c>
      <c r="Q10" s="9">
        <v>213.10252326832642</v>
      </c>
      <c r="R10" s="9">
        <v>2.1201617768525693</v>
      </c>
      <c r="S10" s="9">
        <v>213.98896377890887</v>
      </c>
      <c r="T10" s="9">
        <v>3.6122979838014828</v>
      </c>
      <c r="U10" s="79">
        <f t="shared" si="0"/>
        <v>213.10252326832642</v>
      </c>
      <c r="V10" s="9">
        <f t="shared" si="1"/>
        <v>2.1201617768525693</v>
      </c>
      <c r="W10" s="8">
        <f t="shared" si="2"/>
        <v>99.585754099216857</v>
      </c>
    </row>
    <row r="11" spans="1:23">
      <c r="A11" s="96" t="s">
        <v>919</v>
      </c>
      <c r="B11" s="96" t="s">
        <v>106</v>
      </c>
      <c r="C11" s="96" t="s">
        <v>106</v>
      </c>
      <c r="D11" s="72">
        <v>524</v>
      </c>
      <c r="E11" s="73">
        <v>0.81499592502037488</v>
      </c>
      <c r="F11" s="73">
        <v>26.490066225165563</v>
      </c>
      <c r="G11" s="73">
        <v>0.32279289999999999</v>
      </c>
      <c r="H11" s="115">
        <v>6.5199999999999994E-2</v>
      </c>
      <c r="I11" s="115">
        <v>1.1000000000000001E-3</v>
      </c>
      <c r="J11" s="115">
        <v>0.3402</v>
      </c>
      <c r="K11" s="115">
        <v>6.3E-3</v>
      </c>
      <c r="L11" s="115">
        <v>3.7749999999999999E-2</v>
      </c>
      <c r="M11" s="115">
        <v>4.6000000000000001E-4</v>
      </c>
      <c r="N11" s="115">
        <v>0.65801324503311265</v>
      </c>
      <c r="O11" s="73">
        <v>780.79682386234447</v>
      </c>
      <c r="P11" s="73">
        <v>35.458998277636461</v>
      </c>
      <c r="Q11" s="73">
        <v>238.87128413222266</v>
      </c>
      <c r="R11" s="73">
        <v>2.8568475040987948</v>
      </c>
      <c r="S11" s="73">
        <v>297.32330462195597</v>
      </c>
      <c r="T11" s="73">
        <v>4.7619197975155885</v>
      </c>
      <c r="U11" s="83">
        <f t="shared" si="0"/>
        <v>238.87128413222266</v>
      </c>
      <c r="V11" s="73">
        <f t="shared" si="1"/>
        <v>2.8568475040987948</v>
      </c>
      <c r="W11" s="78">
        <f t="shared" si="2"/>
        <v>80.3405856247782</v>
      </c>
    </row>
    <row r="12" spans="1:23">
      <c r="A12" s="23" t="s">
        <v>920</v>
      </c>
      <c r="B12" s="23" t="s">
        <v>106</v>
      </c>
      <c r="C12" s="23" t="s">
        <v>106</v>
      </c>
      <c r="D12" s="42">
        <v>168.4</v>
      </c>
      <c r="E12" s="9">
        <v>0.58268267101736393</v>
      </c>
      <c r="F12" s="9">
        <v>26.021337496747332</v>
      </c>
      <c r="G12" s="9">
        <v>0.29115730000000001</v>
      </c>
      <c r="H12" s="112">
        <v>5.3499999999999999E-2</v>
      </c>
      <c r="I12" s="112">
        <v>1.5E-3</v>
      </c>
      <c r="J12" s="112">
        <v>0.28399999999999997</v>
      </c>
      <c r="K12" s="112">
        <v>8.3999999999999995E-3</v>
      </c>
      <c r="L12" s="112">
        <v>3.8429999999999999E-2</v>
      </c>
      <c r="M12" s="112">
        <v>4.2999999999999999E-4</v>
      </c>
      <c r="N12" s="112">
        <v>0.37830068275033146</v>
      </c>
      <c r="O12" s="9">
        <v>350.06142205696352</v>
      </c>
      <c r="P12" s="9">
        <v>63.37574973170485</v>
      </c>
      <c r="Q12" s="9">
        <v>243.09400258686603</v>
      </c>
      <c r="R12" s="9">
        <v>2.6688215298773059</v>
      </c>
      <c r="S12" s="9">
        <v>253.82566407855964</v>
      </c>
      <c r="T12" s="9">
        <v>6.6210587403529928</v>
      </c>
      <c r="U12" s="79">
        <f t="shared" si="0"/>
        <v>243.09400258686603</v>
      </c>
      <c r="V12" s="9">
        <f t="shared" si="1"/>
        <v>2.6688215298773059</v>
      </c>
      <c r="W12" s="8">
        <f t="shared" si="2"/>
        <v>95.772034506182905</v>
      </c>
    </row>
    <row r="13" spans="1:23">
      <c r="A13" s="23" t="s">
        <v>921</v>
      </c>
      <c r="B13" s="23" t="s">
        <v>106</v>
      </c>
      <c r="C13" s="23" t="s">
        <v>106</v>
      </c>
      <c r="D13" s="42">
        <v>162.1</v>
      </c>
      <c r="E13" s="9">
        <v>1.7129153819801302</v>
      </c>
      <c r="F13" s="9">
        <v>25.581990278843694</v>
      </c>
      <c r="G13" s="9">
        <v>0.35339660000000001</v>
      </c>
      <c r="H13" s="112">
        <v>5.2499999999999998E-2</v>
      </c>
      <c r="I13" s="112">
        <v>3.5000000000000001E-3</v>
      </c>
      <c r="J13" s="112">
        <v>0.28160000000000002</v>
      </c>
      <c r="K13" s="112">
        <v>1.7999999999999999E-2</v>
      </c>
      <c r="L13" s="112">
        <v>3.909E-2</v>
      </c>
      <c r="M13" s="112">
        <v>5.4000000000000001E-4</v>
      </c>
      <c r="N13" s="112">
        <v>0.21611665387567158</v>
      </c>
      <c r="O13" s="9">
        <v>307.24869289293326</v>
      </c>
      <c r="P13" s="9">
        <v>151.84551591529004</v>
      </c>
      <c r="Q13" s="9">
        <v>247.18987988607526</v>
      </c>
      <c r="R13" s="9">
        <v>3.3492377392283572</v>
      </c>
      <c r="S13" s="9">
        <v>251.92597586633272</v>
      </c>
      <c r="T13" s="9">
        <v>14.161778423973686</v>
      </c>
      <c r="U13" s="79">
        <f t="shared" si="0"/>
        <v>247.18987988607526</v>
      </c>
      <c r="V13" s="9">
        <f t="shared" si="1"/>
        <v>3.3492377392283572</v>
      </c>
      <c r="W13" s="8">
        <f t="shared" si="2"/>
        <v>98.120044602796199</v>
      </c>
    </row>
    <row r="14" spans="1:23">
      <c r="A14" s="96" t="s">
        <v>922</v>
      </c>
      <c r="B14" s="96" t="s">
        <v>106</v>
      </c>
      <c r="C14" s="96" t="s">
        <v>106</v>
      </c>
      <c r="D14" s="72">
        <v>520.9</v>
      </c>
      <c r="E14" s="73">
        <v>1.4983518130056936</v>
      </c>
      <c r="F14" s="73">
        <v>24.863252113376429</v>
      </c>
      <c r="G14" s="73">
        <v>0.265818</v>
      </c>
      <c r="H14" s="115">
        <v>6.6199999999999995E-2</v>
      </c>
      <c r="I14" s="115">
        <v>1.1999999999999999E-3</v>
      </c>
      <c r="J14" s="115">
        <v>0.36630000000000001</v>
      </c>
      <c r="K14" s="115">
        <v>7.9000000000000008E-3</v>
      </c>
      <c r="L14" s="115">
        <v>4.0219999999999999E-2</v>
      </c>
      <c r="M14" s="115">
        <v>4.2999999999999999E-4</v>
      </c>
      <c r="N14" s="115">
        <v>0.4957197439399757</v>
      </c>
      <c r="O14" s="73">
        <v>812.70579665363823</v>
      </c>
      <c r="P14" s="73">
        <v>37.904018462239833</v>
      </c>
      <c r="Q14" s="73">
        <v>254.19648182893908</v>
      </c>
      <c r="R14" s="73">
        <v>2.6642299978035737</v>
      </c>
      <c r="S14" s="73">
        <v>316.90750506402514</v>
      </c>
      <c r="T14" s="73">
        <v>5.8540765116854914</v>
      </c>
      <c r="U14" s="83">
        <f t="shared" si="0"/>
        <v>254.19648182893908</v>
      </c>
      <c r="V14" s="73">
        <f t="shared" si="1"/>
        <v>2.6642299978035737</v>
      </c>
      <c r="W14" s="78">
        <f t="shared" si="2"/>
        <v>80.211568917430185</v>
      </c>
    </row>
    <row r="15" spans="1:23">
      <c r="A15" s="23" t="s">
        <v>923</v>
      </c>
      <c r="B15" s="23" t="s">
        <v>106</v>
      </c>
      <c r="C15" s="23" t="s">
        <v>106</v>
      </c>
      <c r="D15" s="42">
        <v>236.4</v>
      </c>
      <c r="E15" s="9">
        <v>1.9383601473153711</v>
      </c>
      <c r="F15" s="9">
        <v>24.715768660405338</v>
      </c>
      <c r="G15" s="9">
        <v>0.28710849999999999</v>
      </c>
      <c r="H15" s="112">
        <v>5.4199999999999998E-2</v>
      </c>
      <c r="I15" s="112">
        <v>1.6000000000000001E-3</v>
      </c>
      <c r="J15" s="112">
        <v>0.30180000000000001</v>
      </c>
      <c r="K15" s="112">
        <v>8.3999999999999995E-3</v>
      </c>
      <c r="L15" s="112">
        <v>4.0460000000000003E-2</v>
      </c>
      <c r="M15" s="112">
        <v>4.6999999999999999E-4</v>
      </c>
      <c r="N15" s="112">
        <v>0.4173610620718875</v>
      </c>
      <c r="O15" s="9">
        <v>379.36893210520662</v>
      </c>
      <c r="P15" s="9">
        <v>66.383372961131059</v>
      </c>
      <c r="Q15" s="9">
        <v>255.68362969460637</v>
      </c>
      <c r="R15" s="9">
        <v>2.9113378243282284</v>
      </c>
      <c r="S15" s="9">
        <v>267.80517048905921</v>
      </c>
      <c r="T15" s="9">
        <v>6.530817037608756</v>
      </c>
      <c r="U15" s="79">
        <f t="shared" si="0"/>
        <v>255.68362969460637</v>
      </c>
      <c r="V15" s="9">
        <f t="shared" si="1"/>
        <v>2.9113378243282284</v>
      </c>
      <c r="W15" s="8">
        <f t="shared" si="2"/>
        <v>95.473746540323774</v>
      </c>
    </row>
    <row r="16" spans="1:23">
      <c r="A16" s="23" t="s">
        <v>924</v>
      </c>
      <c r="B16" s="23" t="s">
        <v>106</v>
      </c>
      <c r="C16" s="23" t="s">
        <v>106</v>
      </c>
      <c r="D16" s="42">
        <v>237</v>
      </c>
      <c r="E16" s="9">
        <v>0.89150396719265412</v>
      </c>
      <c r="F16" s="9">
        <v>24.618414574101426</v>
      </c>
      <c r="G16" s="9">
        <v>0.27272990000000003</v>
      </c>
      <c r="H16" s="112">
        <v>5.1299999999999998E-2</v>
      </c>
      <c r="I16" s="112">
        <v>1.1000000000000001E-3</v>
      </c>
      <c r="J16" s="112">
        <v>0.28639999999999999</v>
      </c>
      <c r="K16" s="112">
        <v>6.7000000000000002E-3</v>
      </c>
      <c r="L16" s="112">
        <v>4.0620000000000003E-2</v>
      </c>
      <c r="M16" s="112">
        <v>4.4999999999999999E-4</v>
      </c>
      <c r="N16" s="112">
        <v>0.47355541347913305</v>
      </c>
      <c r="O16" s="9">
        <v>254.33285586992096</v>
      </c>
      <c r="P16" s="9">
        <v>49.305774482692762</v>
      </c>
      <c r="Q16" s="9">
        <v>256.67487104157146</v>
      </c>
      <c r="R16" s="9">
        <v>2.7870493946119268</v>
      </c>
      <c r="S16" s="9">
        <v>255.72180478505848</v>
      </c>
      <c r="T16" s="9">
        <v>5.2747290217839975</v>
      </c>
      <c r="U16" s="79">
        <f t="shared" si="0"/>
        <v>256.67487104157146</v>
      </c>
      <c r="V16" s="9">
        <f t="shared" si="1"/>
        <v>2.7870493946119268</v>
      </c>
      <c r="W16" s="8">
        <f t="shared" si="2"/>
        <v>100.37269651577583</v>
      </c>
    </row>
    <row r="17" spans="1:23">
      <c r="A17" s="23" t="s">
        <v>925</v>
      </c>
      <c r="B17" s="23" t="s">
        <v>106</v>
      </c>
      <c r="C17" s="23" t="s">
        <v>106</v>
      </c>
      <c r="D17" s="42">
        <v>473</v>
      </c>
      <c r="E17" s="9">
        <v>1.889287738522577</v>
      </c>
      <c r="F17" s="9">
        <v>24.576062914721064</v>
      </c>
      <c r="G17" s="9">
        <v>0.25971260000000002</v>
      </c>
      <c r="H17" s="112">
        <v>5.2229999999999999E-2</v>
      </c>
      <c r="I17" s="112">
        <v>8.0000000000000004E-4</v>
      </c>
      <c r="J17" s="112">
        <v>0.2923</v>
      </c>
      <c r="K17" s="112">
        <v>5.3E-3</v>
      </c>
      <c r="L17" s="112">
        <v>4.0689999999999997E-2</v>
      </c>
      <c r="M17" s="112">
        <v>4.2999999999999999E-4</v>
      </c>
      <c r="N17" s="112">
        <v>0.58281901352610854</v>
      </c>
      <c r="O17" s="9">
        <v>295.49232087126006</v>
      </c>
      <c r="P17" s="9">
        <v>34.96042218954463</v>
      </c>
      <c r="Q17" s="9">
        <v>257.10849120667581</v>
      </c>
      <c r="R17" s="9">
        <v>2.6630270175751889</v>
      </c>
      <c r="S17" s="9">
        <v>260.36815408337173</v>
      </c>
      <c r="T17" s="9">
        <v>4.1557880184828377</v>
      </c>
      <c r="U17" s="79">
        <f t="shared" si="0"/>
        <v>257.10849120667581</v>
      </c>
      <c r="V17" s="9">
        <f t="shared" si="1"/>
        <v>2.6630270175751889</v>
      </c>
      <c r="W17" s="8">
        <f t="shared" si="2"/>
        <v>98.74805623284783</v>
      </c>
    </row>
    <row r="18" spans="1:23">
      <c r="A18" s="23" t="s">
        <v>926</v>
      </c>
      <c r="B18" s="23" t="s">
        <v>106</v>
      </c>
      <c r="C18" s="23" t="s">
        <v>106</v>
      </c>
      <c r="D18" s="42">
        <v>147</v>
      </c>
      <c r="E18" s="9">
        <v>0.66093853271645742</v>
      </c>
      <c r="F18" s="9">
        <v>24.437927663734115</v>
      </c>
      <c r="G18" s="9">
        <v>0.29860619999999999</v>
      </c>
      <c r="H18" s="112">
        <v>5.1999999999999998E-2</v>
      </c>
      <c r="I18" s="112">
        <v>1.6999999999999999E-3</v>
      </c>
      <c r="J18" s="112">
        <v>0.29199999999999998</v>
      </c>
      <c r="K18" s="112">
        <v>9.7999999999999997E-3</v>
      </c>
      <c r="L18" s="112">
        <v>4.0919999999999998E-2</v>
      </c>
      <c r="M18" s="112">
        <v>5.0000000000000001E-4</v>
      </c>
      <c r="N18" s="112">
        <v>0.36407524886787557</v>
      </c>
      <c r="O18" s="9">
        <v>285.4098980202682</v>
      </c>
      <c r="P18" s="9">
        <v>74.754524027222999</v>
      </c>
      <c r="Q18" s="9">
        <v>258.53303784886174</v>
      </c>
      <c r="R18" s="9">
        <v>3.0957549228270977</v>
      </c>
      <c r="S18" s="9">
        <v>260.13241139301431</v>
      </c>
      <c r="T18" s="9">
        <v>7.6727590960448993</v>
      </c>
      <c r="U18" s="79">
        <f t="shared" si="0"/>
        <v>258.53303784886174</v>
      </c>
      <c r="V18" s="9">
        <f t="shared" si="1"/>
        <v>3.0957549228270977</v>
      </c>
      <c r="W18" s="8">
        <f t="shared" si="2"/>
        <v>99.385169446749103</v>
      </c>
    </row>
    <row r="19" spans="1:23">
      <c r="A19" s="23" t="s">
        <v>927</v>
      </c>
      <c r="B19" s="23" t="s">
        <v>106</v>
      </c>
      <c r="C19" s="23" t="s">
        <v>106</v>
      </c>
      <c r="D19" s="42">
        <v>361</v>
      </c>
      <c r="E19" s="9">
        <v>0.74571215510812827</v>
      </c>
      <c r="F19" s="9">
        <v>24.2306760358614</v>
      </c>
      <c r="G19" s="9">
        <v>0.25246400000000002</v>
      </c>
      <c r="H19" s="112">
        <v>5.1700000000000003E-2</v>
      </c>
      <c r="I19" s="112">
        <v>1E-3</v>
      </c>
      <c r="J19" s="112">
        <v>0.29499999999999998</v>
      </c>
      <c r="K19" s="112">
        <v>6.1999999999999998E-3</v>
      </c>
      <c r="L19" s="112">
        <v>4.1270000000000001E-2</v>
      </c>
      <c r="M19" s="112">
        <v>4.2999999999999999E-4</v>
      </c>
      <c r="N19" s="112">
        <v>0.49575181534661583</v>
      </c>
      <c r="O19" s="9">
        <v>272.16397272663431</v>
      </c>
      <c r="P19" s="9">
        <v>44.33384761620156</v>
      </c>
      <c r="Q19" s="9">
        <v>260.70022238532385</v>
      </c>
      <c r="R19" s="9">
        <v>2.6615439854489296</v>
      </c>
      <c r="S19" s="9">
        <v>262.48737894247955</v>
      </c>
      <c r="T19" s="9">
        <v>4.8496933193463292</v>
      </c>
      <c r="U19" s="79">
        <f t="shared" si="0"/>
        <v>260.70022238532385</v>
      </c>
      <c r="V19" s="9">
        <f t="shared" si="1"/>
        <v>2.6615439854489296</v>
      </c>
      <c r="W19" s="8">
        <f t="shared" si="2"/>
        <v>99.319145718793848</v>
      </c>
    </row>
    <row r="20" spans="1:23">
      <c r="A20" s="23" t="s">
        <v>928</v>
      </c>
      <c r="B20" s="23" t="s">
        <v>106</v>
      </c>
      <c r="C20" s="23" t="s">
        <v>106</v>
      </c>
      <c r="D20" s="42">
        <v>198.8</v>
      </c>
      <c r="E20" s="9">
        <v>1.2786088735455823</v>
      </c>
      <c r="F20" s="9">
        <v>24.166263895601741</v>
      </c>
      <c r="G20" s="9">
        <v>0.30952439999999998</v>
      </c>
      <c r="H20" s="112">
        <v>5.45E-2</v>
      </c>
      <c r="I20" s="112">
        <v>1.6000000000000001E-3</v>
      </c>
      <c r="J20" s="112">
        <v>0.3105</v>
      </c>
      <c r="K20" s="112">
        <v>8.6999999999999994E-3</v>
      </c>
      <c r="L20" s="112">
        <v>4.138E-2</v>
      </c>
      <c r="M20" s="112">
        <v>5.2999999999999998E-4</v>
      </c>
      <c r="N20" s="112">
        <v>0.45711738137697705</v>
      </c>
      <c r="O20" s="9">
        <v>391.76796818377414</v>
      </c>
      <c r="P20" s="9">
        <v>65.874249588431937</v>
      </c>
      <c r="Q20" s="9">
        <v>261.38118708000803</v>
      </c>
      <c r="R20" s="9">
        <v>3.2800038307001387</v>
      </c>
      <c r="S20" s="9">
        <v>274.56845588802759</v>
      </c>
      <c r="T20" s="9">
        <v>6.7185342762126652</v>
      </c>
      <c r="U20" s="79">
        <f t="shared" si="0"/>
        <v>261.38118708000803</v>
      </c>
      <c r="V20" s="9">
        <f t="shared" si="1"/>
        <v>3.2800038307001387</v>
      </c>
      <c r="W20" s="8">
        <f t="shared" si="2"/>
        <v>95.197092555527391</v>
      </c>
    </row>
    <row r="21" spans="1:23">
      <c r="A21" s="23" t="s">
        <v>929</v>
      </c>
      <c r="B21" s="23" t="s">
        <v>106</v>
      </c>
      <c r="C21" s="23" t="s">
        <v>106</v>
      </c>
      <c r="D21" s="42">
        <v>437</v>
      </c>
      <c r="E21" s="9">
        <v>0.56785917092561045</v>
      </c>
      <c r="F21" s="9">
        <v>24.050024050024049</v>
      </c>
      <c r="G21" s="9">
        <v>0.25449759999999999</v>
      </c>
      <c r="H21" s="112">
        <v>5.1589999999999997E-2</v>
      </c>
      <c r="I21" s="112">
        <v>9.5E-4</v>
      </c>
      <c r="J21" s="112">
        <v>0.29659999999999997</v>
      </c>
      <c r="K21" s="112">
        <v>5.7000000000000002E-3</v>
      </c>
      <c r="L21" s="112">
        <v>4.1579999999999999E-2</v>
      </c>
      <c r="M21" s="112">
        <v>4.4000000000000002E-4</v>
      </c>
      <c r="N21" s="112">
        <v>0.550635848881463</v>
      </c>
      <c r="O21" s="9">
        <v>267.27990712978817</v>
      </c>
      <c r="P21" s="9">
        <v>42.244098222938597</v>
      </c>
      <c r="Q21" s="9">
        <v>262.61912044443574</v>
      </c>
      <c r="R21" s="9">
        <v>2.7226168960370387</v>
      </c>
      <c r="S21" s="9">
        <v>263.74113190715155</v>
      </c>
      <c r="T21" s="9">
        <v>4.4539556610268392</v>
      </c>
      <c r="U21" s="79">
        <f t="shared" si="0"/>
        <v>262.61912044443574</v>
      </c>
      <c r="V21" s="9">
        <f t="shared" si="1"/>
        <v>2.7226168960370387</v>
      </c>
      <c r="W21" s="8">
        <f t="shared" si="2"/>
        <v>99.574578506354925</v>
      </c>
    </row>
    <row r="22" spans="1:23">
      <c r="A22" s="23" t="s">
        <v>930</v>
      </c>
      <c r="B22" s="23" t="s">
        <v>106</v>
      </c>
      <c r="C22" s="23" t="s">
        <v>106</v>
      </c>
      <c r="D22" s="42">
        <v>698</v>
      </c>
      <c r="E22" s="9">
        <v>0.53418803418803418</v>
      </c>
      <c r="F22" s="9">
        <v>24.003840614498319</v>
      </c>
      <c r="G22" s="9">
        <v>0.2419974</v>
      </c>
      <c r="H22" s="112">
        <v>5.7770000000000002E-2</v>
      </c>
      <c r="I22" s="112">
        <v>9.1E-4</v>
      </c>
      <c r="J22" s="112">
        <v>0.33069999999999999</v>
      </c>
      <c r="K22" s="112">
        <v>6.0000000000000001E-3</v>
      </c>
      <c r="L22" s="112">
        <v>4.1660000000000003E-2</v>
      </c>
      <c r="M22" s="112">
        <v>4.2000000000000002E-4</v>
      </c>
      <c r="N22" s="112">
        <v>0.55566490638502153</v>
      </c>
      <c r="O22" s="9">
        <v>521.0499840261657</v>
      </c>
      <c r="P22" s="9">
        <v>34.563133016748992</v>
      </c>
      <c r="Q22" s="9">
        <v>263.11422723464995</v>
      </c>
      <c r="R22" s="9">
        <v>2.5986869697288171</v>
      </c>
      <c r="S22" s="9">
        <v>290.10013663761964</v>
      </c>
      <c r="T22" s="9">
        <v>4.5679752528106405</v>
      </c>
      <c r="U22" s="79">
        <f t="shared" si="0"/>
        <v>263.11422723464995</v>
      </c>
      <c r="V22" s="9">
        <f t="shared" si="1"/>
        <v>2.5986869697288171</v>
      </c>
      <c r="W22" s="8">
        <f t="shared" si="2"/>
        <v>90.697726062542557</v>
      </c>
    </row>
    <row r="23" spans="1:23">
      <c r="A23" s="23" t="s">
        <v>931</v>
      </c>
      <c r="B23" s="23" t="s">
        <v>106</v>
      </c>
      <c r="C23" s="23" t="s">
        <v>106</v>
      </c>
      <c r="D23" s="42">
        <v>362</v>
      </c>
      <c r="E23" s="9">
        <v>0.53850296176628976</v>
      </c>
      <c r="F23" s="9">
        <v>23.646252069047055</v>
      </c>
      <c r="G23" s="9">
        <v>0.24602389999999999</v>
      </c>
      <c r="H23" s="112">
        <v>5.1670000000000001E-2</v>
      </c>
      <c r="I23" s="112">
        <v>8.3000000000000001E-4</v>
      </c>
      <c r="J23" s="112">
        <v>0.3019</v>
      </c>
      <c r="K23" s="112">
        <v>5.4000000000000003E-3</v>
      </c>
      <c r="L23" s="112">
        <v>4.2290000000000001E-2</v>
      </c>
      <c r="M23" s="112">
        <v>4.4000000000000002E-4</v>
      </c>
      <c r="N23" s="112">
        <v>0.58168028515628423</v>
      </c>
      <c r="O23" s="9">
        <v>270.83341192540269</v>
      </c>
      <c r="P23" s="9">
        <v>36.827278615297303</v>
      </c>
      <c r="Q23" s="9">
        <v>267.01186494999882</v>
      </c>
      <c r="R23" s="9">
        <v>2.7207626614938931</v>
      </c>
      <c r="S23" s="9">
        <v>267.88316588436248</v>
      </c>
      <c r="T23" s="9">
        <v>4.2028792856405062</v>
      </c>
      <c r="U23" s="79">
        <f t="shared" si="0"/>
        <v>267.01186494999882</v>
      </c>
      <c r="V23" s="9">
        <f t="shared" si="1"/>
        <v>2.7207626614938931</v>
      </c>
      <c r="W23" s="8">
        <f t="shared" si="2"/>
        <v>99.674745917128746</v>
      </c>
    </row>
    <row r="24" spans="1:23">
      <c r="A24" s="23" t="s">
        <v>932</v>
      </c>
      <c r="B24" s="23" t="s">
        <v>106</v>
      </c>
      <c r="C24" s="23" t="s">
        <v>106</v>
      </c>
      <c r="D24" s="42">
        <v>356</v>
      </c>
      <c r="E24" s="9">
        <v>1.0626992561105209</v>
      </c>
      <c r="F24" s="9">
        <v>23.239600278875205</v>
      </c>
      <c r="G24" s="9">
        <v>0.24303559999999999</v>
      </c>
      <c r="H24" s="112">
        <v>5.1810000000000002E-2</v>
      </c>
      <c r="I24" s="112">
        <v>8.8000000000000003E-4</v>
      </c>
      <c r="J24" s="112">
        <v>0.30890000000000001</v>
      </c>
      <c r="K24" s="112">
        <v>5.8999999999999999E-3</v>
      </c>
      <c r="L24" s="112">
        <v>4.3029999999999999E-2</v>
      </c>
      <c r="M24" s="112">
        <v>4.4999999999999999E-4</v>
      </c>
      <c r="N24" s="112">
        <v>0.54752892148560139</v>
      </c>
      <c r="O24" s="9">
        <v>277.03338137719419</v>
      </c>
      <c r="P24" s="9">
        <v>38.896863134763954</v>
      </c>
      <c r="Q24" s="9">
        <v>271.58703489513931</v>
      </c>
      <c r="R24" s="9">
        <v>2.7806110940543931</v>
      </c>
      <c r="S24" s="9">
        <v>273.32800915422297</v>
      </c>
      <c r="T24" s="9">
        <v>4.5666578589539313</v>
      </c>
      <c r="U24" s="79">
        <f t="shared" si="0"/>
        <v>271.58703489513931</v>
      </c>
      <c r="V24" s="9">
        <f t="shared" si="1"/>
        <v>2.7806110940543931</v>
      </c>
      <c r="W24" s="8">
        <f t="shared" si="2"/>
        <v>99.363045790853675</v>
      </c>
    </row>
    <row r="25" spans="1:23">
      <c r="A25" s="23" t="s">
        <v>933</v>
      </c>
      <c r="B25" s="23" t="s">
        <v>106</v>
      </c>
      <c r="C25" s="23" t="s">
        <v>106</v>
      </c>
      <c r="D25" s="42">
        <v>492.7</v>
      </c>
      <c r="E25" s="9">
        <v>0.83675006275625463</v>
      </c>
      <c r="F25" s="9">
        <v>22.90950744558992</v>
      </c>
      <c r="G25" s="9">
        <v>0.2414289</v>
      </c>
      <c r="H25" s="112">
        <v>5.3999999999999999E-2</v>
      </c>
      <c r="I25" s="112">
        <v>8.8999999999999995E-4</v>
      </c>
      <c r="J25" s="112">
        <v>0.3271</v>
      </c>
      <c r="K25" s="112">
        <v>6.0000000000000001E-3</v>
      </c>
      <c r="L25" s="112">
        <v>4.3650000000000001E-2</v>
      </c>
      <c r="M25" s="112">
        <v>4.6000000000000001E-4</v>
      </c>
      <c r="N25" s="112">
        <v>0.57451699121802213</v>
      </c>
      <c r="O25" s="9">
        <v>371.04957200069128</v>
      </c>
      <c r="P25" s="9">
        <v>37.116865199917228</v>
      </c>
      <c r="Q25" s="9">
        <v>275.41778700904632</v>
      </c>
      <c r="R25" s="9">
        <v>2.8407006281922804</v>
      </c>
      <c r="S25" s="9">
        <v>287.34945469976799</v>
      </c>
      <c r="T25" s="9">
        <v>4.5803388093899571</v>
      </c>
      <c r="U25" s="79">
        <f t="shared" si="0"/>
        <v>275.41778700904632</v>
      </c>
      <c r="V25" s="9">
        <f t="shared" si="1"/>
        <v>2.8407006281922804</v>
      </c>
      <c r="W25" s="8">
        <f t="shared" si="2"/>
        <v>95.847680412970234</v>
      </c>
    </row>
    <row r="26" spans="1:23">
      <c r="A26" s="23" t="s">
        <v>934</v>
      </c>
      <c r="B26" s="23" t="s">
        <v>106</v>
      </c>
      <c r="C26" s="23" t="s">
        <v>106</v>
      </c>
      <c r="D26" s="42">
        <v>202.9</v>
      </c>
      <c r="E26" s="9">
        <v>0.89525514771709935</v>
      </c>
      <c r="F26" s="9">
        <v>22.527596305474205</v>
      </c>
      <c r="G26" s="9">
        <v>0.25882119999999997</v>
      </c>
      <c r="H26" s="112">
        <v>5.3999999999999999E-2</v>
      </c>
      <c r="I26" s="112">
        <v>1E-3</v>
      </c>
      <c r="J26" s="112">
        <v>0.33200000000000002</v>
      </c>
      <c r="K26" s="112">
        <v>6.8999999999999999E-3</v>
      </c>
      <c r="L26" s="112">
        <v>4.4389999999999999E-2</v>
      </c>
      <c r="M26" s="112">
        <v>5.1000000000000004E-4</v>
      </c>
      <c r="N26" s="112">
        <v>0.55280762412215834</v>
      </c>
      <c r="O26" s="9">
        <v>371.04957200069128</v>
      </c>
      <c r="P26" s="9">
        <v>41.704342921255318</v>
      </c>
      <c r="Q26" s="9">
        <v>279.98699707636189</v>
      </c>
      <c r="R26" s="9">
        <v>3.1471660690246495</v>
      </c>
      <c r="S26" s="9">
        <v>291.09161000984665</v>
      </c>
      <c r="T26" s="9">
        <v>5.2462905041370504</v>
      </c>
      <c r="U26" s="79">
        <f t="shared" si="0"/>
        <v>279.98699707636189</v>
      </c>
      <c r="V26" s="9">
        <f t="shared" si="1"/>
        <v>3.1471660690246495</v>
      </c>
      <c r="W26" s="8">
        <f t="shared" si="2"/>
        <v>96.185182756346322</v>
      </c>
    </row>
    <row r="27" spans="1:23">
      <c r="A27" s="23" t="s">
        <v>935</v>
      </c>
      <c r="B27" s="23" t="s">
        <v>106</v>
      </c>
      <c r="C27" s="23" t="s">
        <v>106</v>
      </c>
      <c r="D27" s="42">
        <v>222.5</v>
      </c>
      <c r="E27" s="9">
        <v>0.90497737556561086</v>
      </c>
      <c r="F27" s="9">
        <v>22.502250225022504</v>
      </c>
      <c r="G27" s="9">
        <v>0.2734297</v>
      </c>
      <c r="H27" s="112">
        <v>5.2400000000000002E-2</v>
      </c>
      <c r="I27" s="112">
        <v>1.1000000000000001E-3</v>
      </c>
      <c r="J27" s="112">
        <v>0.32050000000000001</v>
      </c>
      <c r="K27" s="112">
        <v>7.4999999999999997E-3</v>
      </c>
      <c r="L27" s="112">
        <v>4.444E-2</v>
      </c>
      <c r="M27" s="112">
        <v>5.4000000000000001E-4</v>
      </c>
      <c r="N27" s="112">
        <v>0.51926192619261935</v>
      </c>
      <c r="O27" s="9">
        <v>302.90442620035117</v>
      </c>
      <c r="P27" s="9">
        <v>47.851099313266026</v>
      </c>
      <c r="Q27" s="9">
        <v>280.29561071094946</v>
      </c>
      <c r="R27" s="9">
        <v>3.3320861634754237</v>
      </c>
      <c r="S27" s="9">
        <v>282.28710235573931</v>
      </c>
      <c r="T27" s="9">
        <v>5.7507217334540996</v>
      </c>
      <c r="U27" s="79">
        <f t="shared" si="0"/>
        <v>280.29561071094946</v>
      </c>
      <c r="V27" s="9">
        <f t="shared" si="1"/>
        <v>3.3320861634754237</v>
      </c>
      <c r="W27" s="8">
        <f t="shared" si="2"/>
        <v>99.294515538198354</v>
      </c>
    </row>
    <row r="28" spans="1:23">
      <c r="A28" s="23" t="s">
        <v>936</v>
      </c>
      <c r="B28" s="23" t="s">
        <v>106</v>
      </c>
      <c r="C28" s="23" t="s">
        <v>106</v>
      </c>
      <c r="D28" s="42">
        <v>751</v>
      </c>
      <c r="E28" s="9">
        <v>1.3592496941688188</v>
      </c>
      <c r="F28" s="9">
        <v>22.401433691756274</v>
      </c>
      <c r="G28" s="9">
        <v>0.2458939</v>
      </c>
      <c r="H28" s="112">
        <v>5.1889999999999999E-2</v>
      </c>
      <c r="I28" s="112">
        <v>7.7999999999999999E-4</v>
      </c>
      <c r="J28" s="112">
        <v>0.3196</v>
      </c>
      <c r="K28" s="112">
        <v>6.1000000000000004E-3</v>
      </c>
      <c r="L28" s="112">
        <v>4.4639999999999999E-2</v>
      </c>
      <c r="M28" s="112">
        <v>4.8999999999999998E-4</v>
      </c>
      <c r="N28" s="112">
        <v>0.57510723309242595</v>
      </c>
      <c r="O28" s="9">
        <v>280.565610874323</v>
      </c>
      <c r="P28" s="9">
        <v>34.401761638257085</v>
      </c>
      <c r="Q28" s="9">
        <v>281.52991752577799</v>
      </c>
      <c r="R28" s="9">
        <v>3.0230532614801859</v>
      </c>
      <c r="S28" s="9">
        <v>281.59482192444455</v>
      </c>
      <c r="T28" s="9">
        <v>4.6829074989872765</v>
      </c>
      <c r="U28" s="79">
        <f t="shared" si="0"/>
        <v>281.52991752577799</v>
      </c>
      <c r="V28" s="9">
        <f t="shared" si="1"/>
        <v>3.0230532614801859</v>
      </c>
      <c r="W28" s="8">
        <f t="shared" si="2"/>
        <v>99.976951139149861</v>
      </c>
    </row>
    <row r="29" spans="1:23">
      <c r="A29" s="23" t="s">
        <v>937</v>
      </c>
      <c r="B29" s="23" t="s">
        <v>106</v>
      </c>
      <c r="C29" s="23" t="s">
        <v>106</v>
      </c>
      <c r="D29" s="42">
        <v>440</v>
      </c>
      <c r="E29" s="9">
        <v>0.64683053040103489</v>
      </c>
      <c r="F29" s="9">
        <v>21.404109589041099</v>
      </c>
      <c r="G29" s="9">
        <v>0.2199052</v>
      </c>
      <c r="H29" s="112">
        <v>5.4620000000000002E-2</v>
      </c>
      <c r="I29" s="112">
        <v>1E-3</v>
      </c>
      <c r="J29" s="112">
        <v>0.35249999999999998</v>
      </c>
      <c r="K29" s="112">
        <v>6.7999999999999996E-3</v>
      </c>
      <c r="L29" s="112">
        <v>4.6719999999999998E-2</v>
      </c>
      <c r="M29" s="112">
        <v>4.8000000000000001E-4</v>
      </c>
      <c r="N29" s="112">
        <v>0.53258460918614026</v>
      </c>
      <c r="O29" s="9">
        <v>396.70097021647189</v>
      </c>
      <c r="P29" s="9">
        <v>41.045416495357479</v>
      </c>
      <c r="Q29" s="9">
        <v>294.35271792349477</v>
      </c>
      <c r="R29" s="9">
        <v>2.9554890937689606</v>
      </c>
      <c r="S29" s="9">
        <v>306.59971745798811</v>
      </c>
      <c r="T29" s="9">
        <v>5.0922776266086771</v>
      </c>
      <c r="U29" s="79">
        <f t="shared" si="0"/>
        <v>294.35271792349477</v>
      </c>
      <c r="V29" s="9">
        <f t="shared" si="1"/>
        <v>2.9554890937689606</v>
      </c>
      <c r="W29" s="8">
        <f t="shared" si="2"/>
        <v>96.005541154429963</v>
      </c>
    </row>
    <row r="30" spans="1:23">
      <c r="A30" s="23" t="s">
        <v>938</v>
      </c>
      <c r="B30" s="23" t="s">
        <v>106</v>
      </c>
      <c r="C30" s="23" t="s">
        <v>106</v>
      </c>
      <c r="D30" s="42">
        <v>319.7</v>
      </c>
      <c r="E30" s="9">
        <v>0.91407678244972568</v>
      </c>
      <c r="F30" s="9">
        <v>20.725388601036268</v>
      </c>
      <c r="G30" s="9">
        <v>0.2233617</v>
      </c>
      <c r="H30" s="112">
        <v>5.5399999999999998E-2</v>
      </c>
      <c r="I30" s="112">
        <v>1.1000000000000001E-3</v>
      </c>
      <c r="J30" s="112">
        <v>0.37080000000000002</v>
      </c>
      <c r="K30" s="112">
        <v>7.6E-3</v>
      </c>
      <c r="L30" s="112">
        <v>4.8250000000000001E-2</v>
      </c>
      <c r="M30" s="112">
        <v>5.1999999999999995E-4</v>
      </c>
      <c r="N30" s="112">
        <v>0.52581401690755381</v>
      </c>
      <c r="O30" s="9">
        <v>428.4018851516181</v>
      </c>
      <c r="P30" s="9">
        <v>44.268370225688535</v>
      </c>
      <c r="Q30" s="9">
        <v>303.76861929885507</v>
      </c>
      <c r="R30" s="9">
        <v>3.1970467076188811</v>
      </c>
      <c r="S30" s="9">
        <v>320.24624157822689</v>
      </c>
      <c r="T30" s="9">
        <v>5.6139465027832784</v>
      </c>
      <c r="U30" s="79">
        <f t="shared" si="0"/>
        <v>303.76861929885507</v>
      </c>
      <c r="V30" s="9">
        <f t="shared" si="1"/>
        <v>3.1970467076188811</v>
      </c>
      <c r="W30" s="8">
        <f t="shared" si="2"/>
        <v>94.854702369599295</v>
      </c>
    </row>
    <row r="31" spans="1:23">
      <c r="A31" s="23" t="s">
        <v>939</v>
      </c>
      <c r="B31" s="23" t="s">
        <v>106</v>
      </c>
      <c r="C31" s="23" t="s">
        <v>106</v>
      </c>
      <c r="D31" s="42">
        <v>473</v>
      </c>
      <c r="E31" s="9">
        <v>0.1811594202898551</v>
      </c>
      <c r="F31" s="9">
        <v>19.916351324437365</v>
      </c>
      <c r="G31" s="9">
        <v>0.55532550000000003</v>
      </c>
      <c r="H31" s="112">
        <v>5.3019999999999998E-2</v>
      </c>
      <c r="I31" s="112">
        <v>1.5E-3</v>
      </c>
      <c r="J31" s="112">
        <v>0.3669</v>
      </c>
      <c r="K31" s="112">
        <v>2.3E-2</v>
      </c>
      <c r="L31" s="112">
        <v>5.0209999999999998E-2</v>
      </c>
      <c r="M31" s="112">
        <v>1.4E-3</v>
      </c>
      <c r="N31" s="112">
        <v>0.44479274005697816</v>
      </c>
      <c r="O31" s="9">
        <v>329.65276884846173</v>
      </c>
      <c r="P31" s="9">
        <v>64.181545318443781</v>
      </c>
      <c r="Q31" s="9">
        <v>315.81076017468723</v>
      </c>
      <c r="R31" s="9">
        <v>8.5877774401943157</v>
      </c>
      <c r="S31" s="9">
        <v>317.35330474333171</v>
      </c>
      <c r="T31" s="9">
        <v>16.943087710925568</v>
      </c>
      <c r="U31" s="79">
        <f t="shared" si="0"/>
        <v>315.81076017468723</v>
      </c>
      <c r="V31" s="9">
        <f t="shared" si="1"/>
        <v>8.5877774401943157</v>
      </c>
      <c r="W31" s="8">
        <f t="shared" si="2"/>
        <v>99.513934613067264</v>
      </c>
    </row>
    <row r="32" spans="1:23">
      <c r="A32" s="96" t="s">
        <v>940</v>
      </c>
      <c r="B32" s="96" t="s">
        <v>106</v>
      </c>
      <c r="C32" s="96" t="s">
        <v>106</v>
      </c>
      <c r="D32" s="72">
        <v>698</v>
      </c>
      <c r="E32" s="73">
        <v>0.16934801016088061</v>
      </c>
      <c r="F32" s="73">
        <v>17.325017325017324</v>
      </c>
      <c r="G32" s="73">
        <v>0.1800937</v>
      </c>
      <c r="H32" s="115">
        <v>6.8360000000000004E-2</v>
      </c>
      <c r="I32" s="115">
        <v>8.5999999999999998E-4</v>
      </c>
      <c r="J32" s="115">
        <v>0.54649999999999999</v>
      </c>
      <c r="K32" s="115">
        <v>8.6E-3</v>
      </c>
      <c r="L32" s="115">
        <v>5.772E-2</v>
      </c>
      <c r="M32" s="115">
        <v>5.9999999999999995E-4</v>
      </c>
      <c r="N32" s="115">
        <v>0.66056664893874184</v>
      </c>
      <c r="O32" s="73">
        <v>879.48845387543668</v>
      </c>
      <c r="P32" s="73">
        <v>26.02962930839632</v>
      </c>
      <c r="Q32" s="73">
        <v>361.74470992095121</v>
      </c>
      <c r="R32" s="73">
        <v>3.6557424367444469</v>
      </c>
      <c r="S32" s="73">
        <v>442.70123688174573</v>
      </c>
      <c r="T32" s="73">
        <v>5.6308464255140507</v>
      </c>
      <c r="U32" s="83">
        <f t="shared" si="0"/>
        <v>361.74470992095121</v>
      </c>
      <c r="V32" s="73">
        <f t="shared" si="1"/>
        <v>3.6557424367444469</v>
      </c>
      <c r="W32" s="78">
        <f t="shared" si="2"/>
        <v>81.713056071171621</v>
      </c>
    </row>
    <row r="33" spans="1:23">
      <c r="A33" s="23" t="s">
        <v>941</v>
      </c>
      <c r="B33" s="23" t="s">
        <v>106</v>
      </c>
      <c r="C33" s="23" t="s">
        <v>106</v>
      </c>
      <c r="D33" s="42">
        <v>145.4</v>
      </c>
      <c r="E33" s="9">
        <v>1.2531328320802004</v>
      </c>
      <c r="F33" s="9">
        <v>16.688918558077436</v>
      </c>
      <c r="G33" s="9">
        <v>0.61274399999999996</v>
      </c>
      <c r="H33" s="112">
        <v>5.5E-2</v>
      </c>
      <c r="I33" s="112">
        <v>1.2999999999999999E-3</v>
      </c>
      <c r="J33" s="112">
        <v>0.45800000000000002</v>
      </c>
      <c r="K33" s="112">
        <v>2.3E-2</v>
      </c>
      <c r="L33" s="112">
        <v>5.9920000000000001E-2</v>
      </c>
      <c r="M33" s="112">
        <v>2.2000000000000001E-3</v>
      </c>
      <c r="N33" s="112">
        <v>0.73111975387473171</v>
      </c>
      <c r="O33" s="9">
        <v>412.22310422703578</v>
      </c>
      <c r="P33" s="9">
        <v>52.846595311354122</v>
      </c>
      <c r="Q33" s="9">
        <v>375.13897552122893</v>
      </c>
      <c r="R33" s="9">
        <v>13.366492885854313</v>
      </c>
      <c r="S33" s="9">
        <v>382.86605430925152</v>
      </c>
      <c r="T33" s="9">
        <v>15.892675736604986</v>
      </c>
      <c r="U33" s="79">
        <f t="shared" si="0"/>
        <v>375.13897552122893</v>
      </c>
      <c r="V33" s="9">
        <f t="shared" si="1"/>
        <v>13.366492885854313</v>
      </c>
      <c r="W33" s="8">
        <f t="shared" si="2"/>
        <v>97.981780128832938</v>
      </c>
    </row>
    <row r="34" spans="1:23">
      <c r="A34" s="23" t="s">
        <v>942</v>
      </c>
      <c r="B34" s="23" t="s">
        <v>106</v>
      </c>
      <c r="C34" s="23" t="s">
        <v>106</v>
      </c>
      <c r="D34" s="42">
        <v>422</v>
      </c>
      <c r="E34" s="9">
        <v>0.34855350296270476</v>
      </c>
      <c r="F34" s="9">
        <v>16.110842597067826</v>
      </c>
      <c r="G34" s="9">
        <v>0.3114711</v>
      </c>
      <c r="H34" s="112">
        <v>5.9029999999999999E-2</v>
      </c>
      <c r="I34" s="112">
        <v>8.4000000000000003E-4</v>
      </c>
      <c r="J34" s="112">
        <v>0.50429999999999997</v>
      </c>
      <c r="K34" s="112">
        <v>1.4999999999999999E-2</v>
      </c>
      <c r="L34" s="112">
        <v>6.207E-2</v>
      </c>
      <c r="M34" s="112">
        <v>1.1999999999999999E-3</v>
      </c>
      <c r="N34" s="112">
        <v>0.64997583373610435</v>
      </c>
      <c r="O34" s="9">
        <v>568.20266137623253</v>
      </c>
      <c r="P34" s="9">
        <v>30.974511837259463</v>
      </c>
      <c r="Q34" s="9">
        <v>388.20199206159219</v>
      </c>
      <c r="R34" s="9">
        <v>7.2794920723795258</v>
      </c>
      <c r="S34" s="9">
        <v>414.60900007274307</v>
      </c>
      <c r="T34" s="9">
        <v>10.074659842557367</v>
      </c>
      <c r="U34" s="79">
        <f t="shared" si="0"/>
        <v>388.20199206159219</v>
      </c>
      <c r="V34" s="9">
        <f t="shared" si="1"/>
        <v>7.2794920723795258</v>
      </c>
      <c r="W34" s="8">
        <f t="shared" si="2"/>
        <v>93.630864740872056</v>
      </c>
    </row>
    <row r="35" spans="1:23">
      <c r="A35" s="23" t="s">
        <v>943</v>
      </c>
      <c r="B35" s="23" t="s">
        <v>106</v>
      </c>
      <c r="C35" s="23" t="s">
        <v>106</v>
      </c>
      <c r="D35" s="42">
        <v>492</v>
      </c>
      <c r="E35" s="9">
        <v>0.51413881748071977</v>
      </c>
      <c r="F35" s="9">
        <v>16</v>
      </c>
      <c r="G35" s="9">
        <v>0.19711999999999999</v>
      </c>
      <c r="H35" s="112">
        <v>6.1100000000000002E-2</v>
      </c>
      <c r="I35" s="112">
        <v>8.8000000000000003E-4</v>
      </c>
      <c r="J35" s="112">
        <v>0.52629999999999999</v>
      </c>
      <c r="K35" s="112">
        <v>9.7000000000000003E-3</v>
      </c>
      <c r="L35" s="112">
        <v>6.25E-2</v>
      </c>
      <c r="M35" s="112">
        <v>7.6999999999999996E-4</v>
      </c>
      <c r="N35" s="112">
        <v>0.66845525773195869</v>
      </c>
      <c r="O35" s="9">
        <v>642.75627659526151</v>
      </c>
      <c r="P35" s="9">
        <v>30.961225044888902</v>
      </c>
      <c r="Q35" s="9">
        <v>390.8114218625937</v>
      </c>
      <c r="R35" s="9">
        <v>4.6700622713780149</v>
      </c>
      <c r="S35" s="9">
        <v>429.35117625926716</v>
      </c>
      <c r="T35" s="9">
        <v>6.4325824100534987</v>
      </c>
      <c r="U35" s="79">
        <f t="shared" ref="U35:U66" si="3">IF(Q35&lt;=800,Q35,O35)</f>
        <v>390.8114218625937</v>
      </c>
      <c r="V35" s="9">
        <f t="shared" ref="V35:V66" si="4">IF(Q35&lt;=800,R35,P35)</f>
        <v>4.6700622713780149</v>
      </c>
      <c r="W35" s="8">
        <f t="shared" ref="W35:W66" si="5">IF(Q35&lt;=800,100-(1-(Q35/S35))*100,100-(1-(Q35/O35))*100)</f>
        <v>91.023722181815828</v>
      </c>
    </row>
    <row r="36" spans="1:23">
      <c r="A36" s="96" t="s">
        <v>944</v>
      </c>
      <c r="B36" s="96" t="s">
        <v>106</v>
      </c>
      <c r="C36" s="96" t="s">
        <v>106</v>
      </c>
      <c r="D36" s="72">
        <v>259</v>
      </c>
      <c r="E36" s="73">
        <v>4.6511627906976747</v>
      </c>
      <c r="F36" s="73">
        <v>15.847860538827257</v>
      </c>
      <c r="G36" s="73">
        <v>0.19841220000000001</v>
      </c>
      <c r="H36" s="115">
        <v>6.7400000000000002E-2</v>
      </c>
      <c r="I36" s="115">
        <v>1.8E-3</v>
      </c>
      <c r="J36" s="115">
        <v>0.58899999999999997</v>
      </c>
      <c r="K36" s="115">
        <v>1.7999999999999999E-2</v>
      </c>
      <c r="L36" s="115">
        <v>6.3100000000000003E-2</v>
      </c>
      <c r="M36" s="115">
        <v>7.9000000000000001E-4</v>
      </c>
      <c r="N36" s="115">
        <v>0.40967599929565063</v>
      </c>
      <c r="O36" s="73">
        <v>850.15858475738105</v>
      </c>
      <c r="P36" s="73">
        <v>55.512545339868055</v>
      </c>
      <c r="Q36" s="73">
        <v>394.45072240078906</v>
      </c>
      <c r="R36" s="73">
        <v>4.7886143687059644</v>
      </c>
      <c r="S36" s="73">
        <v>470.22885470333443</v>
      </c>
      <c r="T36" s="73">
        <v>11.437476976998141</v>
      </c>
      <c r="U36" s="83">
        <f t="shared" si="3"/>
        <v>394.45072240078906</v>
      </c>
      <c r="V36" s="73">
        <f t="shared" si="4"/>
        <v>4.7886143687059644</v>
      </c>
      <c r="W36" s="78">
        <f t="shared" si="5"/>
        <v>83.884839999801045</v>
      </c>
    </row>
    <row r="37" spans="1:23">
      <c r="A37" s="96" t="s">
        <v>945</v>
      </c>
      <c r="B37" s="96" t="s">
        <v>106</v>
      </c>
      <c r="C37" s="96" t="s">
        <v>106</v>
      </c>
      <c r="D37" s="72">
        <v>92.8</v>
      </c>
      <c r="E37" s="73">
        <v>0.53908355795148244</v>
      </c>
      <c r="F37" s="73">
        <v>14.064697609001406</v>
      </c>
      <c r="G37" s="73">
        <v>0.2373789</v>
      </c>
      <c r="H37" s="115">
        <v>9.3299999999999994E-2</v>
      </c>
      <c r="I37" s="115">
        <v>2.3E-3</v>
      </c>
      <c r="J37" s="115">
        <v>0.90700000000000003</v>
      </c>
      <c r="K37" s="115">
        <v>2.5999999999999999E-2</v>
      </c>
      <c r="L37" s="115">
        <v>7.1099999999999997E-2</v>
      </c>
      <c r="M37" s="115">
        <v>1.1999999999999999E-3</v>
      </c>
      <c r="N37" s="115">
        <v>0.58876987990912044</v>
      </c>
      <c r="O37" s="73">
        <v>1493.9840969132822</v>
      </c>
      <c r="P37" s="73">
        <v>46.646321681277989</v>
      </c>
      <c r="Q37" s="73">
        <v>442.77942168217157</v>
      </c>
      <c r="R37" s="73">
        <v>7.2181560387821264</v>
      </c>
      <c r="S37" s="73">
        <v>655.46156939461036</v>
      </c>
      <c r="T37" s="73">
        <v>13.75018897081975</v>
      </c>
      <c r="U37" s="83">
        <f t="shared" si="3"/>
        <v>442.77942168217157</v>
      </c>
      <c r="V37" s="73">
        <f t="shared" si="4"/>
        <v>7.2181560387821264</v>
      </c>
      <c r="W37" s="78">
        <f t="shared" si="5"/>
        <v>67.552308534446382</v>
      </c>
    </row>
    <row r="38" spans="1:23">
      <c r="A38" s="23" t="s">
        <v>946</v>
      </c>
      <c r="B38" s="23" t="s">
        <v>106</v>
      </c>
      <c r="C38" s="23" t="s">
        <v>106</v>
      </c>
      <c r="D38" s="42">
        <v>186.9</v>
      </c>
      <c r="E38" s="9">
        <v>0.91274187659729833</v>
      </c>
      <c r="F38" s="9">
        <v>13.449899125756557</v>
      </c>
      <c r="G38" s="9">
        <v>0.13929279999999999</v>
      </c>
      <c r="H38" s="112">
        <v>5.6599999999999998E-2</v>
      </c>
      <c r="I38" s="112">
        <v>1E-3</v>
      </c>
      <c r="J38" s="112">
        <v>0.58350000000000002</v>
      </c>
      <c r="K38" s="112">
        <v>1.0999999999999999E-2</v>
      </c>
      <c r="L38" s="112">
        <v>7.4349999999999999E-2</v>
      </c>
      <c r="M38" s="112">
        <v>7.6999999999999996E-4</v>
      </c>
      <c r="N38" s="112">
        <v>0.54936112979152663</v>
      </c>
      <c r="O38" s="9">
        <v>475.98207486438275</v>
      </c>
      <c r="P38" s="9">
        <v>39.067377963510495</v>
      </c>
      <c r="Q38" s="9">
        <v>462.30992774601225</v>
      </c>
      <c r="R38" s="9">
        <v>4.6185702824921577</v>
      </c>
      <c r="S38" s="9">
        <v>466.7082164761714</v>
      </c>
      <c r="T38" s="9">
        <v>7.0291115108066151</v>
      </c>
      <c r="U38" s="79">
        <f t="shared" si="3"/>
        <v>462.30992774601225</v>
      </c>
      <c r="V38" s="9">
        <f t="shared" si="4"/>
        <v>4.6185702824921577</v>
      </c>
      <c r="W38" s="8">
        <f t="shared" si="5"/>
        <v>99.057593465277321</v>
      </c>
    </row>
    <row r="39" spans="1:23">
      <c r="A39" s="23" t="s">
        <v>947</v>
      </c>
      <c r="B39" s="23" t="s">
        <v>106</v>
      </c>
      <c r="C39" s="23" t="s">
        <v>106</v>
      </c>
      <c r="D39" s="42">
        <v>203.1</v>
      </c>
      <c r="E39" s="9">
        <v>0.70028011204481799</v>
      </c>
      <c r="F39" s="9">
        <v>13.168290755859891</v>
      </c>
      <c r="G39" s="9">
        <v>0.14219119999999999</v>
      </c>
      <c r="H39" s="112">
        <v>5.636E-2</v>
      </c>
      <c r="I39" s="112">
        <v>9.2000000000000003E-4</v>
      </c>
      <c r="J39" s="112">
        <v>0.59450000000000003</v>
      </c>
      <c r="K39" s="112">
        <v>0.01</v>
      </c>
      <c r="L39" s="112">
        <v>7.5939999999999994E-2</v>
      </c>
      <c r="M39" s="112">
        <v>8.1999999999999998E-4</v>
      </c>
      <c r="N39" s="112">
        <v>0.64194100605741389</v>
      </c>
      <c r="O39" s="9">
        <v>466.5783475207715</v>
      </c>
      <c r="P39" s="9">
        <v>36.153648170768342</v>
      </c>
      <c r="Q39" s="9">
        <v>471.84333990682035</v>
      </c>
      <c r="R39" s="9">
        <v>4.9110975844257609</v>
      </c>
      <c r="S39" s="9">
        <v>473.73732798697802</v>
      </c>
      <c r="T39" s="9">
        <v>6.3481485503368731</v>
      </c>
      <c r="U39" s="79">
        <f t="shared" si="3"/>
        <v>471.84333990682035</v>
      </c>
      <c r="V39" s="9">
        <f t="shared" si="4"/>
        <v>4.9110975844257609</v>
      </c>
      <c r="W39" s="8">
        <f t="shared" si="5"/>
        <v>99.600202903958262</v>
      </c>
    </row>
    <row r="40" spans="1:23">
      <c r="A40" s="23" t="s">
        <v>948</v>
      </c>
      <c r="B40" s="23" t="s">
        <v>106</v>
      </c>
      <c r="C40" s="23" t="s">
        <v>106</v>
      </c>
      <c r="D40" s="42">
        <v>395.5</v>
      </c>
      <c r="E40" s="9">
        <v>0.26267402153926978</v>
      </c>
      <c r="F40" s="9">
        <v>13.066771200836273</v>
      </c>
      <c r="G40" s="9">
        <v>0.1656183</v>
      </c>
      <c r="H40" s="112">
        <v>5.7610000000000001E-2</v>
      </c>
      <c r="I40" s="112">
        <v>9.6000000000000002E-4</v>
      </c>
      <c r="J40" s="112">
        <v>0.60619999999999996</v>
      </c>
      <c r="K40" s="112">
        <v>1.0999999999999999E-2</v>
      </c>
      <c r="L40" s="112">
        <v>7.6530000000000001E-2</v>
      </c>
      <c r="M40" s="112">
        <v>9.7000000000000005E-4</v>
      </c>
      <c r="N40" s="112">
        <v>0.69849494553532199</v>
      </c>
      <c r="O40" s="9">
        <v>514.96135530686831</v>
      </c>
      <c r="P40" s="9">
        <v>36.601506423113555</v>
      </c>
      <c r="Q40" s="9">
        <v>475.37731200650046</v>
      </c>
      <c r="R40" s="9">
        <v>5.8058821644308409</v>
      </c>
      <c r="S40" s="9">
        <v>481.16072576760388</v>
      </c>
      <c r="T40" s="9">
        <v>6.9301091661208147</v>
      </c>
      <c r="U40" s="79">
        <f t="shared" si="3"/>
        <v>475.37731200650046</v>
      </c>
      <c r="V40" s="9">
        <f t="shared" si="4"/>
        <v>5.8058821644308409</v>
      </c>
      <c r="W40" s="8">
        <f t="shared" si="5"/>
        <v>98.798028714443177</v>
      </c>
    </row>
    <row r="41" spans="1:23">
      <c r="A41" s="23" t="s">
        <v>949</v>
      </c>
      <c r="B41" s="23" t="s">
        <v>106</v>
      </c>
      <c r="C41" s="23" t="s">
        <v>106</v>
      </c>
      <c r="D41" s="42">
        <v>231.5</v>
      </c>
      <c r="E41" s="9">
        <v>0.28272547356516825</v>
      </c>
      <c r="F41" s="9">
        <v>12.988699831146901</v>
      </c>
      <c r="G41" s="9">
        <v>0.12990389999999999</v>
      </c>
      <c r="H41" s="112">
        <v>5.7729999999999997E-2</v>
      </c>
      <c r="I41" s="112">
        <v>8.4000000000000003E-4</v>
      </c>
      <c r="J41" s="112">
        <v>0.61560000000000004</v>
      </c>
      <c r="K41" s="112">
        <v>0.01</v>
      </c>
      <c r="L41" s="112">
        <v>7.6990000000000003E-2</v>
      </c>
      <c r="M41" s="112">
        <v>7.6999999999999996E-4</v>
      </c>
      <c r="N41" s="112">
        <v>0.61567995843616041</v>
      </c>
      <c r="O41" s="9">
        <v>519.5300020959013</v>
      </c>
      <c r="P41" s="9">
        <v>31.934819748121267</v>
      </c>
      <c r="Q41" s="9">
        <v>478.13126884820161</v>
      </c>
      <c r="R41" s="9">
        <v>4.6072529356213181</v>
      </c>
      <c r="S41" s="9">
        <v>487.08575387837828</v>
      </c>
      <c r="T41" s="9">
        <v>6.2654959586787982</v>
      </c>
      <c r="U41" s="79">
        <f t="shared" si="3"/>
        <v>478.13126884820161</v>
      </c>
      <c r="V41" s="9">
        <f t="shared" si="4"/>
        <v>4.6072529356213181</v>
      </c>
      <c r="W41" s="8">
        <f t="shared" si="5"/>
        <v>98.161620421275444</v>
      </c>
    </row>
    <row r="42" spans="1:23">
      <c r="A42" s="23" t="s">
        <v>950</v>
      </c>
      <c r="B42" s="23" t="s">
        <v>106</v>
      </c>
      <c r="C42" s="23" t="s">
        <v>106</v>
      </c>
      <c r="D42" s="42">
        <v>165.9</v>
      </c>
      <c r="E42" s="9">
        <v>0.91911764705882348</v>
      </c>
      <c r="F42" s="9">
        <v>12.951690195570523</v>
      </c>
      <c r="G42" s="9">
        <v>0.1392294</v>
      </c>
      <c r="H42" s="112">
        <v>5.62E-2</v>
      </c>
      <c r="I42" s="112">
        <v>1E-3</v>
      </c>
      <c r="J42" s="112">
        <v>0.59699999999999998</v>
      </c>
      <c r="K42" s="112">
        <v>1.2E-2</v>
      </c>
      <c r="L42" s="112">
        <v>7.7210000000000001E-2</v>
      </c>
      <c r="M42" s="112">
        <v>8.3000000000000001E-4</v>
      </c>
      <c r="N42" s="112">
        <v>0.53480766740059582</v>
      </c>
      <c r="O42" s="9">
        <v>460.27838713971238</v>
      </c>
      <c r="P42" s="9">
        <v>39.452253515836645</v>
      </c>
      <c r="Q42" s="9">
        <v>479.44796286453789</v>
      </c>
      <c r="R42" s="9">
        <v>4.9651075612195541</v>
      </c>
      <c r="S42" s="9">
        <v>475.32808979324301</v>
      </c>
      <c r="T42" s="9">
        <v>7.6011562952436975</v>
      </c>
      <c r="U42" s="79">
        <f t="shared" si="3"/>
        <v>479.44796286453789</v>
      </c>
      <c r="V42" s="9">
        <f t="shared" si="4"/>
        <v>4.9651075612195541</v>
      </c>
      <c r="W42" s="8">
        <f t="shared" si="5"/>
        <v>100.86674302650343</v>
      </c>
    </row>
    <row r="43" spans="1:23">
      <c r="A43" s="23" t="s">
        <v>951</v>
      </c>
      <c r="B43" s="23" t="s">
        <v>106</v>
      </c>
      <c r="C43" s="23" t="s">
        <v>106</v>
      </c>
      <c r="D43" s="42">
        <v>248.9</v>
      </c>
      <c r="E43" s="9">
        <v>0.3288391976323578</v>
      </c>
      <c r="F43" s="9">
        <v>12.906556530717605</v>
      </c>
      <c r="G43" s="9">
        <v>0.15491869999999999</v>
      </c>
      <c r="H43" s="112">
        <v>6.4000000000000001E-2</v>
      </c>
      <c r="I43" s="112">
        <v>1.1999999999999999E-3</v>
      </c>
      <c r="J43" s="112">
        <v>0.68300000000000005</v>
      </c>
      <c r="K43" s="112">
        <v>1.2999999999999999E-2</v>
      </c>
      <c r="L43" s="112">
        <v>7.7479999999999993E-2</v>
      </c>
      <c r="M43" s="112">
        <v>9.3000000000000005E-4</v>
      </c>
      <c r="N43" s="112">
        <v>0.63062428021127059</v>
      </c>
      <c r="O43" s="9">
        <v>741.63045178799723</v>
      </c>
      <c r="P43" s="9">
        <v>39.657911220660019</v>
      </c>
      <c r="Q43" s="9">
        <v>481.06353804080908</v>
      </c>
      <c r="R43" s="9">
        <v>5.5616618299035281</v>
      </c>
      <c r="S43" s="9">
        <v>528.58599300265928</v>
      </c>
      <c r="T43" s="9">
        <v>7.8129889435371069</v>
      </c>
      <c r="U43" s="79">
        <f t="shared" si="3"/>
        <v>481.06353804080908</v>
      </c>
      <c r="V43" s="9">
        <f t="shared" si="4"/>
        <v>5.5616618299035281</v>
      </c>
      <c r="W43" s="8">
        <f t="shared" si="5"/>
        <v>91.009513004327545</v>
      </c>
    </row>
    <row r="44" spans="1:23">
      <c r="A44" s="23" t="s">
        <v>952</v>
      </c>
      <c r="B44" s="23" t="s">
        <v>106</v>
      </c>
      <c r="C44" s="23" t="s">
        <v>106</v>
      </c>
      <c r="D44" s="42">
        <v>321</v>
      </c>
      <c r="E44" s="9">
        <v>0.48379293662312528</v>
      </c>
      <c r="F44" s="9">
        <v>12.901561088891757</v>
      </c>
      <c r="G44" s="9">
        <v>0.18309529999999999</v>
      </c>
      <c r="H44" s="112">
        <v>5.6570000000000002E-2</v>
      </c>
      <c r="I44" s="112">
        <v>1.1000000000000001E-3</v>
      </c>
      <c r="J44" s="112">
        <v>0.60680000000000001</v>
      </c>
      <c r="K44" s="112">
        <v>1.4999999999999999E-2</v>
      </c>
      <c r="L44" s="112">
        <v>7.7509999999999996E-2</v>
      </c>
      <c r="M44" s="112">
        <v>1.1000000000000001E-3</v>
      </c>
      <c r="N44" s="112">
        <v>0.57410226637423134</v>
      </c>
      <c r="O44" s="9">
        <v>474.80962434953545</v>
      </c>
      <c r="P44" s="9">
        <v>43.005595951294552</v>
      </c>
      <c r="Q44" s="9">
        <v>481.24302140312227</v>
      </c>
      <c r="R44" s="9">
        <v>6.5776081252817562</v>
      </c>
      <c r="S44" s="9">
        <v>481.53995380310715</v>
      </c>
      <c r="T44" s="9">
        <v>9.4349596642430242</v>
      </c>
      <c r="U44" s="79">
        <f t="shared" si="3"/>
        <v>481.24302140312227</v>
      </c>
      <c r="V44" s="9">
        <f t="shared" si="4"/>
        <v>6.5776081252817562</v>
      </c>
      <c r="W44" s="8">
        <f t="shared" si="5"/>
        <v>99.938336913138826</v>
      </c>
    </row>
    <row r="45" spans="1:23">
      <c r="A45" s="23" t="s">
        <v>953</v>
      </c>
      <c r="B45" s="23" t="s">
        <v>106</v>
      </c>
      <c r="C45" s="23" t="s">
        <v>106</v>
      </c>
      <c r="D45" s="42">
        <v>243.7</v>
      </c>
      <c r="E45" s="9">
        <v>0.61919504643962853</v>
      </c>
      <c r="F45" s="9">
        <v>12.787723785166239</v>
      </c>
      <c r="G45" s="9">
        <v>0.1439028</v>
      </c>
      <c r="H45" s="112">
        <v>5.8999999999999997E-2</v>
      </c>
      <c r="I45" s="112">
        <v>9.7000000000000005E-4</v>
      </c>
      <c r="J45" s="112">
        <v>0.63600000000000001</v>
      </c>
      <c r="K45" s="112">
        <v>1.2E-2</v>
      </c>
      <c r="L45" s="112">
        <v>7.8200000000000006E-2</v>
      </c>
      <c r="M45" s="112">
        <v>8.8000000000000003E-4</v>
      </c>
      <c r="N45" s="112">
        <v>0.59641943734015335</v>
      </c>
      <c r="O45" s="9">
        <v>567.09604422188295</v>
      </c>
      <c r="P45" s="9">
        <v>35.793061835127631</v>
      </c>
      <c r="Q45" s="9">
        <v>485.36976009947688</v>
      </c>
      <c r="R45" s="9">
        <v>5.259256837231078</v>
      </c>
      <c r="S45" s="9">
        <v>499.8266113423926</v>
      </c>
      <c r="T45" s="9">
        <v>7.420615633573334</v>
      </c>
      <c r="U45" s="79">
        <f t="shared" si="3"/>
        <v>485.36976009947688</v>
      </c>
      <c r="V45" s="9">
        <f t="shared" si="4"/>
        <v>5.259256837231078</v>
      </c>
      <c r="W45" s="8">
        <f t="shared" si="5"/>
        <v>97.10762674198385</v>
      </c>
    </row>
    <row r="46" spans="1:23">
      <c r="A46" s="23" t="s">
        <v>954</v>
      </c>
      <c r="B46" s="23" t="s">
        <v>106</v>
      </c>
      <c r="C46" s="23" t="s">
        <v>106</v>
      </c>
      <c r="D46" s="42">
        <v>283.8</v>
      </c>
      <c r="E46" s="9">
        <v>0.13333333333333333</v>
      </c>
      <c r="F46" s="9">
        <v>12.514078338130398</v>
      </c>
      <c r="G46" s="9">
        <v>0.13154579999999999</v>
      </c>
      <c r="H46" s="112">
        <v>5.6860000000000001E-2</v>
      </c>
      <c r="I46" s="112">
        <v>8.4000000000000003E-4</v>
      </c>
      <c r="J46" s="112">
        <v>0.63</v>
      </c>
      <c r="K46" s="112">
        <v>1.0999999999999999E-2</v>
      </c>
      <c r="L46" s="112">
        <v>7.9909999999999995E-2</v>
      </c>
      <c r="M46" s="112">
        <v>8.4000000000000003E-4</v>
      </c>
      <c r="N46" s="112">
        <v>0.6020409324126007</v>
      </c>
      <c r="O46" s="9">
        <v>486.10750087882485</v>
      </c>
      <c r="P46" s="9">
        <v>32.609646133453062</v>
      </c>
      <c r="Q46" s="9">
        <v>495.58552348351196</v>
      </c>
      <c r="R46" s="9">
        <v>5.0123463995127508</v>
      </c>
      <c r="S46" s="9">
        <v>496.09586720685479</v>
      </c>
      <c r="T46" s="9">
        <v>6.8292605871786805</v>
      </c>
      <c r="U46" s="79">
        <f t="shared" si="3"/>
        <v>495.58552348351196</v>
      </c>
      <c r="V46" s="9">
        <f t="shared" si="4"/>
        <v>5.0123463995127508</v>
      </c>
      <c r="W46" s="8">
        <f t="shared" si="5"/>
        <v>99.897128003461063</v>
      </c>
    </row>
    <row r="47" spans="1:23">
      <c r="A47" s="23" t="s">
        <v>955</v>
      </c>
      <c r="B47" s="23" t="s">
        <v>106</v>
      </c>
      <c r="C47" s="23" t="s">
        <v>106</v>
      </c>
      <c r="D47" s="42">
        <v>595</v>
      </c>
      <c r="E47" s="9">
        <v>0.43782837127845886</v>
      </c>
      <c r="F47" s="9">
        <v>12.496875781054737</v>
      </c>
      <c r="G47" s="9">
        <v>0.1483633</v>
      </c>
      <c r="H47" s="112">
        <v>5.9830000000000001E-2</v>
      </c>
      <c r="I47" s="112">
        <v>8.1999999999999998E-4</v>
      </c>
      <c r="J47" s="112">
        <v>0.66479999999999995</v>
      </c>
      <c r="K47" s="112">
        <v>1.0999999999999999E-2</v>
      </c>
      <c r="L47" s="112">
        <v>8.0019999999999994E-2</v>
      </c>
      <c r="M47" s="112">
        <v>9.5E-4</v>
      </c>
      <c r="N47" s="112">
        <v>0.71750244257117535</v>
      </c>
      <c r="O47" s="9">
        <v>597.43199892056782</v>
      </c>
      <c r="P47" s="9">
        <v>29.686323925953527</v>
      </c>
      <c r="Q47" s="9">
        <v>496.24212398505193</v>
      </c>
      <c r="R47" s="9">
        <v>5.6678595157956693</v>
      </c>
      <c r="S47" s="9">
        <v>517.54581519753026</v>
      </c>
      <c r="T47" s="9">
        <v>6.6869747674887776</v>
      </c>
      <c r="U47" s="79">
        <f t="shared" si="3"/>
        <v>496.24212398505193</v>
      </c>
      <c r="V47" s="9">
        <f t="shared" si="4"/>
        <v>5.6678595157956693</v>
      </c>
      <c r="W47" s="8">
        <f t="shared" si="5"/>
        <v>95.883709115810859</v>
      </c>
    </row>
    <row r="48" spans="1:23">
      <c r="A48" s="168" t="s">
        <v>956</v>
      </c>
      <c r="B48" s="168" t="s">
        <v>106</v>
      </c>
      <c r="C48" s="168" t="s">
        <v>106</v>
      </c>
      <c r="D48" s="118">
        <v>354.2</v>
      </c>
      <c r="E48" s="119">
        <v>0.66934404283801874</v>
      </c>
      <c r="F48" s="119">
        <v>12.109469605231292</v>
      </c>
      <c r="G48" s="119">
        <v>0.1275762</v>
      </c>
      <c r="H48" s="169">
        <v>6.1280000000000001E-2</v>
      </c>
      <c r="I48" s="169">
        <v>7.7999999999999999E-4</v>
      </c>
      <c r="J48" s="169">
        <v>0.69699999999999995</v>
      </c>
      <c r="K48" s="169">
        <v>1.0999999999999999E-2</v>
      </c>
      <c r="L48" s="169">
        <v>8.2580000000000001E-2</v>
      </c>
      <c r="M48" s="169">
        <v>8.7000000000000001E-4</v>
      </c>
      <c r="N48" s="169">
        <v>0.667551024901473</v>
      </c>
      <c r="O48" s="119">
        <v>649.07662875562187</v>
      </c>
      <c r="P48" s="119">
        <v>27.33361958748069</v>
      </c>
      <c r="Q48" s="119">
        <v>511.50414933843734</v>
      </c>
      <c r="R48" s="119">
        <v>5.1784884235513005</v>
      </c>
      <c r="S48" s="119">
        <v>536.99749835212401</v>
      </c>
      <c r="T48" s="119">
        <v>6.5605006998921453</v>
      </c>
      <c r="U48" s="135">
        <f t="shared" si="3"/>
        <v>511.50414933843734</v>
      </c>
      <c r="V48" s="119">
        <f t="shared" si="4"/>
        <v>5.1784884235513005</v>
      </c>
      <c r="W48" s="124">
        <f t="shared" si="5"/>
        <v>95.252613076984957</v>
      </c>
    </row>
    <row r="49" spans="1:23">
      <c r="A49" s="168" t="s">
        <v>957</v>
      </c>
      <c r="B49" s="168" t="s">
        <v>106</v>
      </c>
      <c r="C49" s="168" t="s">
        <v>106</v>
      </c>
      <c r="D49" s="118">
        <v>167.1</v>
      </c>
      <c r="E49" s="119">
        <v>0.9090082719752749</v>
      </c>
      <c r="F49" s="119">
        <v>12.067093037287318</v>
      </c>
      <c r="G49" s="119">
        <v>0.1397901</v>
      </c>
      <c r="H49" s="169">
        <v>5.9900000000000002E-2</v>
      </c>
      <c r="I49" s="169">
        <v>1.6999999999999999E-3</v>
      </c>
      <c r="J49" s="169">
        <v>0.68100000000000005</v>
      </c>
      <c r="K49" s="169">
        <v>0.02</v>
      </c>
      <c r="L49" s="169">
        <v>8.2869999999999999E-2</v>
      </c>
      <c r="M49" s="169">
        <v>9.6000000000000002E-4</v>
      </c>
      <c r="N49" s="169">
        <v>0.39444913720284785</v>
      </c>
      <c r="O49" s="119">
        <v>599.96417822687522</v>
      </c>
      <c r="P49" s="119">
        <v>61.446797898693198</v>
      </c>
      <c r="Q49" s="119">
        <v>513.2307744038859</v>
      </c>
      <c r="R49" s="119">
        <v>5.7124272116934662</v>
      </c>
      <c r="S49" s="119">
        <v>527.3786408351308</v>
      </c>
      <c r="T49" s="119">
        <v>12.00940141874014</v>
      </c>
      <c r="U49" s="135">
        <f t="shared" si="3"/>
        <v>513.2307744038859</v>
      </c>
      <c r="V49" s="119">
        <f t="shared" si="4"/>
        <v>5.7124272116934662</v>
      </c>
      <c r="W49" s="124">
        <f t="shared" si="5"/>
        <v>97.317322823533189</v>
      </c>
    </row>
    <row r="50" spans="1:23">
      <c r="A50" s="168" t="s">
        <v>958</v>
      </c>
      <c r="B50" s="168" t="s">
        <v>106</v>
      </c>
      <c r="C50" s="168" t="s">
        <v>106</v>
      </c>
      <c r="D50" s="118">
        <v>175.3</v>
      </c>
      <c r="E50" s="119">
        <v>0.32894736842105265</v>
      </c>
      <c r="F50" s="119">
        <v>12.058362474375979</v>
      </c>
      <c r="G50" s="119">
        <v>0.13231770000000001</v>
      </c>
      <c r="H50" s="169">
        <v>5.8500000000000003E-2</v>
      </c>
      <c r="I50" s="169">
        <v>1E-3</v>
      </c>
      <c r="J50" s="169">
        <v>0.66600000000000004</v>
      </c>
      <c r="K50" s="169">
        <v>1.2999999999999999E-2</v>
      </c>
      <c r="L50" s="169">
        <v>8.2930000000000004E-2</v>
      </c>
      <c r="M50" s="169">
        <v>9.1E-4</v>
      </c>
      <c r="N50" s="169">
        <v>0.5621608585554082</v>
      </c>
      <c r="O50" s="119">
        <v>548.53829692394515</v>
      </c>
      <c r="P50" s="119">
        <v>37.332520523863259</v>
      </c>
      <c r="Q50" s="119">
        <v>513.58794944407919</v>
      </c>
      <c r="R50" s="119">
        <v>5.4147299903753492</v>
      </c>
      <c r="S50" s="119">
        <v>518.27744706772694</v>
      </c>
      <c r="T50" s="119">
        <v>7.8924042755271557</v>
      </c>
      <c r="U50" s="135">
        <f t="shared" si="3"/>
        <v>513.58794944407919</v>
      </c>
      <c r="V50" s="119">
        <f t="shared" si="4"/>
        <v>5.4147299903753492</v>
      </c>
      <c r="W50" s="124">
        <f t="shared" si="5"/>
        <v>99.095176213014923</v>
      </c>
    </row>
    <row r="51" spans="1:23">
      <c r="A51" s="168" t="s">
        <v>959</v>
      </c>
      <c r="B51" s="168" t="s">
        <v>106</v>
      </c>
      <c r="C51" s="168" t="s">
        <v>106</v>
      </c>
      <c r="D51" s="118">
        <v>191.9</v>
      </c>
      <c r="E51" s="119">
        <v>0.6234413965087281</v>
      </c>
      <c r="F51" s="119">
        <v>12.026458208057727</v>
      </c>
      <c r="G51" s="119">
        <v>0.13595760000000001</v>
      </c>
      <c r="H51" s="169">
        <v>5.8599999999999999E-2</v>
      </c>
      <c r="I51" s="169">
        <v>1E-3</v>
      </c>
      <c r="J51" s="169">
        <v>0.67</v>
      </c>
      <c r="K51" s="169">
        <v>1.2999999999999999E-2</v>
      </c>
      <c r="L51" s="169">
        <v>8.3150000000000002E-2</v>
      </c>
      <c r="M51" s="169">
        <v>9.3999999999999997E-4</v>
      </c>
      <c r="N51" s="169">
        <v>0.58263564457190431</v>
      </c>
      <c r="O51" s="119">
        <v>552.26718277098848</v>
      </c>
      <c r="P51" s="119">
        <v>37.245261050545714</v>
      </c>
      <c r="Q51" s="119">
        <v>514.89742197043256</v>
      </c>
      <c r="R51" s="119">
        <v>5.5920246130277746</v>
      </c>
      <c r="S51" s="119">
        <v>520.71241958538224</v>
      </c>
      <c r="T51" s="119">
        <v>7.8735734172770435</v>
      </c>
      <c r="U51" s="135">
        <f t="shared" si="3"/>
        <v>514.89742197043256</v>
      </c>
      <c r="V51" s="119">
        <f t="shared" si="4"/>
        <v>5.5920246130277746</v>
      </c>
      <c r="W51" s="124">
        <f t="shared" si="5"/>
        <v>98.883261202108471</v>
      </c>
    </row>
    <row r="52" spans="1:23">
      <c r="A52" s="168" t="s">
        <v>960</v>
      </c>
      <c r="B52" s="168" t="s">
        <v>106</v>
      </c>
      <c r="C52" s="168" t="s">
        <v>106</v>
      </c>
      <c r="D52" s="118">
        <v>292.8</v>
      </c>
      <c r="E52" s="119">
        <v>0.22598870056497175</v>
      </c>
      <c r="F52" s="119">
        <v>11.879306248515086</v>
      </c>
      <c r="G52" s="119">
        <v>0.11853909999999999</v>
      </c>
      <c r="H52" s="169">
        <v>5.8400000000000001E-2</v>
      </c>
      <c r="I52" s="169">
        <v>8.0999999999999996E-4</v>
      </c>
      <c r="J52" s="169">
        <v>0.67749999999999999</v>
      </c>
      <c r="K52" s="169">
        <v>1.0999999999999999E-2</v>
      </c>
      <c r="L52" s="169">
        <v>8.4180000000000005E-2</v>
      </c>
      <c r="M52" s="169">
        <v>8.4000000000000003E-4</v>
      </c>
      <c r="N52" s="169">
        <v>0.61459210782090334</v>
      </c>
      <c r="O52" s="119">
        <v>544.80066569742303</v>
      </c>
      <c r="P52" s="119">
        <v>30.310336940001672</v>
      </c>
      <c r="Q52" s="119">
        <v>521.02459882623702</v>
      </c>
      <c r="R52" s="119">
        <v>4.9926131141819496</v>
      </c>
      <c r="S52" s="119">
        <v>525.2623139195814</v>
      </c>
      <c r="T52" s="119">
        <v>6.6365141694527665</v>
      </c>
      <c r="U52" s="135">
        <f t="shared" si="3"/>
        <v>521.02459882623702</v>
      </c>
      <c r="V52" s="119">
        <f t="shared" si="4"/>
        <v>4.9926131141819496</v>
      </c>
      <c r="W52" s="124">
        <f t="shared" si="5"/>
        <v>99.193219277103296</v>
      </c>
    </row>
    <row r="53" spans="1:23">
      <c r="A53" s="168" t="s">
        <v>961</v>
      </c>
      <c r="B53" s="168" t="s">
        <v>106</v>
      </c>
      <c r="C53" s="168" t="s">
        <v>106</v>
      </c>
      <c r="D53" s="118">
        <v>237.8</v>
      </c>
      <c r="E53" s="119">
        <v>0.61614294516327783</v>
      </c>
      <c r="F53" s="119">
        <v>11.862396204033216</v>
      </c>
      <c r="G53" s="119">
        <v>0.15478810000000001</v>
      </c>
      <c r="H53" s="169">
        <v>5.8900000000000001E-2</v>
      </c>
      <c r="I53" s="169">
        <v>9.3000000000000005E-4</v>
      </c>
      <c r="J53" s="169">
        <v>0.69199999999999995</v>
      </c>
      <c r="K53" s="169">
        <v>1.2999999999999999E-2</v>
      </c>
      <c r="L53" s="169">
        <v>8.43E-2</v>
      </c>
      <c r="M53" s="169">
        <v>1.1000000000000001E-3</v>
      </c>
      <c r="N53" s="169">
        <v>0.69458892234692959</v>
      </c>
      <c r="O53" s="119">
        <v>563.40175458676379</v>
      </c>
      <c r="P53" s="119">
        <v>34.396786501765348</v>
      </c>
      <c r="Q53" s="119">
        <v>521.73806604995491</v>
      </c>
      <c r="R53" s="119">
        <v>6.5364393306564352</v>
      </c>
      <c r="S53" s="119">
        <v>534.00138212319803</v>
      </c>
      <c r="T53" s="119">
        <v>7.7715891267183679</v>
      </c>
      <c r="U53" s="135">
        <f t="shared" si="3"/>
        <v>521.73806604995491</v>
      </c>
      <c r="V53" s="119">
        <f t="shared" si="4"/>
        <v>6.5364393306564352</v>
      </c>
      <c r="W53" s="124">
        <f t="shared" si="5"/>
        <v>97.703504806582345</v>
      </c>
    </row>
    <row r="54" spans="1:23">
      <c r="A54" s="168" t="s">
        <v>962</v>
      </c>
      <c r="B54" s="168" t="s">
        <v>106</v>
      </c>
      <c r="C54" s="168" t="s">
        <v>106</v>
      </c>
      <c r="D54" s="118">
        <v>164.6</v>
      </c>
      <c r="E54" s="119">
        <v>0.758782912208817</v>
      </c>
      <c r="F54" s="119">
        <v>11.856770215793219</v>
      </c>
      <c r="G54" s="119">
        <v>0.22493279999999999</v>
      </c>
      <c r="H54" s="169">
        <v>6.1699999999999998E-2</v>
      </c>
      <c r="I54" s="169">
        <v>1.1000000000000001E-3</v>
      </c>
      <c r="J54" s="169">
        <v>0.72</v>
      </c>
      <c r="K54" s="169">
        <v>1.7999999999999999E-2</v>
      </c>
      <c r="L54" s="169">
        <v>8.4339999999999998E-2</v>
      </c>
      <c r="M54" s="169">
        <v>1.6000000000000001E-3</v>
      </c>
      <c r="N54" s="169">
        <v>0.75883329381076603</v>
      </c>
      <c r="O54" s="119">
        <v>663.72673893712886</v>
      </c>
      <c r="P54" s="119">
        <v>38.192301987691749</v>
      </c>
      <c r="Q54" s="119">
        <v>521.9758709113554</v>
      </c>
      <c r="R54" s="119">
        <v>9.5050081648601008</v>
      </c>
      <c r="S54" s="119">
        <v>550.66689427360689</v>
      </c>
      <c r="T54" s="119">
        <v>10.570884924443931</v>
      </c>
      <c r="U54" s="135">
        <f t="shared" si="3"/>
        <v>521.9758709113554</v>
      </c>
      <c r="V54" s="119">
        <f t="shared" si="4"/>
        <v>9.5050081648601008</v>
      </c>
      <c r="W54" s="124">
        <f t="shared" si="5"/>
        <v>94.789767886791481</v>
      </c>
    </row>
    <row r="55" spans="1:23">
      <c r="A55" s="168" t="s">
        <v>963</v>
      </c>
      <c r="B55" s="168" t="s">
        <v>106</v>
      </c>
      <c r="C55" s="168" t="s">
        <v>106</v>
      </c>
      <c r="D55" s="118">
        <v>192.1</v>
      </c>
      <c r="E55" s="119">
        <v>1.1118523460084502</v>
      </c>
      <c r="F55" s="119">
        <v>11.849745230477543</v>
      </c>
      <c r="G55" s="119">
        <v>0.12637480000000001</v>
      </c>
      <c r="H55" s="169">
        <v>5.9700000000000003E-2</v>
      </c>
      <c r="I55" s="169">
        <v>1E-3</v>
      </c>
      <c r="J55" s="169">
        <v>0.69399999999999995</v>
      </c>
      <c r="K55" s="169">
        <v>1.2999999999999999E-2</v>
      </c>
      <c r="L55" s="169">
        <v>8.4390000000000007E-2</v>
      </c>
      <c r="M55" s="169">
        <v>8.9999999999999998E-4</v>
      </c>
      <c r="N55" s="169">
        <v>0.56933468238125184</v>
      </c>
      <c r="O55" s="119">
        <v>592.71864659192636</v>
      </c>
      <c r="P55" s="119">
        <v>36.310379731232388</v>
      </c>
      <c r="Q55" s="119">
        <v>522.27311465231162</v>
      </c>
      <c r="R55" s="119">
        <v>5.348044962079598</v>
      </c>
      <c r="S55" s="119">
        <v>535.20088970895324</v>
      </c>
      <c r="T55" s="119">
        <v>7.7624486799420538</v>
      </c>
      <c r="U55" s="135">
        <f t="shared" si="3"/>
        <v>522.27311465231162</v>
      </c>
      <c r="V55" s="119">
        <f t="shared" si="4"/>
        <v>5.348044962079598</v>
      </c>
      <c r="W55" s="124">
        <f t="shared" si="5"/>
        <v>97.584500454834483</v>
      </c>
    </row>
    <row r="56" spans="1:23">
      <c r="A56" s="168" t="s">
        <v>964</v>
      </c>
      <c r="B56" s="168" t="s">
        <v>106</v>
      </c>
      <c r="C56" s="168" t="s">
        <v>106</v>
      </c>
      <c r="D56" s="118">
        <v>132.6</v>
      </c>
      <c r="E56" s="119">
        <v>0.75414781297134237</v>
      </c>
      <c r="F56" s="119">
        <v>11.750881316098708</v>
      </c>
      <c r="G56" s="119">
        <v>0.12565570000000001</v>
      </c>
      <c r="H56" s="169">
        <v>5.8000000000000003E-2</v>
      </c>
      <c r="I56" s="169">
        <v>1.1000000000000001E-3</v>
      </c>
      <c r="J56" s="169">
        <v>0.68300000000000005</v>
      </c>
      <c r="K56" s="169">
        <v>1.4E-2</v>
      </c>
      <c r="L56" s="169">
        <v>8.5099999999999995E-2</v>
      </c>
      <c r="M56" s="169">
        <v>9.1E-4</v>
      </c>
      <c r="N56" s="169">
        <v>0.52168037602820216</v>
      </c>
      <c r="O56" s="119">
        <v>529.76190249090018</v>
      </c>
      <c r="P56" s="119">
        <v>41.552175491392639</v>
      </c>
      <c r="Q56" s="119">
        <v>526.49249730233601</v>
      </c>
      <c r="R56" s="119">
        <v>5.4039060657869413</v>
      </c>
      <c r="S56" s="119">
        <v>528.58599300265928</v>
      </c>
      <c r="T56" s="119">
        <v>8.4115053494647327</v>
      </c>
      <c r="U56" s="135">
        <f t="shared" si="3"/>
        <v>526.49249730233601</v>
      </c>
      <c r="V56" s="119">
        <f t="shared" si="4"/>
        <v>5.4039060657869413</v>
      </c>
      <c r="W56" s="124">
        <f t="shared" si="5"/>
        <v>99.603944158937878</v>
      </c>
    </row>
    <row r="57" spans="1:23">
      <c r="A57" s="168" t="s">
        <v>965</v>
      </c>
      <c r="B57" s="168" t="s">
        <v>106</v>
      </c>
      <c r="C57" s="168" t="s">
        <v>106</v>
      </c>
      <c r="D57" s="118">
        <v>89.6</v>
      </c>
      <c r="E57" s="119">
        <v>0.92850510677808729</v>
      </c>
      <c r="F57" s="119">
        <v>11.655011655011656</v>
      </c>
      <c r="G57" s="119">
        <v>0.1358393</v>
      </c>
      <c r="H57" s="169">
        <v>5.8999999999999997E-2</v>
      </c>
      <c r="I57" s="169">
        <v>1.5E-3</v>
      </c>
      <c r="J57" s="169">
        <v>0.69599999999999995</v>
      </c>
      <c r="K57" s="169">
        <v>1.9E-2</v>
      </c>
      <c r="L57" s="169">
        <v>8.5800000000000001E-2</v>
      </c>
      <c r="M57" s="169">
        <v>1E-3</v>
      </c>
      <c r="N57" s="169">
        <v>0.4269414795730585</v>
      </c>
      <c r="O57" s="119">
        <v>567.09604422188295</v>
      </c>
      <c r="P57" s="119">
        <v>55.350095621331391</v>
      </c>
      <c r="Q57" s="119">
        <v>530.64975013191781</v>
      </c>
      <c r="R57" s="119">
        <v>5.9342857749677478</v>
      </c>
      <c r="S57" s="119">
        <v>536.39898194619616</v>
      </c>
      <c r="T57" s="119">
        <v>11.311918818288973</v>
      </c>
      <c r="U57" s="135">
        <f t="shared" si="3"/>
        <v>530.64975013191781</v>
      </c>
      <c r="V57" s="119">
        <f t="shared" si="4"/>
        <v>5.9342857749677478</v>
      </c>
      <c r="W57" s="124">
        <f t="shared" si="5"/>
        <v>98.928179954141854</v>
      </c>
    </row>
    <row r="58" spans="1:23">
      <c r="A58" s="168" t="s">
        <v>966</v>
      </c>
      <c r="B58" s="168" t="s">
        <v>106</v>
      </c>
      <c r="C58" s="168" t="s">
        <v>106</v>
      </c>
      <c r="D58" s="118">
        <v>293.2</v>
      </c>
      <c r="E58" s="119">
        <v>1.1111111111111112</v>
      </c>
      <c r="F58" s="119">
        <v>11.65093790050099</v>
      </c>
      <c r="G58" s="119">
        <v>0.1167401</v>
      </c>
      <c r="H58" s="169">
        <v>5.8389999999999997E-2</v>
      </c>
      <c r="I58" s="169">
        <v>8.3000000000000001E-4</v>
      </c>
      <c r="J58" s="169">
        <v>0.69130000000000003</v>
      </c>
      <c r="K58" s="169">
        <v>1.2E-2</v>
      </c>
      <c r="L58" s="169">
        <v>8.5830000000000004E-2</v>
      </c>
      <c r="M58" s="169">
        <v>8.5999999999999998E-4</v>
      </c>
      <c r="N58" s="169">
        <v>0.57722435822750406</v>
      </c>
      <c r="O58" s="119">
        <v>544.42642007831762</v>
      </c>
      <c r="P58" s="119">
        <v>31.066032991693763</v>
      </c>
      <c r="Q58" s="119">
        <v>530.82785821246148</v>
      </c>
      <c r="R58" s="119">
        <v>5.1036736013405744</v>
      </c>
      <c r="S58" s="119">
        <v>533.58121947287327</v>
      </c>
      <c r="T58" s="119">
        <v>7.1788413327260514</v>
      </c>
      <c r="U58" s="135">
        <f t="shared" si="3"/>
        <v>530.82785821246148</v>
      </c>
      <c r="V58" s="119">
        <f t="shared" si="4"/>
        <v>5.1036736013405744</v>
      </c>
      <c r="W58" s="124">
        <f t="shared" si="5"/>
        <v>99.483984600670198</v>
      </c>
    </row>
    <row r="59" spans="1:23">
      <c r="A59" s="168" t="s">
        <v>967</v>
      </c>
      <c r="B59" s="168" t="s">
        <v>106</v>
      </c>
      <c r="C59" s="168" t="s">
        <v>106</v>
      </c>
      <c r="D59" s="118">
        <v>242</v>
      </c>
      <c r="E59" s="119">
        <v>0.35310734463276838</v>
      </c>
      <c r="F59" s="119">
        <v>11.636025133814289</v>
      </c>
      <c r="G59" s="119">
        <v>0.13539709999999999</v>
      </c>
      <c r="H59" s="169">
        <v>5.8299999999999998E-2</v>
      </c>
      <c r="I59" s="169">
        <v>1.1000000000000001E-3</v>
      </c>
      <c r="J59" s="169">
        <v>0.68899999999999995</v>
      </c>
      <c r="K59" s="169">
        <v>1.4999999999999999E-2</v>
      </c>
      <c r="L59" s="169">
        <v>8.5940000000000003E-2</v>
      </c>
      <c r="M59" s="169">
        <v>1E-3</v>
      </c>
      <c r="N59" s="169">
        <v>0.53448142114653641</v>
      </c>
      <c r="O59" s="119">
        <v>541.05425005813254</v>
      </c>
      <c r="P59" s="119">
        <v>41.259030124848294</v>
      </c>
      <c r="Q59" s="119">
        <v>531.4808790762155</v>
      </c>
      <c r="R59" s="119">
        <v>5.9335210754679792</v>
      </c>
      <c r="S59" s="119">
        <v>532.1994596391969</v>
      </c>
      <c r="T59" s="119">
        <v>8.9778043168613522</v>
      </c>
      <c r="U59" s="135">
        <f t="shared" si="3"/>
        <v>531.4808790762155</v>
      </c>
      <c r="V59" s="119">
        <f t="shared" si="4"/>
        <v>5.9335210754679792</v>
      </c>
      <c r="W59" s="124">
        <f t="shared" si="5"/>
        <v>99.864979088203413</v>
      </c>
    </row>
    <row r="60" spans="1:23">
      <c r="A60" s="168" t="s">
        <v>968</v>
      </c>
      <c r="B60" s="168" t="s">
        <v>106</v>
      </c>
      <c r="C60" s="168" t="s">
        <v>106</v>
      </c>
      <c r="D60" s="118">
        <v>145.5</v>
      </c>
      <c r="E60" s="119">
        <v>0.59276822762299941</v>
      </c>
      <c r="F60" s="119">
        <v>11.570056693277795</v>
      </c>
      <c r="G60" s="119">
        <v>0.1244956</v>
      </c>
      <c r="H60" s="169">
        <v>6.3100000000000003E-2</v>
      </c>
      <c r="I60" s="169">
        <v>1.1999999999999999E-3</v>
      </c>
      <c r="J60" s="169">
        <v>0.752</v>
      </c>
      <c r="K60" s="169">
        <v>1.7000000000000001E-2</v>
      </c>
      <c r="L60" s="169">
        <v>8.6430000000000007E-2</v>
      </c>
      <c r="M60" s="169">
        <v>9.3000000000000005E-4</v>
      </c>
      <c r="N60" s="169">
        <v>0.47597852053004464</v>
      </c>
      <c r="O60" s="119">
        <v>711.6027015083032</v>
      </c>
      <c r="P60" s="119">
        <v>40.42070080047872</v>
      </c>
      <c r="Q60" s="119">
        <v>534.38898681366777</v>
      </c>
      <c r="R60" s="119">
        <v>5.5158645086564775</v>
      </c>
      <c r="S60" s="119">
        <v>569.38416257724498</v>
      </c>
      <c r="T60" s="119">
        <v>9.8049679275510471</v>
      </c>
      <c r="U60" s="135">
        <f t="shared" si="3"/>
        <v>534.38898681366777</v>
      </c>
      <c r="V60" s="119">
        <f t="shared" si="4"/>
        <v>5.5158645086564775</v>
      </c>
      <c r="W60" s="124">
        <f t="shared" si="5"/>
        <v>93.853855083503561</v>
      </c>
    </row>
    <row r="61" spans="1:23">
      <c r="A61" s="168" t="s">
        <v>969</v>
      </c>
      <c r="B61" s="168" t="s">
        <v>106</v>
      </c>
      <c r="C61" s="168" t="s">
        <v>106</v>
      </c>
      <c r="D61" s="118">
        <v>213.6</v>
      </c>
      <c r="E61" s="119">
        <v>0.50403225806451613</v>
      </c>
      <c r="F61" s="119">
        <v>11.550011550011549</v>
      </c>
      <c r="G61" s="119">
        <v>0.11606039999999999</v>
      </c>
      <c r="H61" s="169">
        <v>5.8049999999999997E-2</v>
      </c>
      <c r="I61" s="169">
        <v>8.8999999999999995E-4</v>
      </c>
      <c r="J61" s="169">
        <v>0.69</v>
      </c>
      <c r="K61" s="169">
        <v>1.2E-2</v>
      </c>
      <c r="L61" s="169">
        <v>8.6580000000000004E-2</v>
      </c>
      <c r="M61" s="169">
        <v>8.7000000000000001E-4</v>
      </c>
      <c r="N61" s="169">
        <v>0.57778932778932779</v>
      </c>
      <c r="O61" s="119">
        <v>531.64952069015169</v>
      </c>
      <c r="P61" s="119">
        <v>33.579735332884027</v>
      </c>
      <c r="Q61" s="119">
        <v>535.27896166776702</v>
      </c>
      <c r="R61" s="119">
        <v>5.1594326093171503</v>
      </c>
      <c r="S61" s="119">
        <v>532.80045584097286</v>
      </c>
      <c r="T61" s="119">
        <v>7.1843440282278834</v>
      </c>
      <c r="U61" s="135">
        <f t="shared" si="3"/>
        <v>535.27896166776702</v>
      </c>
      <c r="V61" s="119">
        <f t="shared" si="4"/>
        <v>5.1594326093171503</v>
      </c>
      <c r="W61" s="124">
        <f t="shared" si="5"/>
        <v>100.46518462955932</v>
      </c>
    </row>
    <row r="62" spans="1:23">
      <c r="A62" s="168" t="s">
        <v>970</v>
      </c>
      <c r="B62" s="168" t="s">
        <v>106</v>
      </c>
      <c r="C62" s="168" t="s">
        <v>106</v>
      </c>
      <c r="D62" s="118">
        <v>208.2</v>
      </c>
      <c r="E62" s="119">
        <v>0.74571215510812827</v>
      </c>
      <c r="F62" s="119">
        <v>11.544677903486493</v>
      </c>
      <c r="G62" s="119">
        <v>0.1212844</v>
      </c>
      <c r="H62" s="169">
        <v>6.3500000000000001E-2</v>
      </c>
      <c r="I62" s="169">
        <v>1.2999999999999999E-3</v>
      </c>
      <c r="J62" s="169">
        <v>0.76100000000000001</v>
      </c>
      <c r="K62" s="169">
        <v>1.7000000000000001E-2</v>
      </c>
      <c r="L62" s="169">
        <v>8.6620000000000003E-2</v>
      </c>
      <c r="M62" s="169">
        <v>9.1E-4</v>
      </c>
      <c r="N62" s="169">
        <v>0.47028264087902533</v>
      </c>
      <c r="O62" s="119">
        <v>725.0190416051546</v>
      </c>
      <c r="P62" s="119">
        <v>43.41811948716817</v>
      </c>
      <c r="Q62" s="119">
        <v>535.51626754602262</v>
      </c>
      <c r="R62" s="119">
        <v>5.3963500662664501</v>
      </c>
      <c r="S62" s="119">
        <v>574.58681983456279</v>
      </c>
      <c r="T62" s="119">
        <v>9.7550973017654314</v>
      </c>
      <c r="U62" s="135">
        <f t="shared" si="3"/>
        <v>535.51626754602262</v>
      </c>
      <c r="V62" s="119">
        <f t="shared" si="4"/>
        <v>5.3963500662664501</v>
      </c>
      <c r="W62" s="124">
        <f t="shared" si="5"/>
        <v>93.200235205570934</v>
      </c>
    </row>
    <row r="63" spans="1:23">
      <c r="A63" s="168" t="s">
        <v>971</v>
      </c>
      <c r="B63" s="168" t="s">
        <v>106</v>
      </c>
      <c r="C63" s="168" t="s">
        <v>106</v>
      </c>
      <c r="D63" s="118">
        <v>590.5</v>
      </c>
      <c r="E63" s="119">
        <v>0.14925373134328357</v>
      </c>
      <c r="F63" s="119">
        <v>11.481056257175661</v>
      </c>
      <c r="G63" s="119">
        <v>0.1120425</v>
      </c>
      <c r="H63" s="169">
        <v>5.9119999999999999E-2</v>
      </c>
      <c r="I63" s="169">
        <v>6.4999999999999997E-4</v>
      </c>
      <c r="J63" s="169">
        <v>0.71020000000000005</v>
      </c>
      <c r="K63" s="169">
        <v>9.9000000000000008E-3</v>
      </c>
      <c r="L63" s="169">
        <v>8.7099999999999997E-2</v>
      </c>
      <c r="M63" s="169">
        <v>8.4999999999999995E-4</v>
      </c>
      <c r="N63" s="169">
        <v>0.70007770007770009</v>
      </c>
      <c r="O63" s="119">
        <v>571.51790385906793</v>
      </c>
      <c r="P63" s="119">
        <v>23.918496502868742</v>
      </c>
      <c r="Q63" s="119">
        <v>538.36325690776857</v>
      </c>
      <c r="R63" s="119">
        <v>5.0384610319188141</v>
      </c>
      <c r="S63" s="119">
        <v>544.86502791259363</v>
      </c>
      <c r="T63" s="119">
        <v>5.8608985434231045</v>
      </c>
      <c r="U63" s="135">
        <f t="shared" si="3"/>
        <v>538.36325690776857</v>
      </c>
      <c r="V63" s="119">
        <f t="shared" si="4"/>
        <v>5.0384610319188141</v>
      </c>
      <c r="W63" s="124">
        <f t="shared" si="5"/>
        <v>98.80671897226847</v>
      </c>
    </row>
    <row r="64" spans="1:23">
      <c r="A64" s="168" t="s">
        <v>972</v>
      </c>
      <c r="B64" s="168" t="s">
        <v>106</v>
      </c>
      <c r="C64" s="168" t="s">
        <v>106</v>
      </c>
      <c r="D64" s="118">
        <v>154.6</v>
      </c>
      <c r="E64" s="119">
        <v>0.67204301075268813</v>
      </c>
      <c r="F64" s="119">
        <v>11.469205184080742</v>
      </c>
      <c r="G64" s="119">
        <v>0.13154270000000001</v>
      </c>
      <c r="H64" s="169">
        <v>6.2100000000000002E-2</v>
      </c>
      <c r="I64" s="169">
        <v>1.1000000000000001E-3</v>
      </c>
      <c r="J64" s="169">
        <v>0.746</v>
      </c>
      <c r="K64" s="169">
        <v>1.6E-2</v>
      </c>
      <c r="L64" s="169">
        <v>8.7190000000000004E-2</v>
      </c>
      <c r="M64" s="169">
        <v>1E-3</v>
      </c>
      <c r="N64" s="169">
        <v>0.53475169170776471</v>
      </c>
      <c r="O64" s="119">
        <v>677.55423388243116</v>
      </c>
      <c r="P64" s="119">
        <v>37.859841831384507</v>
      </c>
      <c r="Q64" s="119">
        <v>538.89692746387868</v>
      </c>
      <c r="R64" s="119">
        <v>5.9267021266947495</v>
      </c>
      <c r="S64" s="119">
        <v>565.9008553763623</v>
      </c>
      <c r="T64" s="119">
        <v>9.2623953866856255</v>
      </c>
      <c r="U64" s="135">
        <f t="shared" si="3"/>
        <v>538.89692746387868</v>
      </c>
      <c r="V64" s="119">
        <f t="shared" si="4"/>
        <v>5.9267021266947495</v>
      </c>
      <c r="W64" s="124">
        <f t="shared" si="5"/>
        <v>95.228152130195284</v>
      </c>
    </row>
    <row r="65" spans="1:23">
      <c r="A65" s="168" t="s">
        <v>973</v>
      </c>
      <c r="B65" s="168" t="s">
        <v>106</v>
      </c>
      <c r="C65" s="168" t="s">
        <v>106</v>
      </c>
      <c r="D65" s="118">
        <v>361</v>
      </c>
      <c r="E65" s="119">
        <v>0.73800738007380073</v>
      </c>
      <c r="F65" s="119">
        <v>11.390818999886092</v>
      </c>
      <c r="G65" s="119">
        <v>0.1128832</v>
      </c>
      <c r="H65" s="169">
        <v>5.8799999999999998E-2</v>
      </c>
      <c r="I65" s="169">
        <v>7.5000000000000002E-4</v>
      </c>
      <c r="J65" s="169">
        <v>0.71309999999999996</v>
      </c>
      <c r="K65" s="169">
        <v>1.0999999999999999E-2</v>
      </c>
      <c r="L65" s="169">
        <v>8.7790000000000007E-2</v>
      </c>
      <c r="M65" s="169">
        <v>8.7000000000000001E-4</v>
      </c>
      <c r="N65" s="169">
        <v>0.64243908500657554</v>
      </c>
      <c r="O65" s="119">
        <v>559.6988731971968</v>
      </c>
      <c r="P65" s="119">
        <v>27.803924433080489</v>
      </c>
      <c r="Q65" s="119">
        <v>542.45360256653009</v>
      </c>
      <c r="R65" s="119">
        <v>5.1536958231537255</v>
      </c>
      <c r="S65" s="119">
        <v>546.58536300378307</v>
      </c>
      <c r="T65" s="119">
        <v>6.4990409152588882</v>
      </c>
      <c r="U65" s="135">
        <f t="shared" si="3"/>
        <v>542.45360256653009</v>
      </c>
      <c r="V65" s="119">
        <f t="shared" si="4"/>
        <v>5.1536958231537255</v>
      </c>
      <c r="W65" s="124">
        <f t="shared" si="5"/>
        <v>99.244077738462167</v>
      </c>
    </row>
    <row r="66" spans="1:23">
      <c r="A66" s="168" t="s">
        <v>974</v>
      </c>
      <c r="B66" s="168" t="s">
        <v>106</v>
      </c>
      <c r="C66" s="168" t="s">
        <v>106</v>
      </c>
      <c r="D66" s="118">
        <v>244.3</v>
      </c>
      <c r="E66" s="119">
        <v>0.90497737556561086</v>
      </c>
      <c r="F66" s="119">
        <v>11.388224575788634</v>
      </c>
      <c r="G66" s="119">
        <v>0.1180194</v>
      </c>
      <c r="H66" s="169">
        <v>5.8180000000000003E-2</v>
      </c>
      <c r="I66" s="169">
        <v>8.4000000000000003E-4</v>
      </c>
      <c r="J66" s="169">
        <v>0.70320000000000005</v>
      </c>
      <c r="K66" s="169">
        <v>1.2E-2</v>
      </c>
      <c r="L66" s="169">
        <v>8.7809999999999999E-2</v>
      </c>
      <c r="M66" s="169">
        <v>9.1E-4</v>
      </c>
      <c r="N66" s="169">
        <v>0.60728846372850476</v>
      </c>
      <c r="O66" s="119">
        <v>536.54690052996932</v>
      </c>
      <c r="P66" s="119">
        <v>31.596077438425272</v>
      </c>
      <c r="Q66" s="119">
        <v>542.57212461437462</v>
      </c>
      <c r="R66" s="119">
        <v>5.3904492449324835</v>
      </c>
      <c r="S66" s="119">
        <v>540.70044635947886</v>
      </c>
      <c r="T66" s="119">
        <v>7.1288595189248554</v>
      </c>
      <c r="U66" s="135">
        <f t="shared" si="3"/>
        <v>542.57212461437462</v>
      </c>
      <c r="V66" s="119">
        <f t="shared" si="4"/>
        <v>5.3904492449324835</v>
      </c>
      <c r="W66" s="124">
        <f t="shared" si="5"/>
        <v>100.34615807467846</v>
      </c>
    </row>
    <row r="67" spans="1:23">
      <c r="A67" s="168" t="s">
        <v>975</v>
      </c>
      <c r="B67" s="168" t="s">
        <v>106</v>
      </c>
      <c r="C67" s="168" t="s">
        <v>106</v>
      </c>
      <c r="D67" s="118">
        <v>205.9</v>
      </c>
      <c r="E67" s="119">
        <v>0.35958288385472847</v>
      </c>
      <c r="F67" s="119">
        <v>11.359763716914689</v>
      </c>
      <c r="G67" s="119">
        <v>0.1251729</v>
      </c>
      <c r="H67" s="169">
        <v>6.1899999999999997E-2</v>
      </c>
      <c r="I67" s="169">
        <v>1.1999999999999999E-3</v>
      </c>
      <c r="J67" s="169">
        <v>0.755</v>
      </c>
      <c r="K67" s="169">
        <v>1.7000000000000001E-2</v>
      </c>
      <c r="L67" s="169">
        <v>8.8029999999999997E-2</v>
      </c>
      <c r="M67" s="169">
        <v>9.7000000000000005E-4</v>
      </c>
      <c r="N67" s="169">
        <v>0.48937193871073359</v>
      </c>
      <c r="O67" s="119">
        <v>670.65559810766626</v>
      </c>
      <c r="P67" s="119">
        <v>41.482233487474602</v>
      </c>
      <c r="Q67" s="119">
        <v>543.87572333937101</v>
      </c>
      <c r="R67" s="119">
        <v>5.7445438698048292</v>
      </c>
      <c r="S67" s="119">
        <v>571.12134529911066</v>
      </c>
      <c r="T67" s="119">
        <v>9.7882878256182266</v>
      </c>
      <c r="U67" s="135">
        <f t="shared" ref="U67:U88" si="6">IF(Q67&lt;=800,Q67,O67)</f>
        <v>543.87572333937101</v>
      </c>
      <c r="V67" s="119">
        <f t="shared" ref="V67:V88" si="7">IF(Q67&lt;=800,R67,P67)</f>
        <v>5.7445438698048292</v>
      </c>
      <c r="W67" s="124">
        <f t="shared" ref="W67:W88" si="8">IF(Q67&lt;=800,100-(1-(Q67/S67))*100,100-(1-(Q67/O67))*100)</f>
        <v>95.229451291919332</v>
      </c>
    </row>
    <row r="68" spans="1:23">
      <c r="A68" s="168" t="s">
        <v>976</v>
      </c>
      <c r="B68" s="168" t="s">
        <v>106</v>
      </c>
      <c r="C68" s="168" t="s">
        <v>106</v>
      </c>
      <c r="D68" s="118">
        <v>263.89999999999998</v>
      </c>
      <c r="E68" s="119">
        <v>0.51255766273705794</v>
      </c>
      <c r="F68" s="119">
        <v>11.359763716914689</v>
      </c>
      <c r="G68" s="119">
        <v>0.1290442</v>
      </c>
      <c r="H68" s="169">
        <v>5.9400000000000001E-2</v>
      </c>
      <c r="I68" s="169">
        <v>8.0000000000000004E-4</v>
      </c>
      <c r="J68" s="169">
        <v>0.72099999999999997</v>
      </c>
      <c r="K68" s="169">
        <v>1.2999999999999999E-2</v>
      </c>
      <c r="L68" s="169">
        <v>8.8029999999999997E-2</v>
      </c>
      <c r="M68" s="169">
        <v>1E-3</v>
      </c>
      <c r="N68" s="169">
        <v>0.6300299722996533</v>
      </c>
      <c r="O68" s="119">
        <v>581.78803738906743</v>
      </c>
      <c r="P68" s="119">
        <v>29.248715015556183</v>
      </c>
      <c r="Q68" s="119">
        <v>543.87572333937101</v>
      </c>
      <c r="R68" s="119">
        <v>5.9221285912965413</v>
      </c>
      <c r="S68" s="119">
        <v>551.25706171437514</v>
      </c>
      <c r="T68" s="119">
        <v>7.6411241599713549</v>
      </c>
      <c r="U68" s="135">
        <f t="shared" si="6"/>
        <v>543.87572333937101</v>
      </c>
      <c r="V68" s="119">
        <f t="shared" si="7"/>
        <v>5.9221285912965413</v>
      </c>
      <c r="W68" s="124">
        <f t="shared" si="8"/>
        <v>98.660998853774558</v>
      </c>
    </row>
    <row r="69" spans="1:23">
      <c r="A69" s="168" t="s">
        <v>977</v>
      </c>
      <c r="B69" s="168" t="s">
        <v>106</v>
      </c>
      <c r="C69" s="168" t="s">
        <v>106</v>
      </c>
      <c r="D69" s="118">
        <v>317</v>
      </c>
      <c r="E69" s="119">
        <v>0.547645125958379</v>
      </c>
      <c r="F69" s="119">
        <v>11.328877308258752</v>
      </c>
      <c r="G69" s="119">
        <v>0.1142257</v>
      </c>
      <c r="H69" s="169">
        <v>5.8560000000000001E-2</v>
      </c>
      <c r="I69" s="169">
        <v>7.6999999999999996E-4</v>
      </c>
      <c r="J69" s="169">
        <v>0.71609999999999996</v>
      </c>
      <c r="K69" s="169">
        <v>1.0999999999999999E-2</v>
      </c>
      <c r="L69" s="169">
        <v>8.8270000000000001E-2</v>
      </c>
      <c r="M69" s="169">
        <v>8.8999999999999995E-4</v>
      </c>
      <c r="N69" s="169">
        <v>0.65638382236320381</v>
      </c>
      <c r="O69" s="119">
        <v>550.77667539012668</v>
      </c>
      <c r="P69" s="119">
        <v>28.705691101629053</v>
      </c>
      <c r="Q69" s="119">
        <v>545.29753045234133</v>
      </c>
      <c r="R69" s="119">
        <v>5.2697987458458329</v>
      </c>
      <c r="S69" s="119">
        <v>548.36195809120204</v>
      </c>
      <c r="T69" s="119">
        <v>6.4877158365397918</v>
      </c>
      <c r="U69" s="135">
        <f t="shared" si="6"/>
        <v>545.29753045234133</v>
      </c>
      <c r="V69" s="119">
        <f t="shared" si="7"/>
        <v>5.2697987458458329</v>
      </c>
      <c r="W69" s="124">
        <f t="shared" si="8"/>
        <v>99.441166989495827</v>
      </c>
    </row>
    <row r="70" spans="1:23">
      <c r="A70" s="168" t="s">
        <v>978</v>
      </c>
      <c r="B70" s="168" t="s">
        <v>106</v>
      </c>
      <c r="C70" s="168" t="s">
        <v>106</v>
      </c>
      <c r="D70" s="118">
        <v>176.1</v>
      </c>
      <c r="E70" s="119">
        <v>1.0111223458038423</v>
      </c>
      <c r="F70" s="119">
        <v>11.295606009262396</v>
      </c>
      <c r="G70" s="119">
        <v>0.1173835</v>
      </c>
      <c r="H70" s="169">
        <v>6.1019999999999998E-2</v>
      </c>
      <c r="I70" s="169">
        <v>1.1000000000000001E-3</v>
      </c>
      <c r="J70" s="169">
        <v>0.746</v>
      </c>
      <c r="K70" s="169">
        <v>1.4999999999999999E-2</v>
      </c>
      <c r="L70" s="169">
        <v>8.8529999999999998E-2</v>
      </c>
      <c r="M70" s="169">
        <v>9.2000000000000003E-4</v>
      </c>
      <c r="N70" s="169">
        <v>0.51682668775179785</v>
      </c>
      <c r="O70" s="119">
        <v>639.93911667246471</v>
      </c>
      <c r="P70" s="119">
        <v>38.770405383221387</v>
      </c>
      <c r="Q70" s="119">
        <v>546.83746769537595</v>
      </c>
      <c r="R70" s="119">
        <v>5.4460568051872542</v>
      </c>
      <c r="S70" s="119">
        <v>565.9008553763623</v>
      </c>
      <c r="T70" s="119">
        <v>8.6859644582004876</v>
      </c>
      <c r="U70" s="135">
        <f t="shared" si="6"/>
        <v>546.83746769537595</v>
      </c>
      <c r="V70" s="119">
        <f t="shared" si="7"/>
        <v>5.4460568051872542</v>
      </c>
      <c r="W70" s="124">
        <f t="shared" si="8"/>
        <v>96.631320221576985</v>
      </c>
    </row>
    <row r="71" spans="1:23">
      <c r="A71" s="168" t="s">
        <v>979</v>
      </c>
      <c r="B71" s="168" t="s">
        <v>106</v>
      </c>
      <c r="C71" s="168" t="s">
        <v>106</v>
      </c>
      <c r="D71" s="118">
        <v>222.9</v>
      </c>
      <c r="E71" s="119">
        <v>0.56947608200455579</v>
      </c>
      <c r="F71" s="119">
        <v>11.241007194244604</v>
      </c>
      <c r="G71" s="119">
        <v>0.1200422</v>
      </c>
      <c r="H71" s="169">
        <v>6.1199999999999997E-2</v>
      </c>
      <c r="I71" s="169">
        <v>1E-3</v>
      </c>
      <c r="J71" s="169">
        <v>0.75</v>
      </c>
      <c r="K71" s="169">
        <v>1.4999999999999999E-2</v>
      </c>
      <c r="L71" s="169">
        <v>8.8959999999999997E-2</v>
      </c>
      <c r="M71" s="169">
        <v>9.5E-4</v>
      </c>
      <c r="N71" s="169">
        <v>0.53394784172661869</v>
      </c>
      <c r="O71" s="119">
        <v>646.27069642460788</v>
      </c>
      <c r="P71" s="119">
        <v>35.105241134479051</v>
      </c>
      <c r="Q71" s="119">
        <v>549.38347997037101</v>
      </c>
      <c r="R71" s="119">
        <v>5.6213485532144887</v>
      </c>
      <c r="S71" s="119">
        <v>568.22438740460234</v>
      </c>
      <c r="T71" s="119">
        <v>8.6661953087652819</v>
      </c>
      <c r="U71" s="135">
        <f t="shared" si="6"/>
        <v>549.38347997037101</v>
      </c>
      <c r="V71" s="119">
        <f t="shared" si="7"/>
        <v>5.6213485532144887</v>
      </c>
      <c r="W71" s="124">
        <f t="shared" si="8"/>
        <v>96.684248713736437</v>
      </c>
    </row>
    <row r="72" spans="1:23">
      <c r="A72" s="168" t="s">
        <v>980</v>
      </c>
      <c r="B72" s="168" t="s">
        <v>106</v>
      </c>
      <c r="C72" s="168" t="s">
        <v>106</v>
      </c>
      <c r="D72" s="118">
        <v>382</v>
      </c>
      <c r="E72" s="119">
        <v>7.1225071225071226E-2</v>
      </c>
      <c r="F72" s="119">
        <v>10.989010989010989</v>
      </c>
      <c r="G72" s="119">
        <v>0.1207584</v>
      </c>
      <c r="H72" s="169">
        <v>6.1580000000000003E-2</v>
      </c>
      <c r="I72" s="169">
        <v>7.7999999999999999E-4</v>
      </c>
      <c r="J72" s="169">
        <v>0.77500000000000002</v>
      </c>
      <c r="K72" s="169">
        <v>1.2999999999999999E-2</v>
      </c>
      <c r="L72" s="169">
        <v>9.0999999999999998E-2</v>
      </c>
      <c r="M72" s="169">
        <v>1E-3</v>
      </c>
      <c r="N72" s="169">
        <v>0.65511411665257835</v>
      </c>
      <c r="O72" s="119">
        <v>659.55481113249152</v>
      </c>
      <c r="P72" s="119">
        <v>27.15330707845423</v>
      </c>
      <c r="Q72" s="119">
        <v>561.44855343067684</v>
      </c>
      <c r="R72" s="119">
        <v>5.9060143225117372</v>
      </c>
      <c r="S72" s="119">
        <v>582.62722539206891</v>
      </c>
      <c r="T72" s="119">
        <v>7.409507868145738</v>
      </c>
      <c r="U72" s="135">
        <f t="shared" si="6"/>
        <v>561.44855343067684</v>
      </c>
      <c r="V72" s="119">
        <f t="shared" si="7"/>
        <v>5.9060143225117372</v>
      </c>
      <c r="W72" s="124">
        <f t="shared" si="8"/>
        <v>96.3649704239035</v>
      </c>
    </row>
    <row r="73" spans="1:23">
      <c r="A73" s="168" t="s">
        <v>981</v>
      </c>
      <c r="B73" s="168" t="s">
        <v>106</v>
      </c>
      <c r="C73" s="168" t="s">
        <v>106</v>
      </c>
      <c r="D73" s="118">
        <v>160.1</v>
      </c>
      <c r="E73" s="119">
        <v>0.30211480362537763</v>
      </c>
      <c r="F73" s="119">
        <v>10.934937124111537</v>
      </c>
      <c r="G73" s="119">
        <v>0.11718140000000001</v>
      </c>
      <c r="H73" s="169">
        <v>5.8069999999999997E-2</v>
      </c>
      <c r="I73" s="169">
        <v>9.3999999999999997E-4</v>
      </c>
      <c r="J73" s="169">
        <v>0.73099999999999998</v>
      </c>
      <c r="K73" s="169">
        <v>1.2999999999999999E-2</v>
      </c>
      <c r="L73" s="169">
        <v>9.1450000000000004E-2</v>
      </c>
      <c r="M73" s="169">
        <v>9.7999999999999997E-4</v>
      </c>
      <c r="N73" s="169">
        <v>0.60258232745930951</v>
      </c>
      <c r="O73" s="119">
        <v>532.40394307694066</v>
      </c>
      <c r="P73" s="119">
        <v>35.449469549178545</v>
      </c>
      <c r="Q73" s="119">
        <v>564.10692949707959</v>
      </c>
      <c r="R73" s="119">
        <v>5.7855617731005395</v>
      </c>
      <c r="S73" s="119">
        <v>557.13994638175575</v>
      </c>
      <c r="T73" s="119">
        <v>7.5971460554559371</v>
      </c>
      <c r="U73" s="135">
        <f t="shared" si="6"/>
        <v>564.10692949707959</v>
      </c>
      <c r="V73" s="119">
        <f t="shared" si="7"/>
        <v>5.7855617731005395</v>
      </c>
      <c r="W73" s="124">
        <f t="shared" si="8"/>
        <v>101.25049068202156</v>
      </c>
    </row>
    <row r="74" spans="1:23">
      <c r="A74" s="168" t="s">
        <v>982</v>
      </c>
      <c r="B74" s="168" t="s">
        <v>106</v>
      </c>
      <c r="C74" s="168" t="s">
        <v>106</v>
      </c>
      <c r="D74" s="118">
        <v>161</v>
      </c>
      <c r="E74" s="119">
        <v>0.81366965012205039</v>
      </c>
      <c r="F74" s="119">
        <v>10.770059235325794</v>
      </c>
      <c r="G74" s="119">
        <v>0.1125144</v>
      </c>
      <c r="H74" s="169">
        <v>6.0999999999999999E-2</v>
      </c>
      <c r="I74" s="169">
        <v>1.1000000000000001E-3</v>
      </c>
      <c r="J74" s="169">
        <v>0.78</v>
      </c>
      <c r="K74" s="169">
        <v>1.6E-2</v>
      </c>
      <c r="L74" s="169">
        <v>9.2850000000000002E-2</v>
      </c>
      <c r="M74" s="169">
        <v>9.7000000000000005E-4</v>
      </c>
      <c r="N74" s="169">
        <v>0.50928917609046853</v>
      </c>
      <c r="O74" s="119">
        <v>639.23404336988369</v>
      </c>
      <c r="P74" s="119">
        <v>38.787660334212276</v>
      </c>
      <c r="Q74" s="119">
        <v>572.37042909949685</v>
      </c>
      <c r="R74" s="119">
        <v>5.7192188732640261</v>
      </c>
      <c r="S74" s="119">
        <v>585.48343839568849</v>
      </c>
      <c r="T74" s="119">
        <v>9.0862624521643056</v>
      </c>
      <c r="U74" s="135">
        <f t="shared" si="6"/>
        <v>572.37042909949685</v>
      </c>
      <c r="V74" s="119">
        <f t="shared" si="7"/>
        <v>5.7192188732640261</v>
      </c>
      <c r="W74" s="124">
        <f t="shared" si="8"/>
        <v>97.760310807061728</v>
      </c>
    </row>
    <row r="75" spans="1:23">
      <c r="A75" s="168" t="s">
        <v>983</v>
      </c>
      <c r="B75" s="168" t="s">
        <v>106</v>
      </c>
      <c r="C75" s="168" t="s">
        <v>106</v>
      </c>
      <c r="D75" s="118">
        <v>118.9</v>
      </c>
      <c r="E75" s="119">
        <v>0.66666666666666663</v>
      </c>
      <c r="F75" s="119">
        <v>10.756157900397978</v>
      </c>
      <c r="G75" s="119">
        <v>0.1156949</v>
      </c>
      <c r="H75" s="169">
        <v>5.8900000000000001E-2</v>
      </c>
      <c r="I75" s="169">
        <v>1.1000000000000001E-3</v>
      </c>
      <c r="J75" s="169">
        <v>0.754</v>
      </c>
      <c r="K75" s="169">
        <v>1.6E-2</v>
      </c>
      <c r="L75" s="169">
        <v>9.2969999999999997E-2</v>
      </c>
      <c r="M75" s="169">
        <v>1E-3</v>
      </c>
      <c r="N75" s="169">
        <v>0.50688394105625478</v>
      </c>
      <c r="O75" s="119">
        <v>563.40175458676379</v>
      </c>
      <c r="P75" s="119">
        <v>40.684371131120301</v>
      </c>
      <c r="Q75" s="119">
        <v>573.07823642364053</v>
      </c>
      <c r="R75" s="119">
        <v>5.895374021599423</v>
      </c>
      <c r="S75" s="119">
        <v>570.54261456058407</v>
      </c>
      <c r="T75" s="119">
        <v>9.220340798849179</v>
      </c>
      <c r="U75" s="135">
        <f t="shared" si="6"/>
        <v>573.07823642364053</v>
      </c>
      <c r="V75" s="119">
        <f t="shared" si="7"/>
        <v>5.895374021599423</v>
      </c>
      <c r="W75" s="124">
        <f t="shared" si="8"/>
        <v>100.44442287014957</v>
      </c>
    </row>
    <row r="76" spans="1:23">
      <c r="A76" s="168" t="s">
        <v>984</v>
      </c>
      <c r="B76" s="168" t="s">
        <v>106</v>
      </c>
      <c r="C76" s="168" t="s">
        <v>106</v>
      </c>
      <c r="D76" s="118">
        <v>176.9</v>
      </c>
      <c r="E76" s="119">
        <v>0.88339222614840995</v>
      </c>
      <c r="F76" s="119">
        <v>10.634903754121025</v>
      </c>
      <c r="G76" s="119">
        <v>0.1131012</v>
      </c>
      <c r="H76" s="169">
        <v>5.8999999999999997E-2</v>
      </c>
      <c r="I76" s="169">
        <v>8.8999999999999995E-4</v>
      </c>
      <c r="J76" s="169">
        <v>0.76200000000000001</v>
      </c>
      <c r="K76" s="169">
        <v>1.2999999999999999E-2</v>
      </c>
      <c r="L76" s="169">
        <v>9.4030000000000002E-2</v>
      </c>
      <c r="M76" s="169">
        <v>1E-3</v>
      </c>
      <c r="N76" s="169">
        <v>0.62336897389540169</v>
      </c>
      <c r="O76" s="119">
        <v>567.09604422188295</v>
      </c>
      <c r="P76" s="119">
        <v>32.841056735323292</v>
      </c>
      <c r="Q76" s="119">
        <v>579.32716149736348</v>
      </c>
      <c r="R76" s="119">
        <v>5.8896646327896178</v>
      </c>
      <c r="S76" s="119">
        <v>575.16325076304793</v>
      </c>
      <c r="T76" s="119">
        <v>7.4639746290209814</v>
      </c>
      <c r="U76" s="135">
        <f t="shared" si="6"/>
        <v>579.32716149736348</v>
      </c>
      <c r="V76" s="119">
        <f t="shared" si="7"/>
        <v>5.8896646327896178</v>
      </c>
      <c r="W76" s="124">
        <f t="shared" si="8"/>
        <v>100.7239528479595</v>
      </c>
    </row>
    <row r="77" spans="1:23">
      <c r="A77" s="168" t="s">
        <v>985</v>
      </c>
      <c r="B77" s="168" t="s">
        <v>106</v>
      </c>
      <c r="C77" s="168" t="s">
        <v>106</v>
      </c>
      <c r="D77" s="118">
        <v>275.2</v>
      </c>
      <c r="E77" s="119">
        <v>0.58309037900874627</v>
      </c>
      <c r="F77" s="119">
        <v>10.514141520344864</v>
      </c>
      <c r="G77" s="119">
        <v>0.1216019</v>
      </c>
      <c r="H77" s="169">
        <v>6.0350000000000001E-2</v>
      </c>
      <c r="I77" s="169">
        <v>7.9000000000000001E-4</v>
      </c>
      <c r="J77" s="169">
        <v>0.79200000000000004</v>
      </c>
      <c r="K77" s="169">
        <v>1.2999999999999999E-2</v>
      </c>
      <c r="L77" s="169">
        <v>9.511E-2</v>
      </c>
      <c r="M77" s="169">
        <v>1.1000000000000001E-3</v>
      </c>
      <c r="N77" s="169">
        <v>0.70460923788649588</v>
      </c>
      <c r="O77" s="119">
        <v>616.14677029250902</v>
      </c>
      <c r="P77" s="119">
        <v>28.265125323786368</v>
      </c>
      <c r="Q77" s="119">
        <v>585.68776692370852</v>
      </c>
      <c r="R77" s="119">
        <v>6.4719495061730186</v>
      </c>
      <c r="S77" s="119">
        <v>592.30574661393985</v>
      </c>
      <c r="T77" s="119">
        <v>7.339470205722364</v>
      </c>
      <c r="U77" s="135">
        <f t="shared" si="6"/>
        <v>585.68776692370852</v>
      </c>
      <c r="V77" s="119">
        <f t="shared" si="7"/>
        <v>6.4719495061730186</v>
      </c>
      <c r="W77" s="124">
        <f t="shared" si="8"/>
        <v>98.882675083254796</v>
      </c>
    </row>
    <row r="78" spans="1:23">
      <c r="A78" s="168" t="s">
        <v>986</v>
      </c>
      <c r="B78" s="168" t="s">
        <v>106</v>
      </c>
      <c r="C78" s="168" t="s">
        <v>106</v>
      </c>
      <c r="D78" s="118">
        <v>430</v>
      </c>
      <c r="E78" s="119">
        <v>0.51493305870236872</v>
      </c>
      <c r="F78" s="119">
        <v>10.237510237510238</v>
      </c>
      <c r="G78" s="119">
        <v>0.1152873</v>
      </c>
      <c r="H78" s="169">
        <v>6.0199999999999997E-2</v>
      </c>
      <c r="I78" s="169">
        <v>7.5000000000000002E-4</v>
      </c>
      <c r="J78" s="169">
        <v>0.81100000000000005</v>
      </c>
      <c r="K78" s="169">
        <v>1.2999999999999999E-2</v>
      </c>
      <c r="L78" s="169">
        <v>9.7680000000000003E-2</v>
      </c>
      <c r="M78" s="169">
        <v>1.1000000000000001E-3</v>
      </c>
      <c r="N78" s="169">
        <v>0.70252945252945265</v>
      </c>
      <c r="O78" s="119">
        <v>610.77087980580905</v>
      </c>
      <c r="P78" s="119">
        <v>26.925022825063166</v>
      </c>
      <c r="Q78" s="119">
        <v>600.79846337329707</v>
      </c>
      <c r="R78" s="119">
        <v>6.4568043061568687</v>
      </c>
      <c r="S78" s="119">
        <v>603.01485393844371</v>
      </c>
      <c r="T78" s="119">
        <v>7.2627433120408114</v>
      </c>
      <c r="U78" s="135">
        <f t="shared" si="6"/>
        <v>600.79846337329707</v>
      </c>
      <c r="V78" s="119">
        <f t="shared" si="7"/>
        <v>6.4568043061568687</v>
      </c>
      <c r="W78" s="124">
        <f t="shared" si="8"/>
        <v>99.632448429641357</v>
      </c>
    </row>
    <row r="79" spans="1:23">
      <c r="A79" s="168" t="s">
        <v>987</v>
      </c>
      <c r="B79" s="168" t="s">
        <v>106</v>
      </c>
      <c r="C79" s="168" t="s">
        <v>106</v>
      </c>
      <c r="D79" s="118">
        <v>94.8</v>
      </c>
      <c r="E79" s="119">
        <v>1.2221950623319482</v>
      </c>
      <c r="F79" s="119">
        <v>9.2250922509225095</v>
      </c>
      <c r="G79" s="119">
        <v>0.11914329999999999</v>
      </c>
      <c r="H79" s="169">
        <v>6.1899999999999997E-2</v>
      </c>
      <c r="I79" s="169">
        <v>1.1999999999999999E-3</v>
      </c>
      <c r="J79" s="169">
        <v>0.91900000000000004</v>
      </c>
      <c r="K79" s="169">
        <v>0.02</v>
      </c>
      <c r="L79" s="169">
        <v>0.1084</v>
      </c>
      <c r="M79" s="169">
        <v>1.4E-3</v>
      </c>
      <c r="N79" s="169">
        <v>0.59345018450184506</v>
      </c>
      <c r="O79" s="119">
        <v>670.65559810766626</v>
      </c>
      <c r="P79" s="119">
        <v>41.482233487474602</v>
      </c>
      <c r="Q79" s="119">
        <v>663.44905080861463</v>
      </c>
      <c r="R79" s="119">
        <v>8.1372113004183575</v>
      </c>
      <c r="S79" s="119">
        <v>661.83095600910076</v>
      </c>
      <c r="T79" s="119">
        <v>10.527653180638481</v>
      </c>
      <c r="U79" s="135">
        <f t="shared" si="6"/>
        <v>663.44905080861463</v>
      </c>
      <c r="V79" s="119">
        <f t="shared" si="7"/>
        <v>8.1372113004183575</v>
      </c>
      <c r="W79" s="124">
        <f t="shared" si="8"/>
        <v>100.24448762706282</v>
      </c>
    </row>
    <row r="80" spans="1:23">
      <c r="A80" s="168" t="s">
        <v>988</v>
      </c>
      <c r="B80" s="168" t="s">
        <v>106</v>
      </c>
      <c r="C80" s="168" t="s">
        <v>106</v>
      </c>
      <c r="D80" s="118">
        <v>242.6</v>
      </c>
      <c r="E80" s="119">
        <v>0.50075112669003508</v>
      </c>
      <c r="F80" s="119">
        <v>8.8809946714031973</v>
      </c>
      <c r="G80" s="119">
        <v>9.4646480000000005E-2</v>
      </c>
      <c r="H80" s="169">
        <v>6.5360000000000001E-2</v>
      </c>
      <c r="I80" s="169">
        <v>8.5999999999999998E-4</v>
      </c>
      <c r="J80" s="169">
        <v>1.0189999999999999</v>
      </c>
      <c r="K80" s="169">
        <v>1.6E-2</v>
      </c>
      <c r="L80" s="169">
        <v>0.11260000000000001</v>
      </c>
      <c r="M80" s="169">
        <v>1.1999999999999999E-3</v>
      </c>
      <c r="N80" s="169">
        <v>0.67873001776198916</v>
      </c>
      <c r="O80" s="119">
        <v>785.94604727769229</v>
      </c>
      <c r="P80" s="119">
        <v>27.631756609968146</v>
      </c>
      <c r="Q80" s="119">
        <v>687.82993494959442</v>
      </c>
      <c r="R80" s="119">
        <v>6.949063751009021</v>
      </c>
      <c r="S80" s="119">
        <v>713.41050853500587</v>
      </c>
      <c r="T80" s="119">
        <v>8.0149053803704646</v>
      </c>
      <c r="U80" s="135">
        <f t="shared" si="6"/>
        <v>687.82993494959442</v>
      </c>
      <c r="V80" s="119">
        <f t="shared" si="7"/>
        <v>6.949063751009021</v>
      </c>
      <c r="W80" s="124">
        <f t="shared" si="8"/>
        <v>96.414326214798635</v>
      </c>
    </row>
    <row r="81" spans="1:23">
      <c r="A81" s="168" t="s">
        <v>989</v>
      </c>
      <c r="B81" s="168" t="s">
        <v>106</v>
      </c>
      <c r="C81" s="168" t="s">
        <v>106</v>
      </c>
      <c r="D81" s="118">
        <v>286</v>
      </c>
      <c r="E81" s="119">
        <v>0.33003300330033003</v>
      </c>
      <c r="F81" s="119">
        <v>8.7351502445842062</v>
      </c>
      <c r="G81" s="119">
        <v>0.106824</v>
      </c>
      <c r="H81" s="169">
        <v>6.3089999999999993E-2</v>
      </c>
      <c r="I81" s="169">
        <v>7.9000000000000001E-4</v>
      </c>
      <c r="J81" s="169">
        <v>0.997</v>
      </c>
      <c r="K81" s="169">
        <v>1.6E-2</v>
      </c>
      <c r="L81" s="169">
        <v>0.11448</v>
      </c>
      <c r="M81" s="169">
        <v>1.4E-3</v>
      </c>
      <c r="N81" s="169">
        <v>0.76203266946191472</v>
      </c>
      <c r="O81" s="119">
        <v>711.26582636960291</v>
      </c>
      <c r="P81" s="119">
        <v>26.615977606340095</v>
      </c>
      <c r="Q81" s="119">
        <v>698.71347890947527</v>
      </c>
      <c r="R81" s="119">
        <v>8.0928469307772275</v>
      </c>
      <c r="S81" s="119">
        <v>702.2856825239154</v>
      </c>
      <c r="T81" s="119">
        <v>8.1028504076523404</v>
      </c>
      <c r="U81" s="135">
        <f t="shared" si="6"/>
        <v>698.71347890947527</v>
      </c>
      <c r="V81" s="119">
        <f t="shared" si="7"/>
        <v>8.0928469307772275</v>
      </c>
      <c r="W81" s="124">
        <f t="shared" si="8"/>
        <v>99.491346085598366</v>
      </c>
    </row>
    <row r="82" spans="1:23">
      <c r="A82" s="168" t="s">
        <v>991</v>
      </c>
      <c r="B82" s="168" t="s">
        <v>106</v>
      </c>
      <c r="C82" s="168" t="s">
        <v>106</v>
      </c>
      <c r="D82" s="118">
        <v>74.03</v>
      </c>
      <c r="E82" s="119">
        <v>0.37893141341417208</v>
      </c>
      <c r="F82" s="119">
        <v>5.6433408577878108</v>
      </c>
      <c r="G82" s="119">
        <v>6.0509859999999999E-2</v>
      </c>
      <c r="H82" s="169">
        <v>7.4300000000000005E-2</v>
      </c>
      <c r="I82" s="169">
        <v>1.1999999999999999E-3</v>
      </c>
      <c r="J82" s="169">
        <v>1.806</v>
      </c>
      <c r="K82" s="169">
        <v>3.2000000000000001E-2</v>
      </c>
      <c r="L82" s="169">
        <v>0.1772</v>
      </c>
      <c r="M82" s="169">
        <v>1.9E-3</v>
      </c>
      <c r="N82" s="169">
        <v>0.60514249435665923</v>
      </c>
      <c r="O82" s="119">
        <v>1049.627478070385</v>
      </c>
      <c r="P82" s="119">
        <v>32.55385087080419</v>
      </c>
      <c r="Q82" s="119">
        <v>1051.6598702799722</v>
      </c>
      <c r="R82" s="119">
        <v>10.39612069821078</v>
      </c>
      <c r="S82" s="119">
        <v>1047.6316004267342</v>
      </c>
      <c r="T82" s="119">
        <v>11.514034683029649</v>
      </c>
      <c r="U82" s="135">
        <f t="shared" si="6"/>
        <v>1049.627478070385</v>
      </c>
      <c r="V82" s="119">
        <f t="shared" si="7"/>
        <v>32.55385087080419</v>
      </c>
      <c r="W82" s="124">
        <f t="shared" si="8"/>
        <v>100.19362985935958</v>
      </c>
    </row>
    <row r="83" spans="1:23">
      <c r="A83" s="168" t="s">
        <v>990</v>
      </c>
      <c r="B83" s="168" t="s">
        <v>106</v>
      </c>
      <c r="C83" s="168" t="s">
        <v>106</v>
      </c>
      <c r="D83" s="118">
        <v>66.400000000000006</v>
      </c>
      <c r="E83" s="119">
        <v>0.87950747581354438</v>
      </c>
      <c r="F83" s="119">
        <v>5.7077625570776256</v>
      </c>
      <c r="G83" s="119">
        <v>6.1899250000000003E-2</v>
      </c>
      <c r="H83" s="169">
        <v>7.5200000000000003E-2</v>
      </c>
      <c r="I83" s="169">
        <v>1.4E-3</v>
      </c>
      <c r="J83" s="169">
        <v>1.8149999999999999</v>
      </c>
      <c r="K83" s="169">
        <v>3.5999999999999997E-2</v>
      </c>
      <c r="L83" s="169">
        <v>0.17519999999999999</v>
      </c>
      <c r="M83" s="169">
        <v>1.9E-3</v>
      </c>
      <c r="N83" s="169">
        <v>0.54675608828006106</v>
      </c>
      <c r="O83" s="119">
        <v>1073.8520449657535</v>
      </c>
      <c r="P83" s="119">
        <v>37.388777874377681</v>
      </c>
      <c r="Q83" s="119">
        <v>1040.6984424014861</v>
      </c>
      <c r="R83" s="119">
        <v>10.413798928395863</v>
      </c>
      <c r="S83" s="119">
        <v>1050.8831411805388</v>
      </c>
      <c r="T83" s="119">
        <v>12.903029231742039</v>
      </c>
      <c r="U83" s="135">
        <f t="shared" si="6"/>
        <v>1073.8520449657535</v>
      </c>
      <c r="V83" s="119">
        <f t="shared" si="7"/>
        <v>37.388777874377681</v>
      </c>
      <c r="W83" s="124">
        <f t="shared" si="8"/>
        <v>96.912647070917046</v>
      </c>
    </row>
    <row r="84" spans="1:23">
      <c r="A84" s="168" t="s">
        <v>993</v>
      </c>
      <c r="B84" s="168" t="s">
        <v>106</v>
      </c>
      <c r="C84" s="168" t="s">
        <v>106</v>
      </c>
      <c r="D84" s="118">
        <v>149.6</v>
      </c>
      <c r="E84" s="119">
        <v>0.59066745422327227</v>
      </c>
      <c r="F84" s="119">
        <v>5.3214133673903792</v>
      </c>
      <c r="G84" s="119">
        <v>5.6634879999999999E-2</v>
      </c>
      <c r="H84" s="169">
        <v>7.6109999999999997E-2</v>
      </c>
      <c r="I84" s="169">
        <v>9.8999999999999999E-4</v>
      </c>
      <c r="J84" s="169">
        <v>1.9770000000000001</v>
      </c>
      <c r="K84" s="169">
        <v>0.03</v>
      </c>
      <c r="L84" s="169">
        <v>0.18792</v>
      </c>
      <c r="M84" s="169">
        <v>2E-3</v>
      </c>
      <c r="N84" s="169">
        <v>0.70136228182205207</v>
      </c>
      <c r="O84" s="119">
        <v>1097.9654211196066</v>
      </c>
      <c r="P84" s="119">
        <v>26.02930156666169</v>
      </c>
      <c r="Q84" s="119">
        <v>1110.0975252581409</v>
      </c>
      <c r="R84" s="119">
        <v>10.844153857753327</v>
      </c>
      <c r="S84" s="119">
        <v>1107.6977022223075</v>
      </c>
      <c r="T84" s="119">
        <v>10.181065109156179</v>
      </c>
      <c r="U84" s="135">
        <f t="shared" si="6"/>
        <v>1097.9654211196066</v>
      </c>
      <c r="V84" s="119">
        <f t="shared" si="7"/>
        <v>26.02930156666169</v>
      </c>
      <c r="W84" s="124">
        <f t="shared" si="8"/>
        <v>101.10496231531255</v>
      </c>
    </row>
    <row r="85" spans="1:23">
      <c r="A85" s="168" t="s">
        <v>992</v>
      </c>
      <c r="B85" s="168" t="s">
        <v>106</v>
      </c>
      <c r="C85" s="168" t="s">
        <v>106</v>
      </c>
      <c r="D85" s="118">
        <v>272.2</v>
      </c>
      <c r="E85" s="119">
        <v>0.37835792659856227</v>
      </c>
      <c r="F85" s="119">
        <v>5.4074514681230736</v>
      </c>
      <c r="G85" s="119">
        <v>5.5557009999999997E-2</v>
      </c>
      <c r="H85" s="169">
        <v>7.7380000000000004E-2</v>
      </c>
      <c r="I85" s="169">
        <v>8.5999999999999998E-4</v>
      </c>
      <c r="J85" s="169">
        <v>1.9630000000000001</v>
      </c>
      <c r="K85" s="169">
        <v>2.8000000000000001E-2</v>
      </c>
      <c r="L85" s="169">
        <v>0.18493000000000001</v>
      </c>
      <c r="M85" s="169">
        <v>1.9E-3</v>
      </c>
      <c r="N85" s="169">
        <v>0.72029184788066514</v>
      </c>
      <c r="O85" s="119">
        <v>1130.9999747269558</v>
      </c>
      <c r="P85" s="119">
        <v>22.131677668145858</v>
      </c>
      <c r="Q85" s="119">
        <v>1093.851417323664</v>
      </c>
      <c r="R85" s="119">
        <v>10.328354948310789</v>
      </c>
      <c r="S85" s="119">
        <v>1102.911375936872</v>
      </c>
      <c r="T85" s="119">
        <v>9.5501965338708033</v>
      </c>
      <c r="U85" s="135">
        <f t="shared" si="6"/>
        <v>1130.9999747269558</v>
      </c>
      <c r="V85" s="119">
        <f t="shared" si="7"/>
        <v>22.131677668145858</v>
      </c>
      <c r="W85" s="124">
        <f t="shared" si="8"/>
        <v>96.715423675207418</v>
      </c>
    </row>
    <row r="86" spans="1:23">
      <c r="A86" s="168" t="s">
        <v>994</v>
      </c>
      <c r="B86" s="168" t="s">
        <v>106</v>
      </c>
      <c r="C86" s="168" t="s">
        <v>106</v>
      </c>
      <c r="D86" s="118">
        <v>263.8</v>
      </c>
      <c r="E86" s="119">
        <v>0.6116207951070336</v>
      </c>
      <c r="F86" s="119">
        <v>4.4111160123511244</v>
      </c>
      <c r="G86" s="119">
        <v>5.0590660000000003E-2</v>
      </c>
      <c r="H86" s="169">
        <v>8.5120000000000001E-2</v>
      </c>
      <c r="I86" s="169">
        <v>9.3000000000000005E-4</v>
      </c>
      <c r="J86" s="169">
        <v>2.6619999999999999</v>
      </c>
      <c r="K86" s="169">
        <v>0.04</v>
      </c>
      <c r="L86" s="169">
        <v>0.22670000000000001</v>
      </c>
      <c r="M86" s="169">
        <v>2.5999999999999999E-3</v>
      </c>
      <c r="N86" s="169">
        <v>0.76325540361711497</v>
      </c>
      <c r="O86" s="119">
        <v>1318.273778121684</v>
      </c>
      <c r="P86" s="119">
        <v>21.178231338900794</v>
      </c>
      <c r="Q86" s="119">
        <v>1317.1805773187389</v>
      </c>
      <c r="R86" s="119">
        <v>13.648764767697003</v>
      </c>
      <c r="S86" s="119">
        <v>1317.9767946919012</v>
      </c>
      <c r="T86" s="119">
        <v>11.030885819146988</v>
      </c>
      <c r="U86" s="135">
        <f t="shared" si="6"/>
        <v>1318.273778121684</v>
      </c>
      <c r="V86" s="119">
        <f t="shared" si="7"/>
        <v>21.178231338900794</v>
      </c>
      <c r="W86" s="124">
        <f t="shared" si="8"/>
        <v>99.917073310484668</v>
      </c>
    </row>
    <row r="87" spans="1:23">
      <c r="A87" s="168" t="s">
        <v>995</v>
      </c>
      <c r="B87" s="168" t="s">
        <v>106</v>
      </c>
      <c r="C87" s="168" t="s">
        <v>106</v>
      </c>
      <c r="D87" s="118">
        <v>188.6</v>
      </c>
      <c r="E87" s="119">
        <v>0.89637863033345289</v>
      </c>
      <c r="F87" s="119">
        <v>2.796420581655481</v>
      </c>
      <c r="G87" s="119">
        <v>3.7535850000000003E-2</v>
      </c>
      <c r="H87" s="169">
        <v>0.12089</v>
      </c>
      <c r="I87" s="169">
        <v>1.1000000000000001E-3</v>
      </c>
      <c r="J87" s="169">
        <v>5.9610000000000003</v>
      </c>
      <c r="K87" s="169">
        <v>9.6000000000000002E-2</v>
      </c>
      <c r="L87" s="169">
        <v>0.35759999999999997</v>
      </c>
      <c r="M87" s="169">
        <v>4.7999999999999996E-3</v>
      </c>
      <c r="N87" s="169">
        <v>0.83347315436241609</v>
      </c>
      <c r="O87" s="119">
        <v>1969.4010368307688</v>
      </c>
      <c r="P87" s="119">
        <v>16.221373987556557</v>
      </c>
      <c r="Q87" s="119">
        <v>1970.7876547163864</v>
      </c>
      <c r="R87" s="119">
        <v>22.752073672600091</v>
      </c>
      <c r="S87" s="119">
        <v>1970.1712364182663</v>
      </c>
      <c r="T87" s="119">
        <v>13.907589817905091</v>
      </c>
      <c r="U87" s="135">
        <f t="shared" si="6"/>
        <v>1969.4010368307688</v>
      </c>
      <c r="V87" s="119">
        <f t="shared" si="7"/>
        <v>16.221373987556557</v>
      </c>
      <c r="W87" s="124">
        <f t="shared" si="8"/>
        <v>100.07040810173682</v>
      </c>
    </row>
    <row r="88" spans="1:23">
      <c r="A88" s="168" t="s">
        <v>996</v>
      </c>
      <c r="B88" s="168" t="s">
        <v>106</v>
      </c>
      <c r="C88" s="168" t="s">
        <v>106</v>
      </c>
      <c r="D88" s="118">
        <v>231.9</v>
      </c>
      <c r="E88" s="119">
        <v>0.50200803212851408</v>
      </c>
      <c r="F88" s="119">
        <v>2.6609898882384244</v>
      </c>
      <c r="G88" s="119">
        <v>2.6199210000000001E-2</v>
      </c>
      <c r="H88" s="169">
        <v>0.13125000000000001</v>
      </c>
      <c r="I88" s="169">
        <v>1.1000000000000001E-3</v>
      </c>
      <c r="J88" s="169">
        <v>6.8520000000000003</v>
      </c>
      <c r="K88" s="169">
        <v>8.6999999999999994E-2</v>
      </c>
      <c r="L88" s="169">
        <v>0.37580000000000002</v>
      </c>
      <c r="M88" s="169">
        <v>3.7000000000000002E-3</v>
      </c>
      <c r="N88" s="169">
        <v>0.77543080508707862</v>
      </c>
      <c r="O88" s="119">
        <v>2114.756745767012</v>
      </c>
      <c r="P88" s="119">
        <v>14.694303956511137</v>
      </c>
      <c r="Q88" s="119">
        <v>2056.6341989349021</v>
      </c>
      <c r="R88" s="119">
        <v>17.313357391954924</v>
      </c>
      <c r="S88" s="119">
        <v>2092.4691845603033</v>
      </c>
      <c r="T88" s="119">
        <v>11.188552905276538</v>
      </c>
      <c r="U88" s="135">
        <f t="shared" si="6"/>
        <v>2114.756745767012</v>
      </c>
      <c r="V88" s="119">
        <f t="shared" si="7"/>
        <v>14.694303956511137</v>
      </c>
      <c r="W88" s="124">
        <f t="shared" si="8"/>
        <v>97.251572931569996</v>
      </c>
    </row>
    <row r="89" spans="1:23">
      <c r="U89" s="113"/>
    </row>
    <row r="90" spans="1:23">
      <c r="A90" s="23" t="s">
        <v>1070</v>
      </c>
      <c r="U90" s="113"/>
    </row>
    <row r="91" spans="1:23">
      <c r="A91" s="114" t="s">
        <v>1069</v>
      </c>
    </row>
  </sheetData>
  <autoFilter ref="A2:W88" xr:uid="{00000000-0009-0000-0000-000010000000}">
    <sortState xmlns:xlrd2="http://schemas.microsoft.com/office/spreadsheetml/2017/richdata2" ref="A3:W88">
      <sortCondition ref="U2:U88"/>
    </sortState>
  </autoFilter>
  <mergeCells count="4">
    <mergeCell ref="B1:E1"/>
    <mergeCell ref="F1:I1"/>
    <mergeCell ref="J1:N1"/>
    <mergeCell ref="O1:V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Z151"/>
  <sheetViews>
    <sheetView zoomScale="76" zoomScaleNormal="76" workbookViewId="0">
      <selection activeCell="C20" sqref="C20"/>
    </sheetView>
  </sheetViews>
  <sheetFormatPr defaultRowHeight="14.5"/>
  <cols>
    <col min="1" max="1" width="11.453125" customWidth="1"/>
    <col min="2" max="2" width="13.453125" customWidth="1"/>
  </cols>
  <sheetData>
    <row r="1" spans="1:26" ht="16.5">
      <c r="A1" s="1"/>
      <c r="B1" s="185"/>
      <c r="C1" s="186"/>
      <c r="D1" s="186"/>
      <c r="E1" s="187"/>
      <c r="F1" s="186"/>
      <c r="G1" s="371" t="s">
        <v>0</v>
      </c>
      <c r="H1" s="372"/>
      <c r="I1" s="372"/>
      <c r="J1" s="373"/>
      <c r="K1" s="371" t="s">
        <v>1106</v>
      </c>
      <c r="L1" s="372"/>
      <c r="M1" s="372"/>
      <c r="N1" s="372"/>
      <c r="O1" s="373"/>
      <c r="P1" s="374" t="s">
        <v>1107</v>
      </c>
      <c r="Q1" s="375"/>
      <c r="R1" s="375"/>
      <c r="S1" s="375"/>
      <c r="T1" s="375"/>
      <c r="U1" s="375"/>
      <c r="V1" s="375"/>
      <c r="W1" s="375"/>
      <c r="X1" s="375"/>
      <c r="Y1" s="376" t="s">
        <v>1</v>
      </c>
      <c r="Z1" s="377"/>
    </row>
    <row r="2" spans="1:26" ht="30.5">
      <c r="A2" s="2" t="s">
        <v>2</v>
      </c>
      <c r="B2" s="173" t="s">
        <v>3</v>
      </c>
      <c r="C2" s="3" t="s">
        <v>4</v>
      </c>
      <c r="D2" s="3" t="s">
        <v>5</v>
      </c>
      <c r="E2" s="4" t="s">
        <v>1108</v>
      </c>
      <c r="F2" s="171" t="s">
        <v>6</v>
      </c>
      <c r="G2" s="173" t="s">
        <v>7</v>
      </c>
      <c r="H2" s="5" t="s">
        <v>8</v>
      </c>
      <c r="I2" s="172" t="s">
        <v>9</v>
      </c>
      <c r="J2" s="5" t="s">
        <v>8</v>
      </c>
      <c r="K2" s="174" t="s">
        <v>10</v>
      </c>
      <c r="L2" s="5" t="s">
        <v>8</v>
      </c>
      <c r="M2" s="175" t="s">
        <v>11</v>
      </c>
      <c r="N2" s="5" t="s">
        <v>8</v>
      </c>
      <c r="O2" s="171" t="s">
        <v>12</v>
      </c>
      <c r="P2" s="188" t="s">
        <v>9</v>
      </c>
      <c r="Q2" s="4" t="s">
        <v>8</v>
      </c>
      <c r="R2" s="4" t="s">
        <v>1109</v>
      </c>
      <c r="S2" s="175" t="s">
        <v>11</v>
      </c>
      <c r="T2" s="4" t="s">
        <v>8</v>
      </c>
      <c r="U2" s="4" t="s">
        <v>1109</v>
      </c>
      <c r="V2" s="172" t="s">
        <v>10</v>
      </c>
      <c r="W2" s="4" t="s">
        <v>8</v>
      </c>
      <c r="X2" s="4" t="s">
        <v>1109</v>
      </c>
      <c r="Y2" s="173" t="s">
        <v>13</v>
      </c>
      <c r="Z2" s="3" t="s">
        <v>1110</v>
      </c>
    </row>
    <row r="3" spans="1:26">
      <c r="A3" s="16" t="s">
        <v>1111</v>
      </c>
      <c r="B3" s="17">
        <v>355000</v>
      </c>
      <c r="C3" s="18" t="s">
        <v>15</v>
      </c>
      <c r="D3" s="18" t="s">
        <v>16</v>
      </c>
      <c r="E3" s="18">
        <v>751</v>
      </c>
      <c r="F3" s="19">
        <v>9.92950054612253E-2</v>
      </c>
      <c r="G3" s="189">
        <v>18.355359765051396</v>
      </c>
      <c r="H3" s="20">
        <v>0.1886748</v>
      </c>
      <c r="I3" s="21">
        <v>5.4170000000000003E-2</v>
      </c>
      <c r="J3" s="22">
        <v>7.6999999999999996E-4</v>
      </c>
      <c r="K3" s="53">
        <v>0.4093</v>
      </c>
      <c r="L3" s="21">
        <v>6.8999999999999999E-3</v>
      </c>
      <c r="M3" s="21">
        <v>5.4480000000000001E-2</v>
      </c>
      <c r="N3" s="21">
        <v>5.5999999999999995E-4</v>
      </c>
      <c r="O3" s="54">
        <v>0.60973844942433331</v>
      </c>
      <c r="P3" s="18">
        <v>378.12376283089117</v>
      </c>
      <c r="Q3" s="190">
        <v>31.971697203858458</v>
      </c>
      <c r="R3" s="190">
        <v>34.029758838309633</v>
      </c>
      <c r="S3" s="18">
        <v>341.96779643560552</v>
      </c>
      <c r="T3" s="18">
        <v>3.4225719848886911</v>
      </c>
      <c r="U3" s="18">
        <v>6.9195832592120041</v>
      </c>
      <c r="V3" s="18">
        <v>348.37094706333789</v>
      </c>
      <c r="W3" s="18">
        <v>4.9592334063137855</v>
      </c>
      <c r="X3" s="18">
        <v>7.4185449040063531</v>
      </c>
      <c r="Y3" s="191">
        <v>98.161973413193891</v>
      </c>
      <c r="Z3" s="18">
        <v>90.438060246571766</v>
      </c>
    </row>
    <row r="4" spans="1:26">
      <c r="A4" s="16" t="s">
        <v>1112</v>
      </c>
      <c r="B4" s="17">
        <v>352900</v>
      </c>
      <c r="C4" s="18" t="s">
        <v>15</v>
      </c>
      <c r="D4" s="18" t="s">
        <v>16</v>
      </c>
      <c r="E4" s="18">
        <v>739</v>
      </c>
      <c r="F4" s="19">
        <v>9.724788485850433E-2</v>
      </c>
      <c r="G4" s="189">
        <v>18.382352941176471</v>
      </c>
      <c r="H4" s="20">
        <v>0.1959883</v>
      </c>
      <c r="I4" s="21">
        <v>5.373E-2</v>
      </c>
      <c r="J4" s="22">
        <v>7.9000000000000001E-4</v>
      </c>
      <c r="K4" s="53">
        <v>0.40489999999999998</v>
      </c>
      <c r="L4" s="21">
        <v>6.6E-3</v>
      </c>
      <c r="M4" s="21">
        <v>5.4399999999999997E-2</v>
      </c>
      <c r="N4" s="21">
        <v>5.8E-4</v>
      </c>
      <c r="O4" s="54">
        <v>0.65408311051693402</v>
      </c>
      <c r="P4" s="18">
        <v>359.74989789536966</v>
      </c>
      <c r="Q4" s="190">
        <v>33.17810036436618</v>
      </c>
      <c r="R4" s="190">
        <v>35.178184972724665</v>
      </c>
      <c r="S4" s="18">
        <v>341.47870920938425</v>
      </c>
      <c r="T4" s="18">
        <v>3.5450419742775239</v>
      </c>
      <c r="U4" s="18">
        <v>6.9737106146729957</v>
      </c>
      <c r="V4" s="18">
        <v>345.19584289533304</v>
      </c>
      <c r="W4" s="18">
        <v>4.758940788889845</v>
      </c>
      <c r="X4" s="18">
        <v>7.2547983706749051</v>
      </c>
      <c r="Y4" s="191">
        <v>98.923181213663725</v>
      </c>
      <c r="Z4" s="18">
        <v>94.921141383812312</v>
      </c>
    </row>
    <row r="5" spans="1:26">
      <c r="A5" s="16" t="s">
        <v>1113</v>
      </c>
      <c r="B5" s="17">
        <v>222300</v>
      </c>
      <c r="C5" s="18" t="s">
        <v>15</v>
      </c>
      <c r="D5" s="18" t="s">
        <v>16</v>
      </c>
      <c r="E5" s="18">
        <v>464</v>
      </c>
      <c r="F5" s="19">
        <v>0.10034115994380896</v>
      </c>
      <c r="G5" s="189">
        <v>18.453589223103894</v>
      </c>
      <c r="H5" s="20">
        <v>0.18388889999999999</v>
      </c>
      <c r="I5" s="21">
        <v>5.28E-2</v>
      </c>
      <c r="J5" s="22">
        <v>7.2999999999999996E-4</v>
      </c>
      <c r="K5" s="53">
        <v>0.3967</v>
      </c>
      <c r="L5" s="21">
        <v>6.6E-3</v>
      </c>
      <c r="M5" s="21">
        <v>5.4190000000000002E-2</v>
      </c>
      <c r="N5" s="21">
        <v>5.4000000000000001E-4</v>
      </c>
      <c r="O5" s="54">
        <v>0.59895317821134386</v>
      </c>
      <c r="P5" s="18">
        <v>320.21196490330823</v>
      </c>
      <c r="Q5" s="190">
        <v>31.417926191724238</v>
      </c>
      <c r="R5" s="190">
        <v>33.551998268140473</v>
      </c>
      <c r="S5" s="18">
        <v>340.19467866506841</v>
      </c>
      <c r="T5" s="18">
        <v>3.3012762308838433</v>
      </c>
      <c r="U5" s="18">
        <v>6.8338520239067861</v>
      </c>
      <c r="V5" s="18">
        <v>339.25197880853796</v>
      </c>
      <c r="W5" s="18">
        <v>4.7868146878858511</v>
      </c>
      <c r="X5" s="18">
        <v>7.2135584771205004</v>
      </c>
      <c r="Y5" s="191">
        <v>100.27787600822293</v>
      </c>
      <c r="Z5" s="18">
        <v>106.24046442730339</v>
      </c>
    </row>
    <row r="6" spans="1:26">
      <c r="A6" s="16" t="s">
        <v>1114</v>
      </c>
      <c r="B6" s="17">
        <v>300700</v>
      </c>
      <c r="C6" s="18" t="s">
        <v>15</v>
      </c>
      <c r="D6" s="18" t="s">
        <v>16</v>
      </c>
      <c r="E6" s="18">
        <v>624</v>
      </c>
      <c r="F6" s="19">
        <v>0.1192321449862883</v>
      </c>
      <c r="G6" s="189">
        <v>18.545994065281899</v>
      </c>
      <c r="H6" s="20">
        <v>0.19261420000000001</v>
      </c>
      <c r="I6" s="21">
        <v>5.2900000000000003E-2</v>
      </c>
      <c r="J6" s="22">
        <v>7.2999999999999996E-4</v>
      </c>
      <c r="K6" s="53">
        <v>0.39460000000000001</v>
      </c>
      <c r="L6" s="21">
        <v>6.6E-3</v>
      </c>
      <c r="M6" s="21">
        <v>5.3920000000000003E-2</v>
      </c>
      <c r="N6" s="21">
        <v>5.5999999999999995E-4</v>
      </c>
      <c r="O6" s="54">
        <v>0.62094236129844416</v>
      </c>
      <c r="P6" s="18">
        <v>324.51007394780544</v>
      </c>
      <c r="Q6" s="190">
        <v>31.334535774736473</v>
      </c>
      <c r="R6" s="190">
        <v>33.470755766301586</v>
      </c>
      <c r="S6" s="18">
        <v>338.54340635130205</v>
      </c>
      <c r="T6" s="18">
        <v>3.424390084303468</v>
      </c>
      <c r="U6" s="18">
        <v>6.8695913932847361</v>
      </c>
      <c r="V6" s="18">
        <v>337.72415677999021</v>
      </c>
      <c r="W6" s="18">
        <v>4.7940057231267588</v>
      </c>
      <c r="X6" s="18">
        <v>7.2030395854425251</v>
      </c>
      <c r="Y6" s="191">
        <v>100.2425795001231</v>
      </c>
      <c r="Z6" s="18">
        <v>104.32446741414682</v>
      </c>
    </row>
    <row r="7" spans="1:26">
      <c r="A7" s="16" t="s">
        <v>1115</v>
      </c>
      <c r="B7" s="17">
        <v>287700</v>
      </c>
      <c r="C7" s="18" t="s">
        <v>15</v>
      </c>
      <c r="D7" s="18" t="s">
        <v>16</v>
      </c>
      <c r="E7" s="18">
        <v>597</v>
      </c>
      <c r="F7" s="19">
        <v>0.10393929944912171</v>
      </c>
      <c r="G7" s="189">
        <v>18.611576400521123</v>
      </c>
      <c r="H7" s="20">
        <v>0.19397880000000001</v>
      </c>
      <c r="I7" s="21">
        <v>5.3440000000000001E-2</v>
      </c>
      <c r="J7" s="22">
        <v>6.8000000000000005E-4</v>
      </c>
      <c r="K7" s="53">
        <v>0.3967</v>
      </c>
      <c r="L7" s="21">
        <v>6.0000000000000001E-3</v>
      </c>
      <c r="M7" s="21">
        <v>5.373E-2</v>
      </c>
      <c r="N7" s="21">
        <v>5.5999999999999995E-4</v>
      </c>
      <c r="O7" s="54">
        <v>0.68909982008809478</v>
      </c>
      <c r="P7" s="18">
        <v>347.52439955772076</v>
      </c>
      <c r="Q7" s="190">
        <v>28.775525848178894</v>
      </c>
      <c r="R7" s="190">
        <v>31.069954431542172</v>
      </c>
      <c r="S7" s="18">
        <v>337.38114630061199</v>
      </c>
      <c r="T7" s="18">
        <v>3.4250073783948096</v>
      </c>
      <c r="U7" s="18">
        <v>6.852648961910063</v>
      </c>
      <c r="V7" s="18">
        <v>339.25197880853796</v>
      </c>
      <c r="W7" s="18">
        <v>4.3525810162969947</v>
      </c>
      <c r="X7" s="18">
        <v>6.9340779053385404</v>
      </c>
      <c r="Y7" s="191">
        <v>99.448541902542061</v>
      </c>
      <c r="Z7" s="18">
        <v>97.081283135797761</v>
      </c>
    </row>
    <row r="8" spans="1:26">
      <c r="A8" s="16" t="s">
        <v>1116</v>
      </c>
      <c r="B8" s="17">
        <v>285600</v>
      </c>
      <c r="C8" s="18" t="s">
        <v>15</v>
      </c>
      <c r="D8" s="18" t="s">
        <v>16</v>
      </c>
      <c r="E8" s="18">
        <v>586</v>
      </c>
      <c r="F8" s="19">
        <v>0.10385294423096895</v>
      </c>
      <c r="G8" s="189">
        <v>18.594272963927111</v>
      </c>
      <c r="H8" s="20">
        <v>0.19016079999999999</v>
      </c>
      <c r="I8" s="21">
        <v>5.296E-2</v>
      </c>
      <c r="J8" s="22">
        <v>6.7000000000000002E-4</v>
      </c>
      <c r="K8" s="53">
        <v>0.39350000000000002</v>
      </c>
      <c r="L8" s="21">
        <v>6.1000000000000004E-3</v>
      </c>
      <c r="M8" s="21">
        <v>5.3780000000000001E-2</v>
      </c>
      <c r="N8" s="21">
        <v>5.5000000000000003E-4</v>
      </c>
      <c r="O8" s="54">
        <v>0.65971566003572546</v>
      </c>
      <c r="P8" s="18">
        <v>327.08346626683664</v>
      </c>
      <c r="Q8" s="190">
        <v>28.71335694620991</v>
      </c>
      <c r="R8" s="190">
        <v>31.028510408529719</v>
      </c>
      <c r="S8" s="18">
        <v>337.68702452578322</v>
      </c>
      <c r="T8" s="18">
        <v>3.3637029193034209</v>
      </c>
      <c r="U8" s="18">
        <v>6.8267984924781899</v>
      </c>
      <c r="V8" s="18">
        <v>336.9229506420935</v>
      </c>
      <c r="W8" s="18">
        <v>4.4351054186221859</v>
      </c>
      <c r="X8" s="18">
        <v>6.961907341379856</v>
      </c>
      <c r="Y8" s="191">
        <v>100.22678000481523</v>
      </c>
      <c r="Z8" s="18">
        <v>103.24185088900096</v>
      </c>
    </row>
    <row r="9" spans="1:26">
      <c r="A9" s="16" t="s">
        <v>1117</v>
      </c>
      <c r="B9" s="17">
        <v>276600</v>
      </c>
      <c r="C9" s="18" t="s">
        <v>15</v>
      </c>
      <c r="D9" s="18" t="s">
        <v>16</v>
      </c>
      <c r="E9" s="18">
        <v>577</v>
      </c>
      <c r="F9" s="19">
        <v>0.1030502885408079</v>
      </c>
      <c r="G9" s="189">
        <v>18.667164457718872</v>
      </c>
      <c r="H9" s="20">
        <v>0.1812008</v>
      </c>
      <c r="I9" s="21">
        <v>5.3530000000000001E-2</v>
      </c>
      <c r="J9" s="22">
        <v>6.8000000000000005E-4</v>
      </c>
      <c r="K9" s="53">
        <v>0.39560000000000001</v>
      </c>
      <c r="L9" s="21">
        <v>6.1000000000000004E-3</v>
      </c>
      <c r="M9" s="21">
        <v>5.357E-2</v>
      </c>
      <c r="N9" s="21">
        <v>5.1999999999999995E-4</v>
      </c>
      <c r="O9" s="54">
        <v>0.62951798933217451</v>
      </c>
      <c r="P9" s="18">
        <v>351.32843966441885</v>
      </c>
      <c r="Q9" s="190">
        <v>28.707797243829386</v>
      </c>
      <c r="R9" s="190">
        <v>31.004256187977894</v>
      </c>
      <c r="S9" s="18">
        <v>336.40223843640581</v>
      </c>
      <c r="T9" s="18">
        <v>3.180907207721873</v>
      </c>
      <c r="U9" s="18">
        <v>6.7192862204320818</v>
      </c>
      <c r="V9" s="18">
        <v>338.45197779406203</v>
      </c>
      <c r="W9" s="18">
        <v>4.4284463181123783</v>
      </c>
      <c r="X9" s="18">
        <v>6.9734951304471906</v>
      </c>
      <c r="Y9" s="191">
        <v>99.394378082522707</v>
      </c>
      <c r="Z9" s="18">
        <v>95.751496450936287</v>
      </c>
    </row>
    <row r="10" spans="1:26">
      <c r="A10" s="16" t="s">
        <v>1118</v>
      </c>
      <c r="B10" s="17">
        <v>288800</v>
      </c>
      <c r="C10" s="18" t="s">
        <v>15</v>
      </c>
      <c r="D10" s="18" t="s">
        <v>16</v>
      </c>
      <c r="E10" s="18">
        <v>606</v>
      </c>
      <c r="F10" s="19">
        <v>0.10284891494394734</v>
      </c>
      <c r="G10" s="189">
        <v>18.615040953090098</v>
      </c>
      <c r="H10" s="20">
        <v>0.1905859</v>
      </c>
      <c r="I10" s="21">
        <v>5.3699999999999998E-2</v>
      </c>
      <c r="J10" s="22">
        <v>6.8999999999999997E-4</v>
      </c>
      <c r="K10" s="53">
        <v>0.39850000000000002</v>
      </c>
      <c r="L10" s="21">
        <v>6.1000000000000004E-3</v>
      </c>
      <c r="M10" s="21">
        <v>5.3719999999999997E-2</v>
      </c>
      <c r="N10" s="21">
        <v>5.5000000000000003E-4</v>
      </c>
      <c r="O10" s="54">
        <v>0.66884452473664291</v>
      </c>
      <c r="P10" s="18">
        <v>358.48947778284702</v>
      </c>
      <c r="Q10" s="190">
        <v>29.000989936754799</v>
      </c>
      <c r="R10" s="190">
        <v>31.27038057102844</v>
      </c>
      <c r="S10" s="18">
        <v>337.3199689138915</v>
      </c>
      <c r="T10" s="18">
        <v>3.3638944023601312</v>
      </c>
      <c r="U10" s="18">
        <v>6.8214222115070697</v>
      </c>
      <c r="V10" s="18">
        <v>340.55971331662425</v>
      </c>
      <c r="W10" s="18">
        <v>4.419283223745424</v>
      </c>
      <c r="X10" s="18">
        <v>6.9895170447423993</v>
      </c>
      <c r="Y10" s="191">
        <v>99.048700044059331</v>
      </c>
      <c r="Z10" s="18">
        <v>94.094803284078864</v>
      </c>
    </row>
    <row r="11" spans="1:26">
      <c r="A11" s="16" t="s">
        <v>1119</v>
      </c>
      <c r="B11" s="17">
        <v>365800</v>
      </c>
      <c r="C11" s="18" t="s">
        <v>15</v>
      </c>
      <c r="D11" s="18" t="s">
        <v>16</v>
      </c>
      <c r="E11" s="18">
        <v>745</v>
      </c>
      <c r="F11" s="19">
        <v>9.8454267992517469E-2</v>
      </c>
      <c r="G11" s="189">
        <v>18.23819077147547</v>
      </c>
      <c r="H11" s="20">
        <v>0.17962110000000001</v>
      </c>
      <c r="I11" s="21">
        <v>5.3710000000000001E-2</v>
      </c>
      <c r="J11" s="22">
        <v>7.2000000000000005E-4</v>
      </c>
      <c r="K11" s="53">
        <v>0.40670000000000001</v>
      </c>
      <c r="L11" s="21">
        <v>6.4000000000000003E-3</v>
      </c>
      <c r="M11" s="21">
        <v>5.4829999999999997E-2</v>
      </c>
      <c r="N11" s="21">
        <v>5.4000000000000001E-4</v>
      </c>
      <c r="O11" s="54">
        <v>0.62584921575779684</v>
      </c>
      <c r="P11" s="18">
        <v>358.90972724534373</v>
      </c>
      <c r="Q11" s="190">
        <v>30.254020704716051</v>
      </c>
      <c r="R11" s="190">
        <v>32.435547360500962</v>
      </c>
      <c r="S11" s="18">
        <v>344.10711686213847</v>
      </c>
      <c r="T11" s="18">
        <v>3.2992737506639287</v>
      </c>
      <c r="U11" s="18">
        <v>6.8916071242362591</v>
      </c>
      <c r="V11" s="18">
        <v>346.49594941515289</v>
      </c>
      <c r="W11" s="18">
        <v>4.609165685180642</v>
      </c>
      <c r="X11" s="18">
        <v>7.1710339134528454</v>
      </c>
      <c r="Y11" s="191">
        <v>99.310574176394695</v>
      </c>
      <c r="Z11" s="18">
        <v>95.875673112340451</v>
      </c>
    </row>
    <row r="12" spans="1:26">
      <c r="A12" s="16" t="s">
        <v>1120</v>
      </c>
      <c r="B12" s="17">
        <v>433100</v>
      </c>
      <c r="C12" s="18" t="s">
        <v>15</v>
      </c>
      <c r="D12" s="18" t="s">
        <v>16</v>
      </c>
      <c r="E12" s="18">
        <v>923</v>
      </c>
      <c r="F12" s="19">
        <v>9.924573243350536E-2</v>
      </c>
      <c r="G12" s="189">
        <v>18.480872297172429</v>
      </c>
      <c r="H12" s="20">
        <v>0.1810176</v>
      </c>
      <c r="I12" s="21">
        <v>5.3499999999999999E-2</v>
      </c>
      <c r="J12" s="22">
        <v>6.2E-4</v>
      </c>
      <c r="K12" s="53">
        <v>0.39910000000000001</v>
      </c>
      <c r="L12" s="21">
        <v>5.7000000000000002E-3</v>
      </c>
      <c r="M12" s="21">
        <v>5.4109999999999998E-2</v>
      </c>
      <c r="N12" s="21">
        <v>5.2999999999999998E-4</v>
      </c>
      <c r="O12" s="54">
        <v>0.68581220191487768</v>
      </c>
      <c r="P12" s="18">
        <v>350.06142205696352</v>
      </c>
      <c r="Q12" s="190">
        <v>26.195309889104671</v>
      </c>
      <c r="R12" s="190">
        <v>28.694635048068729</v>
      </c>
      <c r="S12" s="18">
        <v>339.70545688940507</v>
      </c>
      <c r="T12" s="18">
        <v>3.2404026920773958</v>
      </c>
      <c r="U12" s="18">
        <v>6.7973132882459026</v>
      </c>
      <c r="V12" s="18">
        <v>340.99525080682656</v>
      </c>
      <c r="W12" s="18">
        <v>4.1283151156136455</v>
      </c>
      <c r="X12" s="18">
        <v>6.8146129762926648</v>
      </c>
      <c r="Y12" s="191">
        <v>99.62175604664003</v>
      </c>
      <c r="Z12" s="18">
        <v>97.041671970962483</v>
      </c>
    </row>
    <row r="13" spans="1:26">
      <c r="A13" s="16" t="s">
        <v>1121</v>
      </c>
      <c r="B13" s="17">
        <v>290200</v>
      </c>
      <c r="C13" s="18" t="s">
        <v>15</v>
      </c>
      <c r="D13" s="18" t="s">
        <v>16</v>
      </c>
      <c r="E13" s="18">
        <v>599</v>
      </c>
      <c r="F13" s="19">
        <v>0.11179429849077696</v>
      </c>
      <c r="G13" s="189">
        <v>18.480872297172429</v>
      </c>
      <c r="H13" s="20">
        <v>0.18443300000000001</v>
      </c>
      <c r="I13" s="21">
        <v>5.33E-2</v>
      </c>
      <c r="J13" s="22">
        <v>7.2999999999999996E-4</v>
      </c>
      <c r="K13" s="53">
        <v>0.39700000000000002</v>
      </c>
      <c r="L13" s="21">
        <v>6.1999999999999998E-3</v>
      </c>
      <c r="M13" s="21">
        <v>5.4109999999999998E-2</v>
      </c>
      <c r="N13" s="21">
        <v>5.4000000000000001E-4</v>
      </c>
      <c r="O13" s="54">
        <v>0.63902087146255249</v>
      </c>
      <c r="P13" s="18">
        <v>341.58913169728089</v>
      </c>
      <c r="Q13" s="190">
        <v>31.005123429216905</v>
      </c>
      <c r="R13" s="190">
        <v>33.149934370445663</v>
      </c>
      <c r="S13" s="18">
        <v>339.70545688940507</v>
      </c>
      <c r="T13" s="18">
        <v>3.3015267118394718</v>
      </c>
      <c r="U13" s="18">
        <v>6.8266395553191614</v>
      </c>
      <c r="V13" s="18">
        <v>339.47005155589659</v>
      </c>
      <c r="W13" s="18">
        <v>4.4963825566906621</v>
      </c>
      <c r="X13" s="18">
        <v>7.0271352486294631</v>
      </c>
      <c r="Y13" s="191">
        <v>100.06934494881936</v>
      </c>
      <c r="Z13" s="18">
        <v>99.448555403822056</v>
      </c>
    </row>
    <row r="14" spans="1:26">
      <c r="A14" s="16" t="s">
        <v>1122</v>
      </c>
      <c r="B14" s="17">
        <v>275400</v>
      </c>
      <c r="C14" s="18" t="s">
        <v>15</v>
      </c>
      <c r="D14" s="18" t="s">
        <v>16</v>
      </c>
      <c r="E14" s="18">
        <v>564</v>
      </c>
      <c r="F14" s="19">
        <v>0.10861301183881829</v>
      </c>
      <c r="G14" s="189">
        <v>18.63238308179616</v>
      </c>
      <c r="H14" s="20">
        <v>0.18746950000000001</v>
      </c>
      <c r="I14" s="21">
        <v>5.3359999999999998E-2</v>
      </c>
      <c r="J14" s="22">
        <v>7.1000000000000002E-4</v>
      </c>
      <c r="K14" s="53">
        <v>0.39460000000000001</v>
      </c>
      <c r="L14" s="21">
        <v>6.1999999999999998E-3</v>
      </c>
      <c r="M14" s="21">
        <v>5.3670000000000002E-2</v>
      </c>
      <c r="N14" s="21">
        <v>5.4000000000000001E-4</v>
      </c>
      <c r="O14" s="54">
        <v>0.64036495429055695</v>
      </c>
      <c r="P14" s="18">
        <v>344.13548959698659</v>
      </c>
      <c r="Q14" s="190">
        <v>30.108159271225084</v>
      </c>
      <c r="R14" s="190">
        <v>32.310640572166733</v>
      </c>
      <c r="S14" s="18">
        <v>337.01407327125747</v>
      </c>
      <c r="T14" s="18">
        <v>3.3029050368074877</v>
      </c>
      <c r="U14" s="18">
        <v>6.7869992736530094</v>
      </c>
      <c r="V14" s="18">
        <v>337.72415677999021</v>
      </c>
      <c r="W14" s="18">
        <v>4.5041033504916186</v>
      </c>
      <c r="X14" s="18">
        <v>7.0141293415524615</v>
      </c>
      <c r="Y14" s="191">
        <v>99.789744531305374</v>
      </c>
      <c r="Z14" s="18">
        <v>97.930635885863168</v>
      </c>
    </row>
    <row r="15" spans="1:26">
      <c r="A15" s="16" t="s">
        <v>1123</v>
      </c>
      <c r="B15" s="17">
        <v>298000</v>
      </c>
      <c r="C15" s="18" t="s">
        <v>15</v>
      </c>
      <c r="D15" s="18" t="s">
        <v>16</v>
      </c>
      <c r="E15" s="18">
        <v>611</v>
      </c>
      <c r="F15" s="19">
        <v>0.10415581710238515</v>
      </c>
      <c r="G15" s="189">
        <v>18.351991191044231</v>
      </c>
      <c r="H15" s="20">
        <v>0.19197349999999999</v>
      </c>
      <c r="I15" s="21">
        <v>5.355E-2</v>
      </c>
      <c r="J15" s="22">
        <v>8.0000000000000004E-4</v>
      </c>
      <c r="K15" s="53">
        <v>0.40029999999999999</v>
      </c>
      <c r="L15" s="21">
        <v>6.8999999999999999E-3</v>
      </c>
      <c r="M15" s="21">
        <v>5.4489999999999997E-2</v>
      </c>
      <c r="N15" s="21">
        <v>5.6999999999999998E-4</v>
      </c>
      <c r="O15" s="54">
        <v>0.60686843218141329</v>
      </c>
      <c r="P15" s="18">
        <v>352.17256587303268</v>
      </c>
      <c r="Q15" s="190">
        <v>33.756220493759095</v>
      </c>
      <c r="R15" s="190">
        <v>35.729087940432152</v>
      </c>
      <c r="S15" s="18">
        <v>342.02892972988718</v>
      </c>
      <c r="T15" s="18">
        <v>3.4836398030158193</v>
      </c>
      <c r="U15" s="18">
        <v>6.9508722930225417</v>
      </c>
      <c r="V15" s="18">
        <v>341.86576573041009</v>
      </c>
      <c r="W15" s="18">
        <v>4.9910291532893325</v>
      </c>
      <c r="X15" s="18">
        <v>7.37584709522406</v>
      </c>
      <c r="Y15" s="191">
        <v>100.0477275047206</v>
      </c>
      <c r="Z15" s="18">
        <v>97.119697237631357</v>
      </c>
    </row>
    <row r="16" spans="1:26">
      <c r="A16" s="16" t="s">
        <v>1124</v>
      </c>
      <c r="B16" s="17">
        <v>290300</v>
      </c>
      <c r="C16" s="18" t="s">
        <v>15</v>
      </c>
      <c r="D16" s="18" t="s">
        <v>16</v>
      </c>
      <c r="E16" s="18">
        <v>601</v>
      </c>
      <c r="F16" s="19">
        <v>0.10143016533116948</v>
      </c>
      <c r="G16" s="189">
        <v>18.375597206909223</v>
      </c>
      <c r="H16" s="20">
        <v>0.21610399999999999</v>
      </c>
      <c r="I16" s="21">
        <v>5.3289999999999997E-2</v>
      </c>
      <c r="J16" s="22">
        <v>7.7999999999999999E-4</v>
      </c>
      <c r="K16" s="53">
        <v>0.39789999999999998</v>
      </c>
      <c r="L16" s="21">
        <v>6.6E-3</v>
      </c>
      <c r="M16" s="21">
        <v>5.4420000000000003E-2</v>
      </c>
      <c r="N16" s="21">
        <v>6.4000000000000005E-4</v>
      </c>
      <c r="O16" s="54">
        <v>0.70900849732161764</v>
      </c>
      <c r="P16" s="18">
        <v>341.16434812510005</v>
      </c>
      <c r="Q16" s="190">
        <v>33.137475963010047</v>
      </c>
      <c r="R16" s="190">
        <v>35.15271717324228</v>
      </c>
      <c r="S16" s="18">
        <v>341.60098449475282</v>
      </c>
      <c r="T16" s="18">
        <v>3.9115850381501787</v>
      </c>
      <c r="U16" s="18">
        <v>7.1686006904578221</v>
      </c>
      <c r="V16" s="18">
        <v>340.12398892719267</v>
      </c>
      <c r="W16" s="18">
        <v>4.7827152025340638</v>
      </c>
      <c r="X16" s="18">
        <v>7.2195773192809725</v>
      </c>
      <c r="Y16" s="191">
        <v>100.4342521008938</v>
      </c>
      <c r="Z16" s="18">
        <v>100.12798417303928</v>
      </c>
    </row>
    <row r="17" spans="1:26">
      <c r="A17" s="16" t="s">
        <v>1125</v>
      </c>
      <c r="B17" s="17">
        <v>273000</v>
      </c>
      <c r="C17" s="18" t="s">
        <v>15</v>
      </c>
      <c r="D17" s="18" t="s">
        <v>16</v>
      </c>
      <c r="E17" s="18">
        <v>568</v>
      </c>
      <c r="F17" s="19">
        <v>0.10140959334753066</v>
      </c>
      <c r="G17" s="189">
        <v>18.331805682859763</v>
      </c>
      <c r="H17" s="20">
        <v>0.19155140000000001</v>
      </c>
      <c r="I17" s="21">
        <v>5.2819999999999999E-2</v>
      </c>
      <c r="J17" s="22">
        <v>7.1000000000000002E-4</v>
      </c>
      <c r="K17" s="53">
        <v>0.39650000000000002</v>
      </c>
      <c r="L17" s="21">
        <v>6.1999999999999998E-3</v>
      </c>
      <c r="M17" s="21">
        <v>5.4550000000000001E-2</v>
      </c>
      <c r="N17" s="21">
        <v>5.6999999999999998E-4</v>
      </c>
      <c r="O17" s="54">
        <v>0.66823866828301948</v>
      </c>
      <c r="P17" s="18">
        <v>321.07250103907148</v>
      </c>
      <c r="Q17" s="190">
        <v>30.540907276424925</v>
      </c>
      <c r="R17" s="190">
        <v>32.731559754024175</v>
      </c>
      <c r="S17" s="18">
        <v>342.39571732142849</v>
      </c>
      <c r="T17" s="18">
        <v>3.4834416503191505</v>
      </c>
      <c r="U17" s="18">
        <v>6.9562066964934388</v>
      </c>
      <c r="V17" s="18">
        <v>339.10657095303293</v>
      </c>
      <c r="W17" s="18">
        <v>4.497988871802022</v>
      </c>
      <c r="X17" s="18">
        <v>7.0244242616973906</v>
      </c>
      <c r="Y17" s="191">
        <v>100.96994474602828</v>
      </c>
      <c r="Z17" s="18">
        <v>106.64124651390254</v>
      </c>
    </row>
    <row r="18" spans="1:26">
      <c r="A18" s="16" t="s">
        <v>1126</v>
      </c>
      <c r="B18" s="17">
        <v>262600</v>
      </c>
      <c r="C18" s="18" t="s">
        <v>15</v>
      </c>
      <c r="D18" s="18" t="s">
        <v>16</v>
      </c>
      <c r="E18" s="18">
        <v>541</v>
      </c>
      <c r="F18" s="19">
        <v>0.10057326762546516</v>
      </c>
      <c r="G18" s="189">
        <v>18.470631695603988</v>
      </c>
      <c r="H18" s="20">
        <v>0.21152180000000001</v>
      </c>
      <c r="I18" s="21">
        <v>5.3519999999999998E-2</v>
      </c>
      <c r="J18" s="22">
        <v>7.9000000000000001E-4</v>
      </c>
      <c r="K18" s="53">
        <v>0.3992</v>
      </c>
      <c r="L18" s="21">
        <v>7.1999999999999998E-3</v>
      </c>
      <c r="M18" s="21">
        <v>5.4140000000000001E-2</v>
      </c>
      <c r="N18" s="21">
        <v>6.2E-4</v>
      </c>
      <c r="O18" s="54">
        <v>0.63493822599844019</v>
      </c>
      <c r="P18" s="18">
        <v>350.90621095590694</v>
      </c>
      <c r="Q18" s="190">
        <v>33.360431042606251</v>
      </c>
      <c r="R18" s="190">
        <v>35.356260294076158</v>
      </c>
      <c r="S18" s="18">
        <v>339.88891940616185</v>
      </c>
      <c r="T18" s="18">
        <v>3.7903901636463502</v>
      </c>
      <c r="U18" s="18">
        <v>7.0784740184741395</v>
      </c>
      <c r="V18" s="18">
        <v>341.06782222902501</v>
      </c>
      <c r="W18" s="18">
        <v>5.2115583353000261</v>
      </c>
      <c r="X18" s="18">
        <v>7.5186286459785947</v>
      </c>
      <c r="Y18" s="191">
        <v>99.654349444295704</v>
      </c>
      <c r="Z18" s="18">
        <v>96.86033156274641</v>
      </c>
    </row>
    <row r="19" spans="1:26">
      <c r="A19" s="16" t="s">
        <v>1127</v>
      </c>
      <c r="B19" s="17">
        <v>333700</v>
      </c>
      <c r="C19" s="18" t="s">
        <v>15</v>
      </c>
      <c r="D19" s="18" t="s">
        <v>16</v>
      </c>
      <c r="E19" s="18">
        <v>650</v>
      </c>
      <c r="F19" s="19">
        <v>9.7924010967489233E-2</v>
      </c>
      <c r="G19" s="189">
        <v>18.158707100054475</v>
      </c>
      <c r="H19" s="20">
        <v>0.2143301</v>
      </c>
      <c r="I19" s="21">
        <v>5.3659999999999999E-2</v>
      </c>
      <c r="J19" s="22">
        <v>7.6999999999999996E-4</v>
      </c>
      <c r="K19" s="53">
        <v>0.40570000000000001</v>
      </c>
      <c r="L19" s="21">
        <v>7.1000000000000004E-3</v>
      </c>
      <c r="M19" s="21">
        <v>5.5070000000000001E-2</v>
      </c>
      <c r="N19" s="21">
        <v>6.4999999999999997E-4</v>
      </c>
      <c r="O19" s="54">
        <v>0.67444251490420626</v>
      </c>
      <c r="P19" s="18">
        <v>356.80738442244132</v>
      </c>
      <c r="Q19" s="190">
        <v>32.39718193162927</v>
      </c>
      <c r="R19" s="190">
        <v>34.444710219494588</v>
      </c>
      <c r="S19" s="18">
        <v>345.57366922042996</v>
      </c>
      <c r="T19" s="18">
        <v>3.9702380159286577</v>
      </c>
      <c r="U19" s="18">
        <v>7.2575617854423626</v>
      </c>
      <c r="V19" s="18">
        <v>345.77387353970971</v>
      </c>
      <c r="W19" s="18">
        <v>5.1156536650001954</v>
      </c>
      <c r="X19" s="18">
        <v>7.498400983352326</v>
      </c>
      <c r="Y19" s="191">
        <v>99.942099639504207</v>
      </c>
      <c r="Z19" s="18">
        <v>96.851602379195384</v>
      </c>
    </row>
    <row r="20" spans="1:26">
      <c r="A20" s="16" t="s">
        <v>1128</v>
      </c>
      <c r="B20" s="17">
        <v>456100</v>
      </c>
      <c r="C20" s="18" t="s">
        <v>15</v>
      </c>
      <c r="D20" s="18" t="s">
        <v>16</v>
      </c>
      <c r="E20" s="18">
        <v>944</v>
      </c>
      <c r="F20" s="19">
        <v>0.10218679746576742</v>
      </c>
      <c r="G20" s="189">
        <v>18.50481125092524</v>
      </c>
      <c r="H20" s="20">
        <v>0.18148690000000001</v>
      </c>
      <c r="I20" s="21">
        <v>5.3199999999999997E-2</v>
      </c>
      <c r="J20" s="22">
        <v>5.9999999999999995E-4</v>
      </c>
      <c r="K20" s="53">
        <v>0.3957</v>
      </c>
      <c r="L20" s="21">
        <v>5.7000000000000002E-3</v>
      </c>
      <c r="M20" s="21">
        <v>5.4039999999999998E-2</v>
      </c>
      <c r="N20" s="21">
        <v>5.2999999999999998E-4</v>
      </c>
      <c r="O20" s="54">
        <v>0.68085044216759516</v>
      </c>
      <c r="P20" s="18">
        <v>337.33626076006931</v>
      </c>
      <c r="Q20" s="190">
        <v>25.550843964928696</v>
      </c>
      <c r="R20" s="190">
        <v>28.118570089059386</v>
      </c>
      <c r="S20" s="18">
        <v>339.27735737759264</v>
      </c>
      <c r="T20" s="18">
        <v>3.2406178368390783</v>
      </c>
      <c r="U20" s="18">
        <v>6.7909724665569797</v>
      </c>
      <c r="V20" s="18">
        <v>338.52473121029755</v>
      </c>
      <c r="W20" s="18">
        <v>4.1383514462455082</v>
      </c>
      <c r="X20" s="18">
        <v>6.7944442805235212</v>
      </c>
      <c r="Y20" s="191">
        <v>100.22232531271919</v>
      </c>
      <c r="Z20" s="18">
        <v>100.57541890490805</v>
      </c>
    </row>
    <row r="21" spans="1:26">
      <c r="A21" s="16" t="s">
        <v>1129</v>
      </c>
      <c r="B21" s="17">
        <v>293300</v>
      </c>
      <c r="C21" s="18" t="s">
        <v>15</v>
      </c>
      <c r="D21" s="18" t="s">
        <v>16</v>
      </c>
      <c r="E21" s="18">
        <v>613</v>
      </c>
      <c r="F21" s="19">
        <v>0.11446886446886446</v>
      </c>
      <c r="G21" s="189">
        <v>18.426386585590567</v>
      </c>
      <c r="H21" s="20">
        <v>0.1867424</v>
      </c>
      <c r="I21" s="21">
        <v>5.3080000000000002E-2</v>
      </c>
      <c r="J21" s="22">
        <v>6.7000000000000002E-4</v>
      </c>
      <c r="K21" s="53">
        <v>0.39589999999999997</v>
      </c>
      <c r="L21" s="21">
        <v>6.0000000000000001E-3</v>
      </c>
      <c r="M21" s="21">
        <v>5.4269999999999999E-2</v>
      </c>
      <c r="N21" s="21">
        <v>5.5000000000000003E-4</v>
      </c>
      <c r="O21" s="54">
        <v>0.66870892451323627</v>
      </c>
      <c r="P21" s="18">
        <v>332.21799397865482</v>
      </c>
      <c r="Q21" s="190">
        <v>28.622293764129715</v>
      </c>
      <c r="R21" s="190">
        <v>30.940182770674305</v>
      </c>
      <c r="S21" s="18">
        <v>340.68386331625163</v>
      </c>
      <c r="T21" s="18">
        <v>3.3621399565989236</v>
      </c>
      <c r="U21" s="18">
        <v>6.8707397526234786</v>
      </c>
      <c r="V21" s="18">
        <v>338.67022240602671</v>
      </c>
      <c r="W21" s="18">
        <v>4.3550701688355389</v>
      </c>
      <c r="X21" s="18">
        <v>6.9295779898760088</v>
      </c>
      <c r="Y21" s="191">
        <v>100.59457276636823</v>
      </c>
      <c r="Z21" s="18">
        <v>102.54828741700869</v>
      </c>
    </row>
    <row r="22" spans="1:26">
      <c r="A22" s="16" t="s">
        <v>1130</v>
      </c>
      <c r="B22" s="17">
        <v>281800</v>
      </c>
      <c r="C22" s="18" t="s">
        <v>15</v>
      </c>
      <c r="D22" s="18" t="s">
        <v>16</v>
      </c>
      <c r="E22" s="18">
        <v>587</v>
      </c>
      <c r="F22" s="19">
        <v>0.10744600838078865</v>
      </c>
      <c r="G22" s="189">
        <v>18.294914013904133</v>
      </c>
      <c r="H22" s="20">
        <v>0.19747529999999999</v>
      </c>
      <c r="I22" s="21">
        <v>5.3330000000000002E-2</v>
      </c>
      <c r="J22" s="22">
        <v>7.2999999999999996E-4</v>
      </c>
      <c r="K22" s="53">
        <v>0.40129999999999999</v>
      </c>
      <c r="L22" s="21">
        <v>6.1000000000000004E-3</v>
      </c>
      <c r="M22" s="21">
        <v>5.466E-2</v>
      </c>
      <c r="N22" s="21">
        <v>5.9000000000000003E-4</v>
      </c>
      <c r="O22" s="54">
        <v>0.7101035912016459</v>
      </c>
      <c r="P22" s="18">
        <v>342.86281249968721</v>
      </c>
      <c r="Q22" s="190">
        <v>30.980681703884432</v>
      </c>
      <c r="R22" s="190">
        <v>33.126136911262051</v>
      </c>
      <c r="S22" s="18">
        <v>343.06810704144124</v>
      </c>
      <c r="T22" s="18">
        <v>3.6052575385497221</v>
      </c>
      <c r="U22" s="18">
        <v>7.0278270553923221</v>
      </c>
      <c r="V22" s="18">
        <v>342.59062516528911</v>
      </c>
      <c r="W22" s="18">
        <v>4.4104720071853762</v>
      </c>
      <c r="X22" s="18">
        <v>7.0050070800811568</v>
      </c>
      <c r="Y22" s="191">
        <v>100.13937388856505</v>
      </c>
      <c r="Z22" s="18">
        <v>100.05987658453166</v>
      </c>
    </row>
    <row r="23" spans="1:26">
      <c r="A23" s="16" t="s">
        <v>1131</v>
      </c>
      <c r="B23" s="17">
        <v>268400</v>
      </c>
      <c r="C23" s="18" t="s">
        <v>15</v>
      </c>
      <c r="D23" s="18" t="s">
        <v>16</v>
      </c>
      <c r="E23" s="18">
        <v>563</v>
      </c>
      <c r="F23" s="19">
        <v>0.1000100010001</v>
      </c>
      <c r="G23" s="189">
        <v>18.355359765051396</v>
      </c>
      <c r="H23" s="20">
        <v>0.21225910000000001</v>
      </c>
      <c r="I23" s="21">
        <v>5.3460000000000001E-2</v>
      </c>
      <c r="J23" s="22">
        <v>8.5999999999999998E-4</v>
      </c>
      <c r="K23" s="53">
        <v>0.4007</v>
      </c>
      <c r="L23" s="21">
        <v>7.3000000000000001E-3</v>
      </c>
      <c r="M23" s="21">
        <v>5.4480000000000001E-2</v>
      </c>
      <c r="N23" s="21">
        <v>6.3000000000000003E-4</v>
      </c>
      <c r="O23" s="54">
        <v>0.63474594170538901</v>
      </c>
      <c r="P23" s="18">
        <v>348.37051679696532</v>
      </c>
      <c r="Q23" s="190">
        <v>36.373508921180921</v>
      </c>
      <c r="R23" s="190">
        <v>38.213900226033516</v>
      </c>
      <c r="S23" s="18">
        <v>341.96779643560552</v>
      </c>
      <c r="T23" s="18">
        <v>3.8502657440180315</v>
      </c>
      <c r="U23" s="18">
        <v>7.1406391138534104</v>
      </c>
      <c r="V23" s="18">
        <v>342.15577160264405</v>
      </c>
      <c r="W23" s="18">
        <v>5.2781094308641627</v>
      </c>
      <c r="X23" s="18">
        <v>7.5751587347546092</v>
      </c>
      <c r="Y23" s="191">
        <v>99.945061523832251</v>
      </c>
      <c r="Z23" s="18">
        <v>98.162094651341761</v>
      </c>
    </row>
    <row r="24" spans="1:26">
      <c r="A24" s="16" t="s">
        <v>1132</v>
      </c>
      <c r="B24" s="17">
        <v>252400</v>
      </c>
      <c r="C24" s="18" t="s">
        <v>15</v>
      </c>
      <c r="D24" s="18" t="s">
        <v>16</v>
      </c>
      <c r="E24" s="18">
        <v>524</v>
      </c>
      <c r="F24" s="19">
        <v>0.10033109260559847</v>
      </c>
      <c r="G24" s="189">
        <v>18.549434242255611</v>
      </c>
      <c r="H24" s="20">
        <v>0.20988970000000001</v>
      </c>
      <c r="I24" s="21">
        <v>5.3249999999999999E-2</v>
      </c>
      <c r="J24" s="22">
        <v>7.6000000000000004E-4</v>
      </c>
      <c r="K24" s="53">
        <v>0.39360000000000001</v>
      </c>
      <c r="L24" s="21">
        <v>6.4000000000000003E-3</v>
      </c>
      <c r="M24" s="21">
        <v>5.391E-2</v>
      </c>
      <c r="N24" s="21">
        <v>6.0999999999999997E-4</v>
      </c>
      <c r="O24" s="54">
        <v>0.6958820255982191</v>
      </c>
      <c r="P24" s="18">
        <v>339.46409582912918</v>
      </c>
      <c r="Q24" s="190">
        <v>32.321801449316133</v>
      </c>
      <c r="R24" s="190">
        <v>34.386089210190313</v>
      </c>
      <c r="S24" s="18">
        <v>338.48223999365268</v>
      </c>
      <c r="T24" s="18">
        <v>3.730086140686069</v>
      </c>
      <c r="U24" s="18">
        <v>7.0259655120258344</v>
      </c>
      <c r="V24" s="18">
        <v>336.99581369355872</v>
      </c>
      <c r="W24" s="18">
        <v>4.6523932630467471</v>
      </c>
      <c r="X24" s="18">
        <v>7.1025344338333412</v>
      </c>
      <c r="Y24" s="191">
        <v>100.44108153267615</v>
      </c>
      <c r="Z24" s="18">
        <v>99.710762979784846</v>
      </c>
    </row>
    <row r="25" spans="1:26">
      <c r="A25" s="16" t="s">
        <v>1133</v>
      </c>
      <c r="B25" s="17">
        <v>252600</v>
      </c>
      <c r="C25" s="18" t="s">
        <v>15</v>
      </c>
      <c r="D25" s="18" t="s">
        <v>16</v>
      </c>
      <c r="E25" s="18">
        <v>513</v>
      </c>
      <c r="F25" s="19">
        <v>0.10102030508132136</v>
      </c>
      <c r="G25" s="189">
        <v>18.433179723502306</v>
      </c>
      <c r="H25" s="20">
        <v>0.19707359999999999</v>
      </c>
      <c r="I25" s="21">
        <v>5.3830000000000003E-2</v>
      </c>
      <c r="J25" s="22">
        <v>7.5000000000000002E-4</v>
      </c>
      <c r="K25" s="53">
        <v>0.40029999999999999</v>
      </c>
      <c r="L25" s="21">
        <v>6.4999999999999997E-3</v>
      </c>
      <c r="M25" s="21">
        <v>5.425E-2</v>
      </c>
      <c r="N25" s="21">
        <v>5.8E-4</v>
      </c>
      <c r="O25" s="54">
        <v>0.65841616448068074</v>
      </c>
      <c r="P25" s="18">
        <v>363.9441996492875</v>
      </c>
      <c r="Q25" s="190">
        <v>31.416396901671789</v>
      </c>
      <c r="R25" s="190">
        <v>33.518739619661126</v>
      </c>
      <c r="S25" s="18">
        <v>340.56157063356716</v>
      </c>
      <c r="T25" s="18">
        <v>3.5455462285713111</v>
      </c>
      <c r="U25" s="18">
        <v>6.9604504645730572</v>
      </c>
      <c r="V25" s="18">
        <v>341.86576573041009</v>
      </c>
      <c r="W25" s="18">
        <v>4.7023630381235648</v>
      </c>
      <c r="X25" s="18">
        <v>7.1843584557520899</v>
      </c>
      <c r="Y25" s="191">
        <v>99.618506669114268</v>
      </c>
      <c r="Z25" s="18">
        <v>93.575215915447245</v>
      </c>
    </row>
    <row r="26" spans="1:26">
      <c r="A26" s="16" t="s">
        <v>1134</v>
      </c>
      <c r="B26" s="17">
        <v>276200</v>
      </c>
      <c r="C26" s="18" t="s">
        <v>15</v>
      </c>
      <c r="D26" s="18" t="s">
        <v>16</v>
      </c>
      <c r="E26" s="18">
        <v>540</v>
      </c>
      <c r="F26" s="19">
        <v>0.11880717595342759</v>
      </c>
      <c r="G26" s="189">
        <v>18.301610541727673</v>
      </c>
      <c r="H26" s="20">
        <v>0.20096939999999999</v>
      </c>
      <c r="I26" s="21">
        <v>5.4350000000000002E-2</v>
      </c>
      <c r="J26" s="22">
        <v>8.8000000000000003E-4</v>
      </c>
      <c r="K26" s="53">
        <v>0.40789999999999998</v>
      </c>
      <c r="L26" s="21">
        <v>7.0000000000000001E-3</v>
      </c>
      <c r="M26" s="21">
        <v>5.4640000000000001E-2</v>
      </c>
      <c r="N26" s="21">
        <v>5.9999999999999995E-4</v>
      </c>
      <c r="O26" s="54">
        <v>0.63987659485463277</v>
      </c>
      <c r="P26" s="18">
        <v>385.58038264633996</v>
      </c>
      <c r="Q26" s="190">
        <v>36.370335646378805</v>
      </c>
      <c r="R26" s="190">
        <v>38.1874393825643</v>
      </c>
      <c r="S26" s="18">
        <v>342.94585958148247</v>
      </c>
      <c r="T26" s="18">
        <v>3.6664157331512115</v>
      </c>
      <c r="U26" s="18">
        <v>7.0575834706009459</v>
      </c>
      <c r="V26" s="18">
        <v>347.36176319880644</v>
      </c>
      <c r="W26" s="18">
        <v>5.0359189048332951</v>
      </c>
      <c r="X26" s="18">
        <v>7.4599634468445402</v>
      </c>
      <c r="Y26" s="191">
        <v>98.72873065340913</v>
      </c>
      <c r="Z26" s="18">
        <v>88.94276654526729</v>
      </c>
    </row>
    <row r="27" spans="1:26">
      <c r="A27" s="16" t="s">
        <v>1135</v>
      </c>
      <c r="B27" s="17">
        <v>382200</v>
      </c>
      <c r="C27" s="18" t="s">
        <v>15</v>
      </c>
      <c r="D27" s="18" t="s">
        <v>16</v>
      </c>
      <c r="E27" s="18">
        <v>796</v>
      </c>
      <c r="F27" s="19">
        <v>0.10497585555322277</v>
      </c>
      <c r="G27" s="189">
        <v>18.168604651162791</v>
      </c>
      <c r="H27" s="20">
        <v>0.18815599999999999</v>
      </c>
      <c r="I27" s="21">
        <v>5.3440000000000001E-2</v>
      </c>
      <c r="J27" s="22">
        <v>6.4999999999999997E-4</v>
      </c>
      <c r="K27" s="53">
        <v>0.40339999999999998</v>
      </c>
      <c r="L27" s="21">
        <v>6.1000000000000004E-3</v>
      </c>
      <c r="M27" s="21">
        <v>5.5039999999999999E-2</v>
      </c>
      <c r="N27" s="21">
        <v>5.6999999999999998E-4</v>
      </c>
      <c r="O27" s="54">
        <v>0.684861084635913</v>
      </c>
      <c r="P27" s="18">
        <v>347.52439955772076</v>
      </c>
      <c r="Q27" s="190">
        <v>27.506017354876882</v>
      </c>
      <c r="R27" s="190">
        <v>29.898029554900155</v>
      </c>
      <c r="S27" s="18">
        <v>345.39036842049421</v>
      </c>
      <c r="T27" s="18">
        <v>3.4818242466836296</v>
      </c>
      <c r="U27" s="18">
        <v>6.9998068715798354</v>
      </c>
      <c r="V27" s="18">
        <v>344.11114772407092</v>
      </c>
      <c r="W27" s="18">
        <v>4.4038866182453376</v>
      </c>
      <c r="X27" s="18">
        <v>7.0166371827823468</v>
      </c>
      <c r="Y27" s="191">
        <v>100.37174636883577</v>
      </c>
      <c r="Z27" s="18">
        <v>99.385933436632811</v>
      </c>
    </row>
    <row r="28" spans="1:26">
      <c r="A28" s="16" t="s">
        <v>1136</v>
      </c>
      <c r="B28" s="17">
        <v>314800</v>
      </c>
      <c r="C28" s="18" t="s">
        <v>15</v>
      </c>
      <c r="D28" s="18" t="s">
        <v>16</v>
      </c>
      <c r="E28" s="18">
        <v>656</v>
      </c>
      <c r="F28" s="19">
        <v>0.11219566924716706</v>
      </c>
      <c r="G28" s="189">
        <v>18.234865061998541</v>
      </c>
      <c r="H28" s="20">
        <v>0.18288070000000001</v>
      </c>
      <c r="I28" s="21">
        <v>5.3100000000000001E-2</v>
      </c>
      <c r="J28" s="22">
        <v>7.1000000000000002E-4</v>
      </c>
      <c r="K28" s="53">
        <v>0.39989999999999998</v>
      </c>
      <c r="L28" s="21">
        <v>6.1999999999999998E-3</v>
      </c>
      <c r="M28" s="21">
        <v>5.484E-2</v>
      </c>
      <c r="N28" s="21">
        <v>5.5000000000000003E-4</v>
      </c>
      <c r="O28" s="54">
        <v>0.64688183807439825</v>
      </c>
      <c r="P28" s="18">
        <v>333.07216503748305</v>
      </c>
      <c r="Q28" s="190">
        <v>30.315060427853254</v>
      </c>
      <c r="R28" s="190">
        <v>32.511846820849144</v>
      </c>
      <c r="S28" s="18">
        <v>344.16822987206137</v>
      </c>
      <c r="T28" s="18">
        <v>3.3603236428681384</v>
      </c>
      <c r="U28" s="18">
        <v>6.9219313772299529</v>
      </c>
      <c r="V28" s="18">
        <v>341.57567700527233</v>
      </c>
      <c r="W28" s="18">
        <v>4.4870885068696111</v>
      </c>
      <c r="X28" s="18">
        <v>7.0428732676408003</v>
      </c>
      <c r="Y28" s="191">
        <v>100.75899809070685</v>
      </c>
      <c r="Z28" s="18">
        <v>103.33142964178037</v>
      </c>
    </row>
    <row r="29" spans="1:26">
      <c r="A29" s="16" t="s">
        <v>1137</v>
      </c>
      <c r="B29" s="17">
        <v>292500</v>
      </c>
      <c r="C29" s="18" t="s">
        <v>15</v>
      </c>
      <c r="D29" s="18" t="s">
        <v>16</v>
      </c>
      <c r="E29" s="18">
        <v>618</v>
      </c>
      <c r="F29" s="19">
        <v>0.11428571428571428</v>
      </c>
      <c r="G29" s="189">
        <v>18.436578171091448</v>
      </c>
      <c r="H29" s="20">
        <v>0.19374720000000001</v>
      </c>
      <c r="I29" s="21">
        <v>5.3580000000000003E-2</v>
      </c>
      <c r="J29" s="22">
        <v>7.1000000000000002E-4</v>
      </c>
      <c r="K29" s="53">
        <v>0.39879999999999999</v>
      </c>
      <c r="L29" s="21">
        <v>6.4000000000000003E-3</v>
      </c>
      <c r="M29" s="21">
        <v>5.4239999999999997E-2</v>
      </c>
      <c r="N29" s="21">
        <v>5.6999999999999998E-4</v>
      </c>
      <c r="O29" s="54">
        <v>0.65483268805309736</v>
      </c>
      <c r="P29" s="18">
        <v>353.4379279844398</v>
      </c>
      <c r="Q29" s="190">
        <v>29.935166727907674</v>
      </c>
      <c r="R29" s="190">
        <v>32.142466032472122</v>
      </c>
      <c r="S29" s="18">
        <v>340.50042342222582</v>
      </c>
      <c r="T29" s="18">
        <v>3.4844656819582269</v>
      </c>
      <c r="U29" s="18">
        <v>6.9286561245331768</v>
      </c>
      <c r="V29" s="18">
        <v>340.77750541410751</v>
      </c>
      <c r="W29" s="18">
        <v>4.6351375361234091</v>
      </c>
      <c r="X29" s="18">
        <v>7.1296562901649168</v>
      </c>
      <c r="Y29" s="191">
        <v>99.918691231821484</v>
      </c>
      <c r="Z29" s="18">
        <v>96.33952568814756</v>
      </c>
    </row>
    <row r="30" spans="1:26">
      <c r="A30" s="16" t="s">
        <v>1138</v>
      </c>
      <c r="B30" s="17">
        <v>291400</v>
      </c>
      <c r="C30" s="18" t="s">
        <v>15</v>
      </c>
      <c r="D30" s="18" t="s">
        <v>16</v>
      </c>
      <c r="E30" s="18">
        <v>600</v>
      </c>
      <c r="F30" s="19">
        <v>0.10171905197843556</v>
      </c>
      <c r="G30" s="189">
        <v>18.467220683287167</v>
      </c>
      <c r="H30" s="20">
        <v>0.21485409999999999</v>
      </c>
      <c r="I30" s="21">
        <v>5.2909999999999999E-2</v>
      </c>
      <c r="J30" s="22">
        <v>7.2000000000000005E-4</v>
      </c>
      <c r="K30" s="53">
        <v>0.39439999999999997</v>
      </c>
      <c r="L30" s="21">
        <v>6.3E-3</v>
      </c>
      <c r="M30" s="21">
        <v>5.4149999999999997E-2</v>
      </c>
      <c r="N30" s="21">
        <v>6.3000000000000003E-4</v>
      </c>
      <c r="O30" s="54">
        <v>0.72834718374884588</v>
      </c>
      <c r="P30" s="18">
        <v>324.9392572002032</v>
      </c>
      <c r="Q30" s="190">
        <v>30.897093473504221</v>
      </c>
      <c r="R30" s="190">
        <v>33.061270235061293</v>
      </c>
      <c r="S30" s="18">
        <v>339.95007241814841</v>
      </c>
      <c r="T30" s="18">
        <v>3.8514707036634945</v>
      </c>
      <c r="U30" s="18">
        <v>7.1122238754062437</v>
      </c>
      <c r="V30" s="18">
        <v>337.57852995245389</v>
      </c>
      <c r="W30" s="18">
        <v>4.5772416501901603</v>
      </c>
      <c r="X30" s="18">
        <v>7.0596587928334316</v>
      </c>
      <c r="Y30" s="191">
        <v>100.7025157867796</v>
      </c>
      <c r="Z30" s="18">
        <v>104.61957577772655</v>
      </c>
    </row>
    <row r="31" spans="1:26">
      <c r="A31" s="16" t="s">
        <v>1139</v>
      </c>
      <c r="B31" s="17">
        <v>272900</v>
      </c>
      <c r="C31" s="18" t="s">
        <v>15</v>
      </c>
      <c r="D31" s="18" t="s">
        <v>16</v>
      </c>
      <c r="E31" s="18">
        <v>568</v>
      </c>
      <c r="F31" s="19">
        <v>0.10099989900010101</v>
      </c>
      <c r="G31" s="189">
        <v>18.515089798185521</v>
      </c>
      <c r="H31" s="20">
        <v>0.20568510000000001</v>
      </c>
      <c r="I31" s="21">
        <v>5.3789999999999998E-2</v>
      </c>
      <c r="J31" s="22">
        <v>7.6999999999999996E-4</v>
      </c>
      <c r="K31" s="53">
        <v>0.39829999999999999</v>
      </c>
      <c r="L31" s="21">
        <v>6.7000000000000002E-3</v>
      </c>
      <c r="M31" s="21">
        <v>5.4010000000000002E-2</v>
      </c>
      <c r="N31" s="21">
        <v>5.9999999999999995E-4</v>
      </c>
      <c r="O31" s="54">
        <v>0.66040838208513053</v>
      </c>
      <c r="P31" s="18">
        <v>362.26778752628917</v>
      </c>
      <c r="Q31" s="190">
        <v>32.287710255017068</v>
      </c>
      <c r="R31" s="190">
        <v>34.337923659445707</v>
      </c>
      <c r="S31" s="18">
        <v>339.09387745493649</v>
      </c>
      <c r="T31" s="18">
        <v>3.6686065897663411</v>
      </c>
      <c r="U31" s="18">
        <v>7.0024652479342535</v>
      </c>
      <c r="V31" s="18">
        <v>340.41449262798176</v>
      </c>
      <c r="W31" s="18">
        <v>4.8536220957925025</v>
      </c>
      <c r="X31" s="18">
        <v>7.2694656793522654</v>
      </c>
      <c r="Y31" s="191">
        <v>99.612056712729768</v>
      </c>
      <c r="Z31" s="18">
        <v>93.603099455904299</v>
      </c>
    </row>
    <row r="32" spans="1:26">
      <c r="A32" s="16" t="s">
        <v>1140</v>
      </c>
      <c r="B32" s="17">
        <v>262500</v>
      </c>
      <c r="C32" s="18" t="s">
        <v>15</v>
      </c>
      <c r="D32" s="18" t="s">
        <v>16</v>
      </c>
      <c r="E32" s="18">
        <v>549</v>
      </c>
      <c r="F32" s="19">
        <v>0.10167768174885612</v>
      </c>
      <c r="G32" s="189">
        <v>18.497965223825382</v>
      </c>
      <c r="H32" s="20">
        <v>0.19846130000000001</v>
      </c>
      <c r="I32" s="21">
        <v>5.3159999999999999E-2</v>
      </c>
      <c r="J32" s="22">
        <v>7.7999999999999999E-4</v>
      </c>
      <c r="K32" s="53">
        <v>0.39479999999999998</v>
      </c>
      <c r="L32" s="21">
        <v>6.6E-3</v>
      </c>
      <c r="M32" s="21">
        <v>5.4059999999999997E-2</v>
      </c>
      <c r="N32" s="21">
        <v>5.8E-4</v>
      </c>
      <c r="O32" s="54">
        <v>0.64177849527461084</v>
      </c>
      <c r="P32" s="18">
        <v>335.63197258437532</v>
      </c>
      <c r="Q32" s="190">
        <v>33.251153365653678</v>
      </c>
      <c r="R32" s="190">
        <v>35.263734989173322</v>
      </c>
      <c r="S32" s="18">
        <v>339.3996744248347</v>
      </c>
      <c r="T32" s="18">
        <v>3.5461851566477662</v>
      </c>
      <c r="U32" s="18">
        <v>6.9436634934581321</v>
      </c>
      <c r="V32" s="18">
        <v>337.86976272463733</v>
      </c>
      <c r="W32" s="18">
        <v>4.793319931905728</v>
      </c>
      <c r="X32" s="18">
        <v>7.2040406013236975</v>
      </c>
      <c r="Y32" s="191">
        <v>100.4528110736693</v>
      </c>
      <c r="Z32" s="18">
        <v>101.12256940584294</v>
      </c>
    </row>
    <row r="33" spans="1:26">
      <c r="A33" s="16" t="s">
        <v>1141</v>
      </c>
      <c r="B33" s="17">
        <v>251600</v>
      </c>
      <c r="C33" s="18" t="s">
        <v>15</v>
      </c>
      <c r="D33" s="18" t="s">
        <v>16</v>
      </c>
      <c r="E33" s="18">
        <v>525</v>
      </c>
      <c r="F33" s="19">
        <v>0.1004217714400482</v>
      </c>
      <c r="G33" s="189">
        <v>18.501387604070306</v>
      </c>
      <c r="H33" s="20">
        <v>0.1951118</v>
      </c>
      <c r="I33" s="21">
        <v>5.3769999999999998E-2</v>
      </c>
      <c r="J33" s="22">
        <v>8.0000000000000004E-4</v>
      </c>
      <c r="K33" s="53">
        <v>0.39839999999999998</v>
      </c>
      <c r="L33" s="21">
        <v>6.6E-3</v>
      </c>
      <c r="M33" s="21">
        <v>5.4050000000000001E-2</v>
      </c>
      <c r="N33" s="21">
        <v>5.6999999999999998E-4</v>
      </c>
      <c r="O33" s="54">
        <v>0.63658228912622983</v>
      </c>
      <c r="P33" s="18">
        <v>361.4289276052092</v>
      </c>
      <c r="Q33" s="190">
        <v>33.563123558833993</v>
      </c>
      <c r="R33" s="190">
        <v>35.540406852641624</v>
      </c>
      <c r="S33" s="18">
        <v>339.33851619132508</v>
      </c>
      <c r="T33" s="18">
        <v>3.4850936118967866</v>
      </c>
      <c r="U33" s="18">
        <v>6.9117833094938419</v>
      </c>
      <c r="V33" s="18">
        <v>340.48710556849676</v>
      </c>
      <c r="W33" s="18">
        <v>4.781009155277502</v>
      </c>
      <c r="X33" s="18">
        <v>7.2220868670416394</v>
      </c>
      <c r="Y33" s="191">
        <v>99.662662885499316</v>
      </c>
      <c r="Z33" s="18">
        <v>93.888034485714002</v>
      </c>
    </row>
    <row r="34" spans="1:26">
      <c r="A34" s="16" t="s">
        <v>1142</v>
      </c>
      <c r="B34" s="17">
        <v>323200</v>
      </c>
      <c r="C34" s="18" t="s">
        <v>15</v>
      </c>
      <c r="D34" s="18" t="s">
        <v>16</v>
      </c>
      <c r="E34" s="18">
        <v>664</v>
      </c>
      <c r="F34" s="19">
        <v>0.1312852829197847</v>
      </c>
      <c r="G34" s="189">
        <v>18.021265092809514</v>
      </c>
      <c r="H34" s="20">
        <v>0.2240885</v>
      </c>
      <c r="I34" s="21">
        <v>5.4550000000000001E-2</v>
      </c>
      <c r="J34" s="22">
        <v>8.4999999999999995E-4</v>
      </c>
      <c r="K34" s="53">
        <v>0.4153</v>
      </c>
      <c r="L34" s="21">
        <v>6.6E-3</v>
      </c>
      <c r="M34" s="21">
        <v>5.5489999999999998E-2</v>
      </c>
      <c r="N34" s="21">
        <v>6.8999999999999997E-4</v>
      </c>
      <c r="O34" s="54">
        <v>0.78244237290912377</v>
      </c>
      <c r="P34" s="18">
        <v>393.82522333879223</v>
      </c>
      <c r="Q34" s="190">
        <v>34.950998216457243</v>
      </c>
      <c r="R34" s="190">
        <v>36.832862518849772</v>
      </c>
      <c r="S34" s="18">
        <v>348.13933330221568</v>
      </c>
      <c r="T34" s="18">
        <v>4.2128040308949153</v>
      </c>
      <c r="U34" s="18">
        <v>7.4290480205405061</v>
      </c>
      <c r="V34" s="18">
        <v>352.68469590054951</v>
      </c>
      <c r="W34" s="18">
        <v>4.7240520511097657</v>
      </c>
      <c r="X34" s="18">
        <v>7.3074469209910262</v>
      </c>
      <c r="Y34" s="191">
        <v>98.711210707136672</v>
      </c>
      <c r="Z34" s="18">
        <v>88.399450484847492</v>
      </c>
    </row>
    <row r="35" spans="1:26">
      <c r="A35" s="16" t="s">
        <v>1143</v>
      </c>
      <c r="B35" s="17">
        <v>296800</v>
      </c>
      <c r="C35" s="18" t="s">
        <v>15</v>
      </c>
      <c r="D35" s="18" t="s">
        <v>16</v>
      </c>
      <c r="E35" s="18">
        <v>633</v>
      </c>
      <c r="F35" s="19">
        <v>0.12003360941063498</v>
      </c>
      <c r="G35" s="189">
        <v>18.392495861688431</v>
      </c>
      <c r="H35" s="20">
        <v>0.1860561</v>
      </c>
      <c r="I35" s="21">
        <v>5.2859999999999997E-2</v>
      </c>
      <c r="J35" s="22">
        <v>6.8000000000000005E-4</v>
      </c>
      <c r="K35" s="53">
        <v>0.39319999999999999</v>
      </c>
      <c r="L35" s="21">
        <v>6.1000000000000004E-3</v>
      </c>
      <c r="M35" s="21">
        <v>5.4370000000000002E-2</v>
      </c>
      <c r="N35" s="21">
        <v>5.5000000000000003E-4</v>
      </c>
      <c r="O35" s="54">
        <v>0.65205920574569509</v>
      </c>
      <c r="P35" s="18">
        <v>322.79220090050427</v>
      </c>
      <c r="Q35" s="190">
        <v>29.219359311477504</v>
      </c>
      <c r="R35" s="190">
        <v>31.500699122861519</v>
      </c>
      <c r="S35" s="18">
        <v>341.29529193251079</v>
      </c>
      <c r="T35" s="18">
        <v>3.361821163060938</v>
      </c>
      <c r="U35" s="18">
        <v>6.8797148912539114</v>
      </c>
      <c r="V35" s="18">
        <v>336.70433011088903</v>
      </c>
      <c r="W35" s="18">
        <v>4.4360583538828564</v>
      </c>
      <c r="X35" s="18">
        <v>6.960252957302373</v>
      </c>
      <c r="Y35" s="191">
        <v>101.36349948933233</v>
      </c>
      <c r="Z35" s="18">
        <v>105.73219891322896</v>
      </c>
    </row>
    <row r="36" spans="1:26">
      <c r="A36" s="16" t="s">
        <v>1144</v>
      </c>
      <c r="B36" s="17">
        <v>291300</v>
      </c>
      <c r="C36" s="18" t="s">
        <v>15</v>
      </c>
      <c r="D36" s="18" t="s">
        <v>16</v>
      </c>
      <c r="E36" s="18">
        <v>639</v>
      </c>
      <c r="F36" s="19">
        <v>0.11893434823977166</v>
      </c>
      <c r="G36" s="189">
        <v>18.37897445322551</v>
      </c>
      <c r="H36" s="20">
        <v>0.18916060000000001</v>
      </c>
      <c r="I36" s="21">
        <v>5.3220000000000003E-2</v>
      </c>
      <c r="J36" s="22">
        <v>7.1000000000000002E-4</v>
      </c>
      <c r="K36" s="53">
        <v>0.39679999999999999</v>
      </c>
      <c r="L36" s="21">
        <v>6.4000000000000003E-3</v>
      </c>
      <c r="M36" s="21">
        <v>5.441E-2</v>
      </c>
      <c r="N36" s="21">
        <v>5.5999999999999995E-4</v>
      </c>
      <c r="O36" s="54">
        <v>0.63811799301598948</v>
      </c>
      <c r="P36" s="18">
        <v>338.18773113853211</v>
      </c>
      <c r="Q36" s="190">
        <v>30.219234161675477</v>
      </c>
      <c r="R36" s="190">
        <v>32.418649087170017</v>
      </c>
      <c r="S36" s="18">
        <v>341.53984714198322</v>
      </c>
      <c r="T36" s="18">
        <v>3.4227991417311614</v>
      </c>
      <c r="U36" s="18">
        <v>6.9133297537497924</v>
      </c>
      <c r="V36" s="18">
        <v>339.32467492836548</v>
      </c>
      <c r="W36" s="18">
        <v>4.6417591842217689</v>
      </c>
      <c r="X36" s="18">
        <v>7.1192135140362893</v>
      </c>
      <c r="Y36" s="191">
        <v>100.65281789898874</v>
      </c>
      <c r="Z36" s="18">
        <v>100.99119976711337</v>
      </c>
    </row>
    <row r="37" spans="1:26">
      <c r="A37" s="16" t="s">
        <v>1145</v>
      </c>
      <c r="B37" s="17">
        <v>283900</v>
      </c>
      <c r="C37" s="18" t="s">
        <v>15</v>
      </c>
      <c r="D37" s="18" t="s">
        <v>16</v>
      </c>
      <c r="E37" s="18">
        <v>606</v>
      </c>
      <c r="F37" s="19">
        <v>0.10274324463166547</v>
      </c>
      <c r="G37" s="189">
        <v>18.298261665141812</v>
      </c>
      <c r="H37" s="20">
        <v>0.2176371</v>
      </c>
      <c r="I37" s="21">
        <v>5.3490000000000003E-2</v>
      </c>
      <c r="J37" s="22">
        <v>7.6000000000000004E-4</v>
      </c>
      <c r="K37" s="53">
        <v>0.4007</v>
      </c>
      <c r="L37" s="21">
        <v>6.7999999999999996E-3</v>
      </c>
      <c r="M37" s="21">
        <v>5.4649999999999997E-2</v>
      </c>
      <c r="N37" s="21">
        <v>6.4999999999999997E-4</v>
      </c>
      <c r="O37" s="54">
        <v>0.70086378558742812</v>
      </c>
      <c r="P37" s="18">
        <v>349.63886175698394</v>
      </c>
      <c r="Q37" s="190">
        <v>32.118786427291361</v>
      </c>
      <c r="R37" s="190">
        <v>34.188079738377766</v>
      </c>
      <c r="S37" s="18">
        <v>343.00698360124454</v>
      </c>
      <c r="T37" s="18">
        <v>3.9718186221712131</v>
      </c>
      <c r="U37" s="18">
        <v>7.221706205781004</v>
      </c>
      <c r="V37" s="18">
        <v>342.15577160264405</v>
      </c>
      <c r="W37" s="18">
        <v>4.9174690245665715</v>
      </c>
      <c r="X37" s="18">
        <v>7.3293148100877374</v>
      </c>
      <c r="Y37" s="191">
        <v>100.24877908521415</v>
      </c>
      <c r="Z37" s="18">
        <v>98.103220528057648</v>
      </c>
    </row>
    <row r="38" spans="1:26">
      <c r="A38" s="16" t="s">
        <v>1146</v>
      </c>
      <c r="B38" s="17">
        <v>265400</v>
      </c>
      <c r="C38" s="18" t="s">
        <v>15</v>
      </c>
      <c r="D38" s="18" t="s">
        <v>16</v>
      </c>
      <c r="E38" s="18">
        <v>572</v>
      </c>
      <c r="F38" s="19">
        <v>0.10220768601798855</v>
      </c>
      <c r="G38" s="189">
        <v>18.552875695732837</v>
      </c>
      <c r="H38" s="20">
        <v>0.2099676</v>
      </c>
      <c r="I38" s="21">
        <v>5.3190000000000001E-2</v>
      </c>
      <c r="J38" s="22">
        <v>7.2999999999999996E-4</v>
      </c>
      <c r="K38" s="53">
        <v>0.39369999999999999</v>
      </c>
      <c r="L38" s="21">
        <v>6.4000000000000003E-3</v>
      </c>
      <c r="M38" s="21">
        <v>5.3900000000000003E-2</v>
      </c>
      <c r="N38" s="21">
        <v>6.0999999999999997E-4</v>
      </c>
      <c r="O38" s="54">
        <v>0.6961879638218923</v>
      </c>
      <c r="P38" s="18">
        <v>336.9103572275626</v>
      </c>
      <c r="Q38" s="190">
        <v>31.095056270871233</v>
      </c>
      <c r="R38" s="190">
        <v>33.237504831167215</v>
      </c>
      <c r="S38" s="18">
        <v>338.42107305562644</v>
      </c>
      <c r="T38" s="18">
        <v>3.7301215236176972</v>
      </c>
      <c r="U38" s="18">
        <v>7.0250965379376566</v>
      </c>
      <c r="V38" s="18">
        <v>337.06867151680643</v>
      </c>
      <c r="W38" s="18">
        <v>4.6520602106065212</v>
      </c>
      <c r="X38" s="18">
        <v>7.1030550933382983</v>
      </c>
      <c r="Y38" s="191">
        <v>100.40122433589993</v>
      </c>
      <c r="Z38" s="18">
        <v>100.44840290470603</v>
      </c>
    </row>
    <row r="39" spans="1:26">
      <c r="A39" s="16" t="s">
        <v>1147</v>
      </c>
      <c r="B39" s="17">
        <v>247300</v>
      </c>
      <c r="C39" s="18" t="s">
        <v>15</v>
      </c>
      <c r="D39" s="18" t="s">
        <v>16</v>
      </c>
      <c r="E39" s="18">
        <v>529</v>
      </c>
      <c r="F39" s="19">
        <v>0.10196798205363515</v>
      </c>
      <c r="G39" s="189">
        <v>18.474043968224645</v>
      </c>
      <c r="H39" s="20">
        <v>0.1911226</v>
      </c>
      <c r="I39" s="21">
        <v>5.3030000000000001E-2</v>
      </c>
      <c r="J39" s="22">
        <v>7.6999999999999996E-4</v>
      </c>
      <c r="K39" s="53">
        <v>0.39340000000000003</v>
      </c>
      <c r="L39" s="21">
        <v>6.6E-3</v>
      </c>
      <c r="M39" s="21">
        <v>5.4129999999999998E-2</v>
      </c>
      <c r="N39" s="21">
        <v>5.5999999999999995E-4</v>
      </c>
      <c r="O39" s="54">
        <v>0.61665239126905502</v>
      </c>
      <c r="P39" s="18">
        <v>330.08058919550166</v>
      </c>
      <c r="Q39" s="190">
        <v>32.937807575341338</v>
      </c>
      <c r="R39" s="190">
        <v>34.972322625678139</v>
      </c>
      <c r="S39" s="18">
        <v>339.82776581404886</v>
      </c>
      <c r="T39" s="18">
        <v>3.4237080707101768</v>
      </c>
      <c r="U39" s="18">
        <v>6.8883285876943887</v>
      </c>
      <c r="V39" s="18">
        <v>336.85008236166061</v>
      </c>
      <c r="W39" s="18">
        <v>4.7981245949448521</v>
      </c>
      <c r="X39" s="18">
        <v>7.1970370061420681</v>
      </c>
      <c r="Y39" s="191">
        <v>100.88397884053097</v>
      </c>
      <c r="Z39" s="18">
        <v>102.95296874084714</v>
      </c>
    </row>
    <row r="40" spans="1:26">
      <c r="A40" s="16" t="s">
        <v>1148</v>
      </c>
      <c r="B40" s="17">
        <v>252600</v>
      </c>
      <c r="C40" s="18" t="s">
        <v>15</v>
      </c>
      <c r="D40" s="18" t="s">
        <v>16</v>
      </c>
      <c r="E40" s="18">
        <v>539</v>
      </c>
      <c r="F40" s="19">
        <v>0.10145074566298062</v>
      </c>
      <c r="G40" s="189">
        <v>18.491124260355029</v>
      </c>
      <c r="H40" s="20">
        <v>0.20857220000000001</v>
      </c>
      <c r="I40" s="21">
        <v>5.2999999999999999E-2</v>
      </c>
      <c r="J40" s="22">
        <v>7.2999999999999996E-4</v>
      </c>
      <c r="K40" s="53">
        <v>0.39550000000000002</v>
      </c>
      <c r="L40" s="21">
        <v>6.3E-3</v>
      </c>
      <c r="M40" s="21">
        <v>5.4080000000000003E-2</v>
      </c>
      <c r="N40" s="21">
        <v>6.0999999999999997E-4</v>
      </c>
      <c r="O40" s="54">
        <v>0.70810733070348453</v>
      </c>
      <c r="P40" s="18">
        <v>328.79678831034431</v>
      </c>
      <c r="Q40" s="190">
        <v>31.251563324504851</v>
      </c>
      <c r="R40" s="190">
        <v>33.389931168277407</v>
      </c>
      <c r="S40" s="18">
        <v>339.52198915122432</v>
      </c>
      <c r="T40" s="18">
        <v>3.7294847335347185</v>
      </c>
      <c r="U40" s="18">
        <v>7.0407429942232511</v>
      </c>
      <c r="V40" s="18">
        <v>338.37921916458322</v>
      </c>
      <c r="W40" s="18">
        <v>4.5736417625503236</v>
      </c>
      <c r="X40" s="18">
        <v>7.0655041470616311</v>
      </c>
      <c r="Y40" s="191">
        <v>100.33771872559505</v>
      </c>
      <c r="Z40" s="18">
        <v>103.26195425934534</v>
      </c>
    </row>
    <row r="41" spans="1:26">
      <c r="A41" s="16" t="s">
        <v>1149</v>
      </c>
      <c r="B41" s="17">
        <v>277800</v>
      </c>
      <c r="C41" s="18" t="s">
        <v>15</v>
      </c>
      <c r="D41" s="18" t="s">
        <v>16</v>
      </c>
      <c r="E41" s="18">
        <v>568</v>
      </c>
      <c r="F41" s="19">
        <v>0.12605571662674903</v>
      </c>
      <c r="G41" s="189">
        <v>18.355359765051396</v>
      </c>
      <c r="H41" s="20">
        <v>0.1987823</v>
      </c>
      <c r="I41" s="21">
        <v>5.3609999999999998E-2</v>
      </c>
      <c r="J41" s="22">
        <v>9.3999999999999997E-4</v>
      </c>
      <c r="K41" s="53">
        <v>0.40150000000000002</v>
      </c>
      <c r="L41" s="21">
        <v>7.4999999999999997E-3</v>
      </c>
      <c r="M41" s="21">
        <v>5.4480000000000001E-2</v>
      </c>
      <c r="N41" s="21">
        <v>5.9000000000000003E-4</v>
      </c>
      <c r="O41" s="54">
        <v>0.57974791972589335</v>
      </c>
      <c r="P41" s="18">
        <v>354.70229876300766</v>
      </c>
      <c r="Q41" s="190">
        <v>39.601435539304369</v>
      </c>
      <c r="R41" s="190">
        <v>41.294507104061232</v>
      </c>
      <c r="S41" s="18">
        <v>341.96779643560552</v>
      </c>
      <c r="T41" s="18">
        <v>3.6058727848244416</v>
      </c>
      <c r="U41" s="18">
        <v>7.0119838784676176</v>
      </c>
      <c r="V41" s="18">
        <v>342.73553497761679</v>
      </c>
      <c r="W41" s="18">
        <v>5.4192428225996423</v>
      </c>
      <c r="X41" s="18">
        <v>7.6793063761197686</v>
      </c>
      <c r="Y41" s="191">
        <v>99.775996806966219</v>
      </c>
      <c r="Z41" s="18">
        <v>96.409805526546464</v>
      </c>
    </row>
    <row r="42" spans="1:26">
      <c r="A42" s="16" t="s">
        <v>1150</v>
      </c>
      <c r="B42" s="17">
        <v>266000</v>
      </c>
      <c r="C42" s="18" t="s">
        <v>15</v>
      </c>
      <c r="D42" s="18" t="s">
        <v>16</v>
      </c>
      <c r="E42" s="18">
        <v>576</v>
      </c>
      <c r="F42" s="19">
        <v>0.11168192986374804</v>
      </c>
      <c r="G42" s="189">
        <v>18.271514708569342</v>
      </c>
      <c r="H42" s="20">
        <v>0.20030890000000001</v>
      </c>
      <c r="I42" s="21">
        <v>5.3240000000000003E-2</v>
      </c>
      <c r="J42" s="22">
        <v>8.0999999999999996E-4</v>
      </c>
      <c r="K42" s="53">
        <v>0.39929999999999999</v>
      </c>
      <c r="L42" s="21">
        <v>6.7999999999999996E-3</v>
      </c>
      <c r="M42" s="21">
        <v>5.4730000000000001E-2</v>
      </c>
      <c r="N42" s="21">
        <v>5.9999999999999995E-4</v>
      </c>
      <c r="O42" s="54">
        <v>0.64374845498221211</v>
      </c>
      <c r="P42" s="18">
        <v>339.03875297467209</v>
      </c>
      <c r="Q42" s="190">
        <v>34.457307420158685</v>
      </c>
      <c r="R42" s="190">
        <v>36.400976783043859</v>
      </c>
      <c r="S42" s="18">
        <v>343.49595489595225</v>
      </c>
      <c r="T42" s="18">
        <v>3.66610296722763</v>
      </c>
      <c r="U42" s="18">
        <v>7.0654672758905122</v>
      </c>
      <c r="V42" s="18">
        <v>341.14038846477189</v>
      </c>
      <c r="W42" s="18">
        <v>4.9223770473700483</v>
      </c>
      <c r="X42" s="18">
        <v>7.3225613199347208</v>
      </c>
      <c r="Y42" s="191">
        <v>100.69049766923848</v>
      </c>
      <c r="Z42" s="18">
        <v>101.31465854040972</v>
      </c>
    </row>
    <row r="43" spans="1:26">
      <c r="A43" s="16" t="s">
        <v>1151</v>
      </c>
      <c r="B43" s="17">
        <v>278100</v>
      </c>
      <c r="C43" s="18" t="s">
        <v>15</v>
      </c>
      <c r="D43" s="18" t="s">
        <v>16</v>
      </c>
      <c r="E43" s="18">
        <v>579</v>
      </c>
      <c r="F43" s="19">
        <v>0.12436264146250466</v>
      </c>
      <c r="G43" s="189">
        <v>18.691588785046729</v>
      </c>
      <c r="H43" s="20">
        <v>0.19215650000000001</v>
      </c>
      <c r="I43" s="21">
        <v>5.314E-2</v>
      </c>
      <c r="J43" s="22">
        <v>7.5000000000000002E-4</v>
      </c>
      <c r="K43" s="53">
        <v>0.39140000000000003</v>
      </c>
      <c r="L43" s="21">
        <v>6.4000000000000003E-3</v>
      </c>
      <c r="M43" s="21">
        <v>5.3499999999999999E-2</v>
      </c>
      <c r="N43" s="21">
        <v>5.5000000000000003E-4</v>
      </c>
      <c r="O43" s="54">
        <v>0.62870911214953284</v>
      </c>
      <c r="P43" s="18">
        <v>334.77915388960611</v>
      </c>
      <c r="Q43" s="190">
        <v>31.989142067009457</v>
      </c>
      <c r="R43" s="190">
        <v>34.076954133909062</v>
      </c>
      <c r="S43" s="18">
        <v>335.973919497868</v>
      </c>
      <c r="T43" s="18">
        <v>3.3645966934570879</v>
      </c>
      <c r="U43" s="18">
        <v>6.8017173239164208</v>
      </c>
      <c r="V43" s="18">
        <v>335.39161751272161</v>
      </c>
      <c r="W43" s="18">
        <v>4.659732500876089</v>
      </c>
      <c r="X43" s="18">
        <v>7.0910893521850085</v>
      </c>
      <c r="Y43" s="191">
        <v>100.17361852674338</v>
      </c>
      <c r="Z43" s="18">
        <v>100.35688172169044</v>
      </c>
    </row>
    <row r="44" spans="1:26">
      <c r="A44" s="16" t="s">
        <v>1152</v>
      </c>
      <c r="B44" s="17">
        <v>297600</v>
      </c>
      <c r="C44" s="18" t="s">
        <v>15</v>
      </c>
      <c r="D44" s="18" t="s">
        <v>16</v>
      </c>
      <c r="E44" s="18">
        <v>627</v>
      </c>
      <c r="F44" s="19">
        <v>0.12138868657441128</v>
      </c>
      <c r="G44" s="189">
        <v>18.63932898415657</v>
      </c>
      <c r="H44" s="20">
        <v>0.1945578</v>
      </c>
      <c r="I44" s="21">
        <v>5.2830000000000002E-2</v>
      </c>
      <c r="J44" s="22">
        <v>7.2999999999999996E-4</v>
      </c>
      <c r="K44" s="53">
        <v>0.39</v>
      </c>
      <c r="L44" s="21">
        <v>6.4000000000000003E-3</v>
      </c>
      <c r="M44" s="21">
        <v>5.3650000000000003E-2</v>
      </c>
      <c r="N44" s="21">
        <v>5.5999999999999995E-4</v>
      </c>
      <c r="O44" s="54">
        <v>0.63606710158434288</v>
      </c>
      <c r="P44" s="18">
        <v>321.50259746935183</v>
      </c>
      <c r="Q44" s="190">
        <v>31.392864997524637</v>
      </c>
      <c r="R44" s="190">
        <v>33.527581454604224</v>
      </c>
      <c r="S44" s="18">
        <v>336.89171094978099</v>
      </c>
      <c r="T44" s="18">
        <v>3.4252673582839748</v>
      </c>
      <c r="U44" s="18">
        <v>6.8455182582856082</v>
      </c>
      <c r="V44" s="18">
        <v>334.36944422257244</v>
      </c>
      <c r="W44" s="18">
        <v>4.6644149932918708</v>
      </c>
      <c r="X44" s="18">
        <v>7.0838156869289719</v>
      </c>
      <c r="Y44" s="191">
        <v>100.75433529312852</v>
      </c>
      <c r="Z44" s="18">
        <v>104.78662181940727</v>
      </c>
    </row>
    <row r="45" spans="1:26">
      <c r="A45" s="16" t="s">
        <v>1153</v>
      </c>
      <c r="B45" s="17">
        <v>291200</v>
      </c>
      <c r="C45" s="18" t="s">
        <v>15</v>
      </c>
      <c r="D45" s="18" t="s">
        <v>16</v>
      </c>
      <c r="E45" s="18">
        <v>622</v>
      </c>
      <c r="F45" s="19">
        <v>0.10346611484738749</v>
      </c>
      <c r="G45" s="189">
        <v>18.467220683287167</v>
      </c>
      <c r="H45" s="20">
        <v>0.2046229</v>
      </c>
      <c r="I45" s="21">
        <v>5.296E-2</v>
      </c>
      <c r="J45" s="22">
        <v>7.3999999999999999E-4</v>
      </c>
      <c r="K45" s="53">
        <v>0.39529999999999998</v>
      </c>
      <c r="L45" s="21">
        <v>6.6E-3</v>
      </c>
      <c r="M45" s="21">
        <v>5.4149999999999997E-2</v>
      </c>
      <c r="N45" s="21">
        <v>5.9999999999999995E-4</v>
      </c>
      <c r="O45" s="54">
        <v>0.66364475782758336</v>
      </c>
      <c r="P45" s="18">
        <v>327.08346626683664</v>
      </c>
      <c r="Q45" s="190">
        <v>31.7132599107393</v>
      </c>
      <c r="R45" s="190">
        <v>33.823696504342649</v>
      </c>
      <c r="S45" s="18">
        <v>339.95007241814841</v>
      </c>
      <c r="T45" s="18">
        <v>3.668119506499977</v>
      </c>
      <c r="U45" s="18">
        <v>7.0147032640898033</v>
      </c>
      <c r="V45" s="18">
        <v>338.23368626290704</v>
      </c>
      <c r="W45" s="18">
        <v>4.7916063119552064</v>
      </c>
      <c r="X45" s="18">
        <v>7.2065438671684774</v>
      </c>
      <c r="Y45" s="191">
        <v>100.50745571034201</v>
      </c>
      <c r="Z45" s="18">
        <v>103.93373786152038</v>
      </c>
    </row>
    <row r="46" spans="1:26">
      <c r="A46" s="16" t="s">
        <v>1154</v>
      </c>
      <c r="B46" s="17">
        <v>261600</v>
      </c>
      <c r="C46" s="18" t="s">
        <v>15</v>
      </c>
      <c r="D46" s="18" t="s">
        <v>16</v>
      </c>
      <c r="E46" s="18">
        <v>560</v>
      </c>
      <c r="F46" s="19">
        <v>0.10294420424130121</v>
      </c>
      <c r="G46" s="189">
        <v>18.532246108228318</v>
      </c>
      <c r="H46" s="20">
        <v>0.1957632</v>
      </c>
      <c r="I46" s="21">
        <v>5.3659999999999999E-2</v>
      </c>
      <c r="J46" s="22">
        <v>7.6999999999999996E-4</v>
      </c>
      <c r="K46" s="53">
        <v>0.39860000000000001</v>
      </c>
      <c r="L46" s="21">
        <v>6.8999999999999999E-3</v>
      </c>
      <c r="M46" s="21">
        <v>5.3960000000000001E-2</v>
      </c>
      <c r="N46" s="21">
        <v>5.6999999999999998E-4</v>
      </c>
      <c r="O46" s="54">
        <v>0.61022657685241888</v>
      </c>
      <c r="P46" s="18">
        <v>356.80738442244132</v>
      </c>
      <c r="Q46" s="190">
        <v>32.39718193162927</v>
      </c>
      <c r="R46" s="190">
        <v>34.444710219494588</v>
      </c>
      <c r="S46" s="18">
        <v>338.78806597833551</v>
      </c>
      <c r="T46" s="18">
        <v>3.4853911313921913</v>
      </c>
      <c r="U46" s="18">
        <v>6.903794424593741</v>
      </c>
      <c r="V46" s="18">
        <v>340.63231587310702</v>
      </c>
      <c r="W46" s="18">
        <v>4.9970808517236378</v>
      </c>
      <c r="X46" s="18">
        <v>7.3678226614454729</v>
      </c>
      <c r="Y46" s="191">
        <v>99.458580466728662</v>
      </c>
      <c r="Z46" s="18">
        <v>94.94984710776842</v>
      </c>
    </row>
    <row r="47" spans="1:26">
      <c r="A47" s="16" t="s">
        <v>1155</v>
      </c>
      <c r="B47" s="17">
        <v>262000</v>
      </c>
      <c r="C47" s="18" t="s">
        <v>15</v>
      </c>
      <c r="D47" s="18" t="s">
        <v>16</v>
      </c>
      <c r="E47" s="18">
        <v>588</v>
      </c>
      <c r="F47" s="19">
        <v>0.10274324463166547</v>
      </c>
      <c r="G47" s="189">
        <v>18.53911753800519</v>
      </c>
      <c r="H47" s="20">
        <v>0.19590840000000001</v>
      </c>
      <c r="I47" s="21">
        <v>5.3089999999999998E-2</v>
      </c>
      <c r="J47" s="22">
        <v>7.6000000000000004E-4</v>
      </c>
      <c r="K47" s="53">
        <v>0.3952</v>
      </c>
      <c r="L47" s="21">
        <v>6.4999999999999997E-3</v>
      </c>
      <c r="M47" s="21">
        <v>5.3940000000000002E-2</v>
      </c>
      <c r="N47" s="21">
        <v>5.6999999999999998E-4</v>
      </c>
      <c r="O47" s="54">
        <v>0.6424916573971079</v>
      </c>
      <c r="P47" s="18">
        <v>332.64513594113868</v>
      </c>
      <c r="Q47" s="190">
        <v>32.458499520274302</v>
      </c>
      <c r="R47" s="190">
        <v>34.519450141403738</v>
      </c>
      <c r="S47" s="18">
        <v>338.66573732550995</v>
      </c>
      <c r="T47" s="18">
        <v>3.4854572537341824</v>
      </c>
      <c r="U47" s="18">
        <v>6.9020194246253936</v>
      </c>
      <c r="V47" s="18">
        <v>338.16091198921475</v>
      </c>
      <c r="W47" s="18">
        <v>4.7195121229596566</v>
      </c>
      <c r="X47" s="18">
        <v>7.1582500388054768</v>
      </c>
      <c r="Y47" s="191">
        <v>100.14928553785995</v>
      </c>
      <c r="Z47" s="18">
        <v>101.80991715611216</v>
      </c>
    </row>
    <row r="48" spans="1:26">
      <c r="A48" s="16" t="s">
        <v>1156</v>
      </c>
      <c r="B48" s="17">
        <v>253600</v>
      </c>
      <c r="C48" s="18" t="s">
        <v>15</v>
      </c>
      <c r="D48" s="18" t="s">
        <v>16</v>
      </c>
      <c r="E48" s="18">
        <v>573</v>
      </c>
      <c r="F48" s="19">
        <v>0.10171905197843556</v>
      </c>
      <c r="G48" s="189">
        <v>18.50481125092524</v>
      </c>
      <c r="H48" s="20">
        <v>0.19860829999999999</v>
      </c>
      <c r="I48" s="21">
        <v>5.3519999999999998E-2</v>
      </c>
      <c r="J48" s="22">
        <v>8.0000000000000004E-4</v>
      </c>
      <c r="K48" s="53">
        <v>0.3972</v>
      </c>
      <c r="L48" s="21">
        <v>6.7999999999999996E-3</v>
      </c>
      <c r="M48" s="21">
        <v>5.4039999999999998E-2</v>
      </c>
      <c r="N48" s="21">
        <v>5.8E-4</v>
      </c>
      <c r="O48" s="54">
        <v>0.62692123481516959</v>
      </c>
      <c r="P48" s="18">
        <v>350.90621095590694</v>
      </c>
      <c r="Q48" s="190">
        <v>33.782714979854433</v>
      </c>
      <c r="R48" s="190">
        <v>35.754980269104621</v>
      </c>
      <c r="S48" s="18">
        <v>339.27735737759264</v>
      </c>
      <c r="T48" s="18">
        <v>3.546252425629234</v>
      </c>
      <c r="U48" s="18">
        <v>6.9418970481550559</v>
      </c>
      <c r="V48" s="18">
        <v>339.61540737222913</v>
      </c>
      <c r="W48" s="18">
        <v>4.9297574788845964</v>
      </c>
      <c r="X48" s="18">
        <v>7.3124473635749609</v>
      </c>
      <c r="Y48" s="191">
        <v>99.900460936901496</v>
      </c>
      <c r="Z48" s="18">
        <v>96.686050797836813</v>
      </c>
    </row>
    <row r="49" spans="1:26">
      <c r="A49" s="16" t="s">
        <v>1157</v>
      </c>
      <c r="B49" s="17">
        <v>245500</v>
      </c>
      <c r="C49" s="18" t="s">
        <v>15</v>
      </c>
      <c r="D49" s="18" t="s">
        <v>16</v>
      </c>
      <c r="E49" s="18">
        <v>507</v>
      </c>
      <c r="F49" s="19">
        <v>0.10821339681852614</v>
      </c>
      <c r="G49" s="189">
        <v>18.484288354898336</v>
      </c>
      <c r="H49" s="20">
        <v>0.20158470000000001</v>
      </c>
      <c r="I49" s="21">
        <v>5.3109999999999997E-2</v>
      </c>
      <c r="J49" s="22">
        <v>8.8999999999999995E-4</v>
      </c>
      <c r="K49" s="53">
        <v>0.39760000000000001</v>
      </c>
      <c r="L49" s="21">
        <v>7.3000000000000001E-3</v>
      </c>
      <c r="M49" s="21">
        <v>5.4100000000000002E-2</v>
      </c>
      <c r="N49" s="21">
        <v>5.9000000000000003E-4</v>
      </c>
      <c r="O49" s="54">
        <v>0.59398880814321531</v>
      </c>
      <c r="P49" s="18">
        <v>333.49908132411065</v>
      </c>
      <c r="Q49" s="190">
        <v>37.990531152093212</v>
      </c>
      <c r="R49" s="190">
        <v>39.765271415834256</v>
      </c>
      <c r="S49" s="18">
        <v>339.64430155685091</v>
      </c>
      <c r="T49" s="18">
        <v>3.6071723279081311</v>
      </c>
      <c r="U49" s="18">
        <v>6.9785682770238964</v>
      </c>
      <c r="V49" s="18">
        <v>339.9060565951259</v>
      </c>
      <c r="W49" s="18">
        <v>5.2897863002071404</v>
      </c>
      <c r="X49" s="18">
        <v>7.5617832821457682</v>
      </c>
      <c r="Y49" s="191">
        <v>99.922991946393353</v>
      </c>
      <c r="Z49" s="18">
        <v>101.84264982330431</v>
      </c>
    </row>
    <row r="50" spans="1:26">
      <c r="A50" s="16" t="s">
        <v>1158</v>
      </c>
      <c r="B50" s="17">
        <v>294600</v>
      </c>
      <c r="C50" s="18" t="s">
        <v>15</v>
      </c>
      <c r="D50" s="18" t="s">
        <v>16</v>
      </c>
      <c r="E50" s="18">
        <v>616</v>
      </c>
      <c r="F50" s="19">
        <v>0.13301409949454643</v>
      </c>
      <c r="G50" s="189">
        <v>18.244845831052729</v>
      </c>
      <c r="H50" s="20">
        <v>0.1897384</v>
      </c>
      <c r="I50" s="21">
        <v>5.3429999999999998E-2</v>
      </c>
      <c r="J50" s="22">
        <v>7.3999999999999999E-4</v>
      </c>
      <c r="K50" s="53">
        <v>0.40329999999999999</v>
      </c>
      <c r="L50" s="21">
        <v>6.4000000000000003E-3</v>
      </c>
      <c r="M50" s="21">
        <v>5.4809999999999998E-2</v>
      </c>
      <c r="N50" s="21">
        <v>5.6999999999999998E-4</v>
      </c>
      <c r="O50" s="54">
        <v>0.65533490695128627</v>
      </c>
      <c r="P50" s="18">
        <v>347.10117459335811</v>
      </c>
      <c r="Q50" s="190">
        <v>31.322752569206958</v>
      </c>
      <c r="R50" s="190">
        <v>33.443184734504946</v>
      </c>
      <c r="S50" s="18">
        <v>343.98488910418405</v>
      </c>
      <c r="T50" s="18">
        <v>3.4825832490632251</v>
      </c>
      <c r="U50" s="18">
        <v>6.9793335813865269</v>
      </c>
      <c r="V50" s="18">
        <v>344.03879349642381</v>
      </c>
      <c r="W50" s="18">
        <v>4.6203076811592609</v>
      </c>
      <c r="X50" s="18">
        <v>7.1532015453590816</v>
      </c>
      <c r="Y50" s="191">
        <v>99.984331885456314</v>
      </c>
      <c r="Z50" s="18">
        <v>99.102196789502401</v>
      </c>
    </row>
    <row r="51" spans="1:26">
      <c r="A51" s="16" t="s">
        <v>1159</v>
      </c>
      <c r="B51" s="17">
        <v>285100</v>
      </c>
      <c r="C51" s="18" t="s">
        <v>15</v>
      </c>
      <c r="D51" s="18" t="s">
        <v>16</v>
      </c>
      <c r="E51" s="18">
        <v>602</v>
      </c>
      <c r="F51" s="19">
        <v>0.11943150603129106</v>
      </c>
      <c r="G51" s="189">
        <v>18.335166850018336</v>
      </c>
      <c r="H51" s="20">
        <v>0.18489810000000001</v>
      </c>
      <c r="I51" s="21">
        <v>5.2780000000000001E-2</v>
      </c>
      <c r="J51" s="22">
        <v>7.2999999999999996E-4</v>
      </c>
      <c r="K51" s="53">
        <v>0.39760000000000001</v>
      </c>
      <c r="L51" s="21">
        <v>6.7000000000000002E-3</v>
      </c>
      <c r="M51" s="21">
        <v>5.4539999999999998E-2</v>
      </c>
      <c r="N51" s="21">
        <v>5.5000000000000003E-4</v>
      </c>
      <c r="O51" s="54">
        <v>0.59843795324806126</v>
      </c>
      <c r="P51" s="18">
        <v>319.35097068297267</v>
      </c>
      <c r="Q51" s="190">
        <v>31.434654701512283</v>
      </c>
      <c r="R51" s="190">
        <v>33.568297188071526</v>
      </c>
      <c r="S51" s="18">
        <v>342.33458750542059</v>
      </c>
      <c r="T51" s="18">
        <v>3.3612793527685199</v>
      </c>
      <c r="U51" s="18">
        <v>6.894978380312466</v>
      </c>
      <c r="V51" s="18">
        <v>339.9060565951259</v>
      </c>
      <c r="W51" s="18">
        <v>4.8560472704349422</v>
      </c>
      <c r="X51" s="18">
        <v>7.2660241027771235</v>
      </c>
      <c r="Y51" s="191">
        <v>100.71447120849257</v>
      </c>
      <c r="Z51" s="18">
        <v>107.19697728592918</v>
      </c>
    </row>
    <row r="52" spans="1:26">
      <c r="A52" s="16" t="s">
        <v>1160</v>
      </c>
      <c r="B52" s="17">
        <v>298100</v>
      </c>
      <c r="C52" s="18" t="s">
        <v>15</v>
      </c>
      <c r="D52" s="18" t="s">
        <v>16</v>
      </c>
      <c r="E52" s="18">
        <v>622</v>
      </c>
      <c r="F52" s="19">
        <v>0.13239772275916856</v>
      </c>
      <c r="G52" s="189">
        <v>18.258170531312764</v>
      </c>
      <c r="H52" s="20">
        <v>0.19001570000000001</v>
      </c>
      <c r="I52" s="21">
        <v>5.3010000000000002E-2</v>
      </c>
      <c r="J52" s="22">
        <v>7.3999999999999999E-4</v>
      </c>
      <c r="K52" s="53">
        <v>0.40200000000000002</v>
      </c>
      <c r="L52" s="21">
        <v>6.7000000000000002E-3</v>
      </c>
      <c r="M52" s="21">
        <v>5.4769999999999999E-2</v>
      </c>
      <c r="N52" s="21">
        <v>5.6999999999999998E-4</v>
      </c>
      <c r="O52" s="54">
        <v>0.62442943217089641</v>
      </c>
      <c r="P52" s="18">
        <v>329.22483523900007</v>
      </c>
      <c r="Q52" s="190">
        <v>31.671279209602595</v>
      </c>
      <c r="R52" s="190">
        <v>33.782779225866847</v>
      </c>
      <c r="S52" s="18">
        <v>343.74042663552615</v>
      </c>
      <c r="T52" s="18">
        <v>3.4827152832575052</v>
      </c>
      <c r="U52" s="18">
        <v>6.9757744289007064</v>
      </c>
      <c r="V52" s="18">
        <v>343.09771905609836</v>
      </c>
      <c r="W52" s="18">
        <v>4.8408434499930877</v>
      </c>
      <c r="X52" s="18">
        <v>7.2876907422852923</v>
      </c>
      <c r="Y52" s="191">
        <v>100.18732493506397</v>
      </c>
      <c r="Z52" s="18">
        <v>104.40902077936754</v>
      </c>
    </row>
    <row r="53" spans="1:26">
      <c r="A53" s="16" t="s">
        <v>1161</v>
      </c>
      <c r="B53" s="17">
        <v>309500</v>
      </c>
      <c r="C53" s="18" t="s">
        <v>15</v>
      </c>
      <c r="D53" s="18" t="s">
        <v>16</v>
      </c>
      <c r="E53" s="18">
        <v>657</v>
      </c>
      <c r="F53" s="19">
        <v>0.10801468999783971</v>
      </c>
      <c r="G53" s="189">
        <v>18.281535648994517</v>
      </c>
      <c r="H53" s="20">
        <v>0.20387089999999999</v>
      </c>
      <c r="I53" s="21">
        <v>5.3010000000000002E-2</v>
      </c>
      <c r="J53" s="22">
        <v>7.7999999999999999E-4</v>
      </c>
      <c r="K53" s="53">
        <v>0.40129999999999999</v>
      </c>
      <c r="L53" s="21">
        <v>6.8999999999999999E-3</v>
      </c>
      <c r="M53" s="21">
        <v>5.4699999999999999E-2</v>
      </c>
      <c r="N53" s="21">
        <v>6.0999999999999997E-4</v>
      </c>
      <c r="O53" s="54">
        <v>0.64857854436584261</v>
      </c>
      <c r="P53" s="18">
        <v>329.22483523900007</v>
      </c>
      <c r="Q53" s="190">
        <v>33.383240247959492</v>
      </c>
      <c r="R53" s="190">
        <v>35.392753141060354</v>
      </c>
      <c r="S53" s="18">
        <v>343.31259500681045</v>
      </c>
      <c r="T53" s="18">
        <v>3.7272930086957672</v>
      </c>
      <c r="U53" s="18">
        <v>7.0947148149925852</v>
      </c>
      <c r="V53" s="18">
        <v>342.59062516528911</v>
      </c>
      <c r="W53" s="18">
        <v>4.9874761728798376</v>
      </c>
      <c r="X53" s="18">
        <v>7.3805735928669947</v>
      </c>
      <c r="Y53" s="191">
        <v>100.2107383531505</v>
      </c>
      <c r="Z53" s="18">
        <v>104.27906957796284</v>
      </c>
    </row>
    <row r="54" spans="1:26">
      <c r="A54" s="16" t="s">
        <v>1162</v>
      </c>
      <c r="B54" s="17">
        <v>281800</v>
      </c>
      <c r="C54" s="18" t="s">
        <v>15</v>
      </c>
      <c r="D54" s="18" t="s">
        <v>16</v>
      </c>
      <c r="E54" s="18">
        <v>600</v>
      </c>
      <c r="F54" s="19">
        <v>0.1049097775912715</v>
      </c>
      <c r="G54" s="189">
        <v>18.389113644722325</v>
      </c>
      <c r="H54" s="20">
        <v>0.1995141</v>
      </c>
      <c r="I54" s="21">
        <v>5.3749999999999999E-2</v>
      </c>
      <c r="J54" s="22">
        <v>7.6000000000000004E-4</v>
      </c>
      <c r="K54" s="53">
        <v>0.40410000000000001</v>
      </c>
      <c r="L54" s="21">
        <v>6.7000000000000002E-3</v>
      </c>
      <c r="M54" s="21">
        <v>5.4379999999999998E-2</v>
      </c>
      <c r="N54" s="21">
        <v>5.9000000000000003E-4</v>
      </c>
      <c r="O54" s="54">
        <v>0.65437523672553022</v>
      </c>
      <c r="P54" s="18">
        <v>360.58963120501386</v>
      </c>
      <c r="Q54" s="190">
        <v>31.901561759659419</v>
      </c>
      <c r="R54" s="190">
        <v>33.976277426022961</v>
      </c>
      <c r="S54" s="18">
        <v>341.35643160465969</v>
      </c>
      <c r="T54" s="18">
        <v>3.6062146790546876</v>
      </c>
      <c r="U54" s="18">
        <v>7.003186180820876</v>
      </c>
      <c r="V54" s="18">
        <v>344.6174830060005</v>
      </c>
      <c r="W54" s="18">
        <v>4.8336205932886287</v>
      </c>
      <c r="X54" s="18">
        <v>7.2980593064675645</v>
      </c>
      <c r="Y54" s="191">
        <v>99.053718524987303</v>
      </c>
      <c r="Z54" s="18">
        <v>94.666180628632915</v>
      </c>
    </row>
    <row r="55" spans="1:26">
      <c r="A55" s="16" t="s">
        <v>1163</v>
      </c>
      <c r="B55" s="17">
        <v>282900</v>
      </c>
      <c r="C55" s="18" t="s">
        <v>15</v>
      </c>
      <c r="D55" s="18" t="s">
        <v>16</v>
      </c>
      <c r="E55" s="18">
        <v>609</v>
      </c>
      <c r="F55" s="19">
        <v>0.10514141520344865</v>
      </c>
      <c r="G55" s="189">
        <v>18.439977872026553</v>
      </c>
      <c r="H55" s="20">
        <v>0.19041839999999999</v>
      </c>
      <c r="I55" s="21">
        <v>5.3190000000000001E-2</v>
      </c>
      <c r="J55" s="22">
        <v>7.6999999999999996E-4</v>
      </c>
      <c r="K55" s="53">
        <v>0.39879999999999999</v>
      </c>
      <c r="L55" s="21">
        <v>6.7999999999999996E-3</v>
      </c>
      <c r="M55" s="21">
        <v>5.423E-2</v>
      </c>
      <c r="N55" s="21">
        <v>5.5999999999999995E-4</v>
      </c>
      <c r="O55" s="54">
        <v>0.60561226150058034</v>
      </c>
      <c r="P55" s="18">
        <v>336.9103572275626</v>
      </c>
      <c r="Q55" s="190">
        <v>32.798894970645001</v>
      </c>
      <c r="R55" s="190">
        <v>34.836715031825513</v>
      </c>
      <c r="S55" s="18">
        <v>340.43927563086805</v>
      </c>
      <c r="T55" s="18">
        <v>3.4233833978069583</v>
      </c>
      <c r="U55" s="18">
        <v>6.8972552001838494</v>
      </c>
      <c r="V55" s="18">
        <v>340.77750541410751</v>
      </c>
      <c r="W55" s="18">
        <v>4.924132287827149</v>
      </c>
      <c r="X55" s="18">
        <v>7.3201514489396686</v>
      </c>
      <c r="Y55" s="191">
        <v>99.9007476204075</v>
      </c>
      <c r="Z55" s="18">
        <v>101.04743541645466</v>
      </c>
    </row>
    <row r="56" spans="1:26">
      <c r="A56" s="16" t="s">
        <v>1164</v>
      </c>
      <c r="B56" s="17">
        <v>273600</v>
      </c>
      <c r="C56" s="18" t="s">
        <v>15</v>
      </c>
      <c r="D56" s="18" t="s">
        <v>16</v>
      </c>
      <c r="E56" s="18">
        <v>593</v>
      </c>
      <c r="F56" s="19">
        <v>0.10395010395010396</v>
      </c>
      <c r="G56" s="189">
        <v>18.372221201543265</v>
      </c>
      <c r="H56" s="20">
        <v>0.20252310000000001</v>
      </c>
      <c r="I56" s="21">
        <v>5.3379999999999997E-2</v>
      </c>
      <c r="J56" s="22">
        <v>7.6999999999999996E-4</v>
      </c>
      <c r="K56" s="53">
        <v>0.40179999999999999</v>
      </c>
      <c r="L56" s="21">
        <v>7.0000000000000001E-3</v>
      </c>
      <c r="M56" s="21">
        <v>5.4429999999999999E-2</v>
      </c>
      <c r="N56" s="21">
        <v>5.9999999999999995E-4</v>
      </c>
      <c r="O56" s="54">
        <v>0.63273929818115016</v>
      </c>
      <c r="P56" s="18">
        <v>344.98338412039635</v>
      </c>
      <c r="Q56" s="190">
        <v>32.635370383516481</v>
      </c>
      <c r="R56" s="190">
        <v>34.677115113932906</v>
      </c>
      <c r="S56" s="18">
        <v>341.66212126770682</v>
      </c>
      <c r="T56" s="18">
        <v>3.667145727884872</v>
      </c>
      <c r="U56" s="18">
        <v>7.0391973400053871</v>
      </c>
      <c r="V56" s="18">
        <v>342.95286092713337</v>
      </c>
      <c r="W56" s="18">
        <v>5.0577784594324839</v>
      </c>
      <c r="X56" s="18">
        <v>7.4316308419105326</v>
      </c>
      <c r="Y56" s="191">
        <v>99.623639337506276</v>
      </c>
      <c r="Z56" s="18">
        <v>99.037268748128909</v>
      </c>
    </row>
    <row r="57" spans="1:26">
      <c r="A57" s="6" t="s">
        <v>1115</v>
      </c>
      <c r="B57" s="7">
        <v>281700</v>
      </c>
      <c r="C57" s="8" t="s">
        <v>15</v>
      </c>
      <c r="D57" s="8" t="s">
        <v>16</v>
      </c>
      <c r="E57" s="8">
        <v>525</v>
      </c>
      <c r="F57" s="15">
        <v>9.9880143827407106E-2</v>
      </c>
      <c r="G57" s="70">
        <v>18.518518518518519</v>
      </c>
      <c r="H57" s="9">
        <v>0.24691360000000001</v>
      </c>
      <c r="I57" s="10">
        <v>5.323E-2</v>
      </c>
      <c r="J57" s="11">
        <v>7.6000000000000004E-4</v>
      </c>
      <c r="K57" s="52">
        <v>0.39710000000000001</v>
      </c>
      <c r="L57" s="10">
        <v>8.9999999999999993E-3</v>
      </c>
      <c r="M57" s="10">
        <v>5.3999999999999999E-2</v>
      </c>
      <c r="N57" s="10">
        <v>7.2000000000000005E-4</v>
      </c>
      <c r="O57" s="43">
        <v>0.58829629629629632</v>
      </c>
      <c r="P57" s="8">
        <v>338.61329809643524</v>
      </c>
      <c r="Q57" s="192">
        <v>32.338829065323267</v>
      </c>
      <c r="R57" s="192">
        <v>34.402699687449484</v>
      </c>
      <c r="S57" s="8">
        <v>339.03271632019749</v>
      </c>
      <c r="T57" s="8">
        <v>4.4021191921992795</v>
      </c>
      <c r="U57" s="8">
        <v>7.4119936972722371</v>
      </c>
      <c r="V57" s="8">
        <v>339.54273206509026</v>
      </c>
      <c r="W57" s="8">
        <v>6.5200334470516736</v>
      </c>
      <c r="X57" s="8">
        <v>8.4624018418256242</v>
      </c>
      <c r="Y57" s="44">
        <v>99.849793355378026</v>
      </c>
      <c r="Z57" s="8">
        <v>100.12386348265707</v>
      </c>
    </row>
    <row r="58" spans="1:26">
      <c r="A58" s="6" t="s">
        <v>1116</v>
      </c>
      <c r="B58" s="7">
        <v>287400</v>
      </c>
      <c r="C58" s="8" t="s">
        <v>15</v>
      </c>
      <c r="D58" s="8" t="s">
        <v>16</v>
      </c>
      <c r="E58" s="8">
        <v>544</v>
      </c>
      <c r="F58" s="15">
        <v>9.9960015993602561E-2</v>
      </c>
      <c r="G58" s="70">
        <v>18.653236336504385</v>
      </c>
      <c r="H58" s="9">
        <v>0.2470397</v>
      </c>
      <c r="I58" s="10">
        <v>5.3129999999999997E-2</v>
      </c>
      <c r="J58" s="11">
        <v>6.9999999999999999E-4</v>
      </c>
      <c r="K58" s="52">
        <v>0.39389999999999997</v>
      </c>
      <c r="L58" s="10">
        <v>8.6999999999999994E-3</v>
      </c>
      <c r="M58" s="10">
        <v>5.3609999999999998E-2</v>
      </c>
      <c r="N58" s="10">
        <v>7.1000000000000002E-4</v>
      </c>
      <c r="O58" s="43">
        <v>0.59962436241308559</v>
      </c>
      <c r="P58" s="8">
        <v>334.35257569383538</v>
      </c>
      <c r="Q58" s="192">
        <v>29.8644154689005</v>
      </c>
      <c r="R58" s="192">
        <v>32.091086204981806</v>
      </c>
      <c r="S58" s="8">
        <v>336.64697933876414</v>
      </c>
      <c r="T58" s="8">
        <v>4.3426055347036936</v>
      </c>
      <c r="U58" s="8">
        <v>7.343834908957092</v>
      </c>
      <c r="V58" s="8">
        <v>337.21437148165057</v>
      </c>
      <c r="W58" s="8">
        <v>6.3177980067721364</v>
      </c>
      <c r="X58" s="8">
        <v>8.2878454366822893</v>
      </c>
      <c r="Y58" s="44">
        <v>99.831741411140513</v>
      </c>
      <c r="Z58" s="8">
        <v>100.68622281140425</v>
      </c>
    </row>
    <row r="59" spans="1:26">
      <c r="A59" s="6" t="s">
        <v>1117</v>
      </c>
      <c r="B59" s="7">
        <v>291200</v>
      </c>
      <c r="C59" s="8" t="s">
        <v>15</v>
      </c>
      <c r="D59" s="8" t="s">
        <v>16</v>
      </c>
      <c r="E59" s="8">
        <v>571</v>
      </c>
      <c r="F59" s="15">
        <v>0.10074551682450131</v>
      </c>
      <c r="G59" s="70">
        <v>18.50481125092524</v>
      </c>
      <c r="H59" s="9">
        <v>0.24997249999999999</v>
      </c>
      <c r="I59" s="10">
        <v>5.3190000000000001E-2</v>
      </c>
      <c r="J59" s="11">
        <v>7.6000000000000004E-4</v>
      </c>
      <c r="K59" s="52">
        <v>0.39279999999999998</v>
      </c>
      <c r="L59" s="10">
        <v>8.8999999999999999E-3</v>
      </c>
      <c r="M59" s="10">
        <v>5.4039999999999998E-2</v>
      </c>
      <c r="N59" s="10">
        <v>7.2999999999999996E-4</v>
      </c>
      <c r="O59" s="43">
        <v>0.59619590981295578</v>
      </c>
      <c r="P59" s="8">
        <v>336.9103572275626</v>
      </c>
      <c r="Q59" s="192">
        <v>32.372935295701559</v>
      </c>
      <c r="R59" s="192">
        <v>34.435971636834864</v>
      </c>
      <c r="S59" s="8">
        <v>339.27735737759264</v>
      </c>
      <c r="T59" s="8">
        <v>4.4630692579335118</v>
      </c>
      <c r="U59" s="8">
        <v>7.4516835581376881</v>
      </c>
      <c r="V59" s="8">
        <v>336.412762828697</v>
      </c>
      <c r="W59" s="8">
        <v>6.4676612834774119</v>
      </c>
      <c r="X59" s="8">
        <v>8.3954656506671768</v>
      </c>
      <c r="Y59" s="44">
        <v>100.85151185252575</v>
      </c>
      <c r="Z59" s="8">
        <v>100.70256081454667</v>
      </c>
    </row>
    <row r="60" spans="1:26">
      <c r="A60" s="6" t="s">
        <v>1118</v>
      </c>
      <c r="B60" s="7">
        <v>290900</v>
      </c>
      <c r="C60" s="8" t="s">
        <v>15</v>
      </c>
      <c r="D60" s="8" t="s">
        <v>16</v>
      </c>
      <c r="E60" s="8">
        <v>576</v>
      </c>
      <c r="F60" s="15">
        <v>0.10068465565847765</v>
      </c>
      <c r="G60" s="70">
        <v>18.439977872026553</v>
      </c>
      <c r="H60" s="9">
        <v>0.2482239</v>
      </c>
      <c r="I60" s="10">
        <v>5.3740000000000003E-2</v>
      </c>
      <c r="J60" s="11">
        <v>7.9000000000000001E-4</v>
      </c>
      <c r="K60" s="52">
        <v>0.39850000000000002</v>
      </c>
      <c r="L60" s="10">
        <v>9.1999999999999998E-3</v>
      </c>
      <c r="M60" s="10">
        <v>5.423E-2</v>
      </c>
      <c r="N60" s="10">
        <v>7.2999999999999996E-4</v>
      </c>
      <c r="O60" s="43">
        <v>0.58307410465890053</v>
      </c>
      <c r="P60" s="8">
        <v>360.16981919078887</v>
      </c>
      <c r="Q60" s="192">
        <v>33.169465021601418</v>
      </c>
      <c r="R60" s="192">
        <v>35.169752264922309</v>
      </c>
      <c r="S60" s="8">
        <v>340.43927563086805</v>
      </c>
      <c r="T60" s="8">
        <v>4.462265173686319</v>
      </c>
      <c r="U60" s="8">
        <v>7.4671446479690076</v>
      </c>
      <c r="V60" s="8">
        <v>340.55971331662425</v>
      </c>
      <c r="W60" s="8">
        <v>6.6577988443978029</v>
      </c>
      <c r="X60" s="8">
        <v>8.577250084917921</v>
      </c>
      <c r="Y60" s="44">
        <v>99.964635369056637</v>
      </c>
      <c r="Z60" s="8">
        <v>94.521877595338111</v>
      </c>
    </row>
    <row r="61" spans="1:26">
      <c r="A61" s="6" t="s">
        <v>1120</v>
      </c>
      <c r="B61" s="7">
        <v>285400</v>
      </c>
      <c r="C61" s="8" t="s">
        <v>15</v>
      </c>
      <c r="D61" s="8" t="s">
        <v>16</v>
      </c>
      <c r="E61" s="8">
        <v>561</v>
      </c>
      <c r="F61" s="15">
        <v>0.10229132569558101</v>
      </c>
      <c r="G61" s="70">
        <v>18.402649981597349</v>
      </c>
      <c r="H61" s="9">
        <v>0.24383340000000001</v>
      </c>
      <c r="I61" s="10">
        <v>5.3060000000000003E-2</v>
      </c>
      <c r="J61" s="11">
        <v>7.5000000000000002E-4</v>
      </c>
      <c r="K61" s="52">
        <v>0.39179999999999998</v>
      </c>
      <c r="L61" s="10">
        <v>8.8999999999999999E-3</v>
      </c>
      <c r="M61" s="10">
        <v>5.4339999999999999E-2</v>
      </c>
      <c r="N61" s="10">
        <v>7.2000000000000005E-4</v>
      </c>
      <c r="O61" s="43">
        <v>0.58329370215827947</v>
      </c>
      <c r="P61" s="8">
        <v>331.36337122923703</v>
      </c>
      <c r="Q61" s="192">
        <v>32.056827954254373</v>
      </c>
      <c r="R61" s="192">
        <v>34.14295513151604</v>
      </c>
      <c r="S61" s="8">
        <v>341.1118694367895</v>
      </c>
      <c r="T61" s="8">
        <v>4.4007000961134963</v>
      </c>
      <c r="U61" s="8">
        <v>7.4398252160456764</v>
      </c>
      <c r="V61" s="8">
        <v>335.68347812216336</v>
      </c>
      <c r="W61" s="8">
        <v>6.4722934804806869</v>
      </c>
      <c r="X61" s="8">
        <v>8.3927962798566114</v>
      </c>
      <c r="Y61" s="44">
        <v>101.61711602399765</v>
      </c>
      <c r="Z61" s="8">
        <v>102.94193596938284</v>
      </c>
    </row>
    <row r="62" spans="1:26">
      <c r="A62" s="6" t="s">
        <v>1121</v>
      </c>
      <c r="B62" s="7">
        <v>283700</v>
      </c>
      <c r="C62" s="8" t="s">
        <v>15</v>
      </c>
      <c r="D62" s="8" t="s">
        <v>16</v>
      </c>
      <c r="E62" s="8">
        <v>503</v>
      </c>
      <c r="F62" s="15">
        <v>0.10180189351521939</v>
      </c>
      <c r="G62" s="70">
        <v>18.288222384784198</v>
      </c>
      <c r="H62" s="9">
        <v>0.24415510000000001</v>
      </c>
      <c r="I62" s="10">
        <v>5.3010000000000002E-2</v>
      </c>
      <c r="J62" s="11">
        <v>7.2999999999999996E-4</v>
      </c>
      <c r="K62" s="52">
        <v>0.39379999999999998</v>
      </c>
      <c r="L62" s="10">
        <v>8.6999999999999994E-3</v>
      </c>
      <c r="M62" s="10">
        <v>5.4679999999999999E-2</v>
      </c>
      <c r="N62" s="10">
        <v>7.2999999999999996E-4</v>
      </c>
      <c r="O62" s="43">
        <v>0.60429752205097165</v>
      </c>
      <c r="P62" s="8">
        <v>329.22483523900007</v>
      </c>
      <c r="Q62" s="192">
        <v>31.243288950013369</v>
      </c>
      <c r="R62" s="192">
        <v>33.381871575229013</v>
      </c>
      <c r="S62" s="8">
        <v>343.19035218318885</v>
      </c>
      <c r="T62" s="8">
        <v>4.4603619188598032</v>
      </c>
      <c r="U62" s="8">
        <v>7.5038242323691406</v>
      </c>
      <c r="V62" s="8">
        <v>337.14152411258709</v>
      </c>
      <c r="W62" s="8">
        <v>6.3182498780858509</v>
      </c>
      <c r="X62" s="8">
        <v>8.2875574713707465</v>
      </c>
      <c r="Y62" s="44">
        <v>101.79415101314598</v>
      </c>
      <c r="Z62" s="8">
        <v>104.24193907912522</v>
      </c>
    </row>
    <row r="63" spans="1:26">
      <c r="A63" s="6" t="s">
        <v>1122</v>
      </c>
      <c r="B63" s="7">
        <v>285500</v>
      </c>
      <c r="C63" s="8" t="s">
        <v>15</v>
      </c>
      <c r="D63" s="8" t="s">
        <v>16</v>
      </c>
      <c r="E63" s="8">
        <v>507</v>
      </c>
      <c r="F63" s="15">
        <v>0.10118385105737125</v>
      </c>
      <c r="G63" s="70">
        <v>18.291567587342236</v>
      </c>
      <c r="H63" s="9">
        <v>0.2509361</v>
      </c>
      <c r="I63" s="10">
        <v>5.3150000000000003E-2</v>
      </c>
      <c r="J63" s="11">
        <v>7.6999999999999996E-4</v>
      </c>
      <c r="K63" s="52">
        <v>0.39360000000000001</v>
      </c>
      <c r="L63" s="10">
        <v>8.8000000000000005E-3</v>
      </c>
      <c r="M63" s="10">
        <v>5.4670000000000003E-2</v>
      </c>
      <c r="N63" s="10">
        <v>7.5000000000000002E-4</v>
      </c>
      <c r="O63" s="43">
        <v>0.61359894906629864</v>
      </c>
      <c r="P63" s="8">
        <v>335.20561950103991</v>
      </c>
      <c r="Q63" s="192">
        <v>32.833519027128467</v>
      </c>
      <c r="R63" s="192">
        <v>34.870512836445172</v>
      </c>
      <c r="S63" s="8">
        <v>343.12922990208608</v>
      </c>
      <c r="T63" s="8">
        <v>4.582563625422722</v>
      </c>
      <c r="U63" s="8">
        <v>7.5762154411307847</v>
      </c>
      <c r="V63" s="8">
        <v>336.99581369355872</v>
      </c>
      <c r="W63" s="8">
        <v>6.3915596372913797</v>
      </c>
      <c r="X63" s="8">
        <v>8.3421661595707519</v>
      </c>
      <c r="Y63" s="44">
        <v>101.82002741853186</v>
      </c>
      <c r="Z63" s="8">
        <v>102.3638059567261</v>
      </c>
    </row>
    <row r="64" spans="1:26">
      <c r="A64" s="6" t="s">
        <v>1123</v>
      </c>
      <c r="B64" s="7">
        <v>292400</v>
      </c>
      <c r="C64" s="8" t="s">
        <v>15</v>
      </c>
      <c r="D64" s="8" t="s">
        <v>16</v>
      </c>
      <c r="E64" s="8">
        <v>571</v>
      </c>
      <c r="F64" s="15">
        <v>0.10186411327289396</v>
      </c>
      <c r="G64" s="70">
        <v>18.145527127563057</v>
      </c>
      <c r="H64" s="9">
        <v>0.2469451</v>
      </c>
      <c r="I64" s="10">
        <v>5.3030000000000001E-2</v>
      </c>
      <c r="J64" s="11">
        <v>7.9000000000000001E-4</v>
      </c>
      <c r="K64" s="52">
        <v>0.3982</v>
      </c>
      <c r="L64" s="10">
        <v>8.9999999999999993E-3</v>
      </c>
      <c r="M64" s="10">
        <v>5.5109999999999999E-2</v>
      </c>
      <c r="N64" s="10">
        <v>7.5000000000000002E-4</v>
      </c>
      <c r="O64" s="43">
        <v>0.60212907518296765</v>
      </c>
      <c r="P64" s="8">
        <v>330.08058919550166</v>
      </c>
      <c r="Q64" s="192">
        <v>33.793335044830727</v>
      </c>
      <c r="R64" s="192">
        <v>35.779235254774385</v>
      </c>
      <c r="S64" s="8">
        <v>345.81806217962355</v>
      </c>
      <c r="T64" s="8">
        <v>4.5806532921020562</v>
      </c>
      <c r="U64" s="8">
        <v>7.6117530545016621</v>
      </c>
      <c r="V64" s="8">
        <v>340.34187449433699</v>
      </c>
      <c r="W64" s="8">
        <v>6.5149203893624303</v>
      </c>
      <c r="X64" s="8">
        <v>8.4652852083520429</v>
      </c>
      <c r="Y64" s="44">
        <v>101.60902554039899</v>
      </c>
      <c r="Z64" s="8">
        <v>104.76776687247151</v>
      </c>
    </row>
    <row r="65" spans="1:26">
      <c r="A65" s="6" t="s">
        <v>1124</v>
      </c>
      <c r="B65" s="7">
        <v>285200</v>
      </c>
      <c r="C65" s="8" t="s">
        <v>15</v>
      </c>
      <c r="D65" s="8" t="s">
        <v>16</v>
      </c>
      <c r="E65" s="8">
        <v>560</v>
      </c>
      <c r="F65" s="15">
        <v>0.10057326762546516</v>
      </c>
      <c r="G65" s="70">
        <v>18.328445747800586</v>
      </c>
      <c r="H65" s="9">
        <v>0.25530829999999999</v>
      </c>
      <c r="I65" s="10">
        <v>5.3690000000000002E-2</v>
      </c>
      <c r="J65" s="11">
        <v>7.6000000000000004E-4</v>
      </c>
      <c r="K65" s="52">
        <v>0.3992</v>
      </c>
      <c r="L65" s="10">
        <v>9.1000000000000004E-3</v>
      </c>
      <c r="M65" s="10">
        <v>5.4559999999999997E-2</v>
      </c>
      <c r="N65" s="10">
        <v>7.6000000000000004E-4</v>
      </c>
      <c r="O65" s="43">
        <v>0.61106635300183687</v>
      </c>
      <c r="P65" s="8">
        <v>358.06911882337027</v>
      </c>
      <c r="Q65" s="192">
        <v>31.951443174244101</v>
      </c>
      <c r="R65" s="192">
        <v>34.02490756434446</v>
      </c>
      <c r="S65" s="8">
        <v>342.45684655776097</v>
      </c>
      <c r="T65" s="8">
        <v>4.6441266709962861</v>
      </c>
      <c r="U65" s="8">
        <v>7.6044691010450265</v>
      </c>
      <c r="V65" s="8">
        <v>341.06782222902501</v>
      </c>
      <c r="W65" s="8">
        <v>6.5823815805578079</v>
      </c>
      <c r="X65" s="8">
        <v>8.5233150181500719</v>
      </c>
      <c r="Y65" s="44">
        <v>100.4072575124965</v>
      </c>
      <c r="Z65" s="8">
        <v>95.639871900455447</v>
      </c>
    </row>
    <row r="66" spans="1:26">
      <c r="A66" s="6" t="s">
        <v>1126</v>
      </c>
      <c r="B66" s="7">
        <v>263600</v>
      </c>
      <c r="C66" s="8" t="s">
        <v>15</v>
      </c>
      <c r="D66" s="8" t="s">
        <v>16</v>
      </c>
      <c r="E66" s="8">
        <v>495</v>
      </c>
      <c r="F66" s="15">
        <v>0.10171905197843556</v>
      </c>
      <c r="G66" s="70">
        <v>18.165304268846501</v>
      </c>
      <c r="H66" s="9">
        <v>0.2375844</v>
      </c>
      <c r="I66" s="10">
        <v>5.3129999999999997E-2</v>
      </c>
      <c r="J66" s="11">
        <v>7.1000000000000002E-4</v>
      </c>
      <c r="K66" s="52">
        <v>0.4002</v>
      </c>
      <c r="L66" s="10">
        <v>8.8000000000000005E-3</v>
      </c>
      <c r="M66" s="10">
        <v>5.5050000000000002E-2</v>
      </c>
      <c r="N66" s="10">
        <v>7.2000000000000005E-4</v>
      </c>
      <c r="O66" s="43">
        <v>0.59479811741392119</v>
      </c>
      <c r="P66" s="8">
        <v>334.35257569383538</v>
      </c>
      <c r="Q66" s="192">
        <v>30.29104997559908</v>
      </c>
      <c r="R66" s="192">
        <v>32.488493519101667</v>
      </c>
      <c r="S66" s="8">
        <v>345.45146926626103</v>
      </c>
      <c r="T66" s="8">
        <v>4.3977396377981108</v>
      </c>
      <c r="U66" s="8">
        <v>7.4980981242144935</v>
      </c>
      <c r="V66" s="8">
        <v>341.79325131843439</v>
      </c>
      <c r="W66" s="8">
        <v>6.3615264817820503</v>
      </c>
      <c r="X66" s="8">
        <v>8.3607026519694045</v>
      </c>
      <c r="Y66" s="44">
        <v>101.07030139820357</v>
      </c>
      <c r="Z66" s="8">
        <v>103.31951789197187</v>
      </c>
    </row>
    <row r="67" spans="1:26">
      <c r="A67" s="6" t="s">
        <v>1127</v>
      </c>
      <c r="B67" s="7">
        <v>269900</v>
      </c>
      <c r="C67" s="8" t="s">
        <v>15</v>
      </c>
      <c r="D67" s="8" t="s">
        <v>16</v>
      </c>
      <c r="E67" s="8">
        <v>540</v>
      </c>
      <c r="F67" s="15">
        <v>0.10270103728047653</v>
      </c>
      <c r="G67" s="70">
        <v>18.436578171091448</v>
      </c>
      <c r="H67" s="9">
        <v>0.2413343</v>
      </c>
      <c r="I67" s="10">
        <v>5.3710000000000001E-2</v>
      </c>
      <c r="J67" s="11">
        <v>7.1000000000000002E-4</v>
      </c>
      <c r="K67" s="52">
        <v>0.39979999999999999</v>
      </c>
      <c r="L67" s="10">
        <v>8.8000000000000005E-3</v>
      </c>
      <c r="M67" s="10">
        <v>5.4239999999999997E-2</v>
      </c>
      <c r="N67" s="10">
        <v>7.1000000000000002E-4</v>
      </c>
      <c r="O67" s="43">
        <v>0.59470115982837224</v>
      </c>
      <c r="P67" s="8">
        <v>358.90972724534373</v>
      </c>
      <c r="Q67" s="192">
        <v>29.833825972706105</v>
      </c>
      <c r="R67" s="192">
        <v>32.043971912726839</v>
      </c>
      <c r="S67" s="8">
        <v>340.50042342222582</v>
      </c>
      <c r="T67" s="8">
        <v>4.3400113239463849</v>
      </c>
      <c r="U67" s="8">
        <v>7.3956360548711473</v>
      </c>
      <c r="V67" s="8">
        <v>341.50314187267321</v>
      </c>
      <c r="W67" s="8">
        <v>6.3633386362091642</v>
      </c>
      <c r="X67" s="8">
        <v>8.359568366453118</v>
      </c>
      <c r="Y67" s="44">
        <v>99.706380900348705</v>
      </c>
      <c r="Z67" s="8">
        <v>94.870770440129732</v>
      </c>
    </row>
    <row r="68" spans="1:26">
      <c r="A68" s="6" t="s">
        <v>1128</v>
      </c>
      <c r="B68" s="7">
        <v>274100</v>
      </c>
      <c r="C68" s="8" t="s">
        <v>15</v>
      </c>
      <c r="D68" s="8" t="s">
        <v>16</v>
      </c>
      <c r="E68" s="8">
        <v>547</v>
      </c>
      <c r="F68" s="15">
        <v>0.10262725779967159</v>
      </c>
      <c r="G68" s="70">
        <v>18.281535648994517</v>
      </c>
      <c r="H68" s="9">
        <v>0.24397659999999999</v>
      </c>
      <c r="I68" s="10">
        <v>5.2650000000000002E-2</v>
      </c>
      <c r="J68" s="11">
        <v>7.3999999999999999E-4</v>
      </c>
      <c r="K68" s="52">
        <v>0.39429999999999998</v>
      </c>
      <c r="L68" s="10">
        <v>8.8999999999999999E-3</v>
      </c>
      <c r="M68" s="10">
        <v>5.4699999999999999E-2</v>
      </c>
      <c r="N68" s="10">
        <v>7.2999999999999996E-4</v>
      </c>
      <c r="O68" s="43">
        <v>0.59125156625516084</v>
      </c>
      <c r="P68" s="8">
        <v>313.74331048474579</v>
      </c>
      <c r="Q68" s="192">
        <v>31.975909127148963</v>
      </c>
      <c r="R68" s="192">
        <v>34.079752276907371</v>
      </c>
      <c r="S68" s="8">
        <v>343.31259500681045</v>
      </c>
      <c r="T68" s="8">
        <v>4.4602773674396872</v>
      </c>
      <c r="U68" s="8">
        <v>7.5054564115430367</v>
      </c>
      <c r="V68" s="8">
        <v>337.50570870573</v>
      </c>
      <c r="W68" s="8">
        <v>6.4607254068572502</v>
      </c>
      <c r="X68" s="8">
        <v>8.3994870095888245</v>
      </c>
      <c r="Y68" s="44">
        <v>101.72052980180655</v>
      </c>
      <c r="Z68" s="8">
        <v>109.42467409946653</v>
      </c>
    </row>
    <row r="69" spans="1:26">
      <c r="A69" s="6" t="s">
        <v>1129</v>
      </c>
      <c r="B69" s="7">
        <v>278400</v>
      </c>
      <c r="C69" s="8" t="s">
        <v>15</v>
      </c>
      <c r="D69" s="8" t="s">
        <v>16</v>
      </c>
      <c r="E69" s="8">
        <v>545</v>
      </c>
      <c r="F69" s="15">
        <v>0.10018032458425166</v>
      </c>
      <c r="G69" s="70">
        <v>18.321729571271529</v>
      </c>
      <c r="H69" s="9">
        <v>0.26183489999999998</v>
      </c>
      <c r="I69" s="10">
        <v>5.3010000000000002E-2</v>
      </c>
      <c r="J69" s="11">
        <v>8.0000000000000004E-4</v>
      </c>
      <c r="K69" s="52">
        <v>0.3977</v>
      </c>
      <c r="L69" s="10">
        <v>9.4000000000000004E-3</v>
      </c>
      <c r="M69" s="10">
        <v>5.4579999999999997E-2</v>
      </c>
      <c r="N69" s="10">
        <v>7.7999999999999999E-4</v>
      </c>
      <c r="O69" s="43">
        <v>0.60462877057296338</v>
      </c>
      <c r="P69" s="8">
        <v>329.22483523900007</v>
      </c>
      <c r="Q69" s="192">
        <v>34.239220767137944</v>
      </c>
      <c r="R69" s="192">
        <v>36.201249760082383</v>
      </c>
      <c r="S69" s="8">
        <v>342.57910329145045</v>
      </c>
      <c r="T69" s="8">
        <v>4.766205002134825</v>
      </c>
      <c r="U69" s="8">
        <v>7.6812217022924756</v>
      </c>
      <c r="V69" s="8">
        <v>339.97870590315648</v>
      </c>
      <c r="W69" s="8">
        <v>6.8059301450467729</v>
      </c>
      <c r="X69" s="8">
        <v>8.6875889924145895</v>
      </c>
      <c r="Y69" s="44">
        <v>100.7648706648806</v>
      </c>
      <c r="Z69" s="8">
        <v>104.05627602266271</v>
      </c>
    </row>
    <row r="70" spans="1:26">
      <c r="A70" s="6" t="s">
        <v>1130</v>
      </c>
      <c r="B70" s="7">
        <v>263800</v>
      </c>
      <c r="C70" s="8" t="s">
        <v>15</v>
      </c>
      <c r="D70" s="8" t="s">
        <v>16</v>
      </c>
      <c r="E70" s="8">
        <v>516</v>
      </c>
      <c r="F70" s="15">
        <v>9.9512389292466918E-2</v>
      </c>
      <c r="G70" s="70">
        <v>18.399264029438822</v>
      </c>
      <c r="H70" s="9">
        <v>0.25728499999999999</v>
      </c>
      <c r="I70" s="10">
        <v>5.3609999999999998E-2</v>
      </c>
      <c r="J70" s="11">
        <v>8.3000000000000001E-4</v>
      </c>
      <c r="K70" s="52">
        <v>0.40100000000000002</v>
      </c>
      <c r="L70" s="10">
        <v>9.5999999999999992E-3</v>
      </c>
      <c r="M70" s="10">
        <v>5.4350000000000002E-2</v>
      </c>
      <c r="N70" s="10">
        <v>7.6000000000000004E-4</v>
      </c>
      <c r="O70" s="43">
        <v>0.58409996933455999</v>
      </c>
      <c r="P70" s="8">
        <v>354.70229876300766</v>
      </c>
      <c r="Q70" s="192">
        <v>34.967224997470879</v>
      </c>
      <c r="R70" s="192">
        <v>36.873695830733276</v>
      </c>
      <c r="S70" s="8">
        <v>341.17301084858599</v>
      </c>
      <c r="T70" s="8">
        <v>4.6450513310375641</v>
      </c>
      <c r="U70" s="8">
        <v>7.5876452764856026</v>
      </c>
      <c r="V70" s="8">
        <v>342.37322166306541</v>
      </c>
      <c r="W70" s="8">
        <v>6.9339274377538231</v>
      </c>
      <c r="X70" s="8">
        <v>8.807602361533668</v>
      </c>
      <c r="Y70" s="44">
        <v>99.649443724410034</v>
      </c>
      <c r="Z70" s="8">
        <v>96.185734357627837</v>
      </c>
    </row>
    <row r="71" spans="1:26">
      <c r="A71" s="6" t="s">
        <v>1165</v>
      </c>
      <c r="B71" s="7">
        <v>243400</v>
      </c>
      <c r="C71" s="8" t="s">
        <v>15</v>
      </c>
      <c r="D71" s="8" t="s">
        <v>16</v>
      </c>
      <c r="E71" s="8">
        <v>471</v>
      </c>
      <c r="F71" s="15">
        <v>9.9790440075840731E-2</v>
      </c>
      <c r="G71" s="70">
        <v>18.241517694272162</v>
      </c>
      <c r="H71" s="9">
        <v>0.2562198</v>
      </c>
      <c r="I71" s="10">
        <v>5.3490000000000003E-2</v>
      </c>
      <c r="J71" s="11">
        <v>8.7000000000000001E-4</v>
      </c>
      <c r="K71" s="52">
        <v>0.40389999999999998</v>
      </c>
      <c r="L71" s="10">
        <v>9.4000000000000004E-3</v>
      </c>
      <c r="M71" s="10">
        <v>5.4820000000000001E-2</v>
      </c>
      <c r="N71" s="10">
        <v>7.6999999999999996E-4</v>
      </c>
      <c r="O71" s="43">
        <v>0.60352837526294933</v>
      </c>
      <c r="P71" s="8">
        <v>349.63886175698394</v>
      </c>
      <c r="Q71" s="192">
        <v>36.767558147030897</v>
      </c>
      <c r="R71" s="192">
        <v>38.588362063334827</v>
      </c>
      <c r="S71" s="8">
        <v>344.04600327285056</v>
      </c>
      <c r="T71" s="8">
        <v>4.704051952450186</v>
      </c>
      <c r="U71" s="8">
        <v>7.6626377415858542</v>
      </c>
      <c r="V71" s="8">
        <v>344.47284154517786</v>
      </c>
      <c r="W71" s="8">
        <v>6.7759733931051755</v>
      </c>
      <c r="X71" s="8">
        <v>8.7016474315458368</v>
      </c>
      <c r="Y71" s="44">
        <v>99.876089426843436</v>
      </c>
      <c r="Z71" s="8">
        <v>98.400389917748697</v>
      </c>
    </row>
    <row r="72" spans="1:26">
      <c r="A72" s="6" t="s">
        <v>1131</v>
      </c>
      <c r="B72" s="7">
        <v>247400</v>
      </c>
      <c r="C72" s="8" t="s">
        <v>15</v>
      </c>
      <c r="D72" s="8" t="s">
        <v>16</v>
      </c>
      <c r="E72" s="8">
        <v>497</v>
      </c>
      <c r="F72" s="15">
        <v>0.10140959334753066</v>
      </c>
      <c r="G72" s="70">
        <v>18.234865061998541</v>
      </c>
      <c r="H72" s="9">
        <v>0.23940739999999999</v>
      </c>
      <c r="I72" s="10">
        <v>5.2810000000000003E-2</v>
      </c>
      <c r="J72" s="11">
        <v>7.2000000000000005E-4</v>
      </c>
      <c r="K72" s="52">
        <v>0.3987</v>
      </c>
      <c r="L72" s="10">
        <v>8.8999999999999999E-3</v>
      </c>
      <c r="M72" s="10">
        <v>5.484E-2</v>
      </c>
      <c r="N72" s="10">
        <v>7.2000000000000005E-4</v>
      </c>
      <c r="O72" s="43">
        <v>0.58815430383792699</v>
      </c>
      <c r="P72" s="8">
        <v>320.64229020292936</v>
      </c>
      <c r="Q72" s="192">
        <v>30.979300195744411</v>
      </c>
      <c r="R72" s="192">
        <v>33.141307749254686</v>
      </c>
      <c r="S72" s="8">
        <v>344.16822987206137</v>
      </c>
      <c r="T72" s="8">
        <v>4.3986148514027263</v>
      </c>
      <c r="U72" s="8">
        <v>7.4808410812122474</v>
      </c>
      <c r="V72" s="8">
        <v>340.70491323868737</v>
      </c>
      <c r="W72" s="8">
        <v>6.4404657177963145</v>
      </c>
      <c r="X72" s="8">
        <v>8.4114009771499241</v>
      </c>
      <c r="Y72" s="44">
        <v>101.01651502482083</v>
      </c>
      <c r="Z72" s="8">
        <v>107.33712937686506</v>
      </c>
    </row>
    <row r="73" spans="1:26">
      <c r="A73" s="6" t="s">
        <v>1132</v>
      </c>
      <c r="B73" s="7">
        <v>261700</v>
      </c>
      <c r="C73" s="8" t="s">
        <v>15</v>
      </c>
      <c r="D73" s="8" t="s">
        <v>16</v>
      </c>
      <c r="E73" s="8">
        <v>554</v>
      </c>
      <c r="F73" s="15">
        <v>0.10172939979654121</v>
      </c>
      <c r="G73" s="70">
        <v>18.705574261129815</v>
      </c>
      <c r="H73" s="9">
        <v>0.24492900000000001</v>
      </c>
      <c r="I73" s="10">
        <v>5.289E-2</v>
      </c>
      <c r="J73" s="11">
        <v>7.6000000000000004E-4</v>
      </c>
      <c r="K73" s="52">
        <v>0.38919999999999999</v>
      </c>
      <c r="L73" s="10">
        <v>8.8000000000000005E-3</v>
      </c>
      <c r="M73" s="10">
        <v>5.3460000000000001E-2</v>
      </c>
      <c r="N73" s="10">
        <v>6.9999999999999999E-4</v>
      </c>
      <c r="O73" s="43">
        <v>0.57910757405706892</v>
      </c>
      <c r="P73" s="8">
        <v>324.08077674893968</v>
      </c>
      <c r="Q73" s="192">
        <v>32.630918530959306</v>
      </c>
      <c r="R73" s="192">
        <v>34.687697663408478</v>
      </c>
      <c r="S73" s="8">
        <v>335.7291530406826</v>
      </c>
      <c r="T73" s="8">
        <v>4.2820718093396977</v>
      </c>
      <c r="U73" s="8">
        <v>7.2954908792862625</v>
      </c>
      <c r="V73" s="8">
        <v>333.78488286315871</v>
      </c>
      <c r="W73" s="8">
        <v>6.4117397815267623</v>
      </c>
      <c r="X73" s="8">
        <v>8.3300256046365462</v>
      </c>
      <c r="Y73" s="44">
        <v>100.58249198131631</v>
      </c>
      <c r="Z73" s="8">
        <v>103.59428177400561</v>
      </c>
    </row>
    <row r="74" spans="1:26">
      <c r="A74" s="6" t="s">
        <v>1133</v>
      </c>
      <c r="B74" s="7">
        <v>264200</v>
      </c>
      <c r="C74" s="8" t="s">
        <v>15</v>
      </c>
      <c r="D74" s="8" t="s">
        <v>16</v>
      </c>
      <c r="E74" s="8">
        <v>546</v>
      </c>
      <c r="F74" s="15">
        <v>0.10145074566298062</v>
      </c>
      <c r="G74" s="70">
        <v>18.436578171091448</v>
      </c>
      <c r="H74" s="9">
        <v>0.2481324</v>
      </c>
      <c r="I74" s="10">
        <v>5.3589999999999999E-2</v>
      </c>
      <c r="J74" s="11">
        <v>7.7999999999999999E-4</v>
      </c>
      <c r="K74" s="52">
        <v>0.4</v>
      </c>
      <c r="L74" s="10">
        <v>9.1999999999999998E-3</v>
      </c>
      <c r="M74" s="10">
        <v>5.4239999999999997E-2</v>
      </c>
      <c r="N74" s="10">
        <v>7.2999999999999996E-4</v>
      </c>
      <c r="O74" s="43">
        <v>0.58516095934333723</v>
      </c>
      <c r="P74" s="8">
        <v>353.8594949860763</v>
      </c>
      <c r="Q74" s="192">
        <v>32.877931769806395</v>
      </c>
      <c r="R74" s="192">
        <v>34.899310466852789</v>
      </c>
      <c r="S74" s="8">
        <v>340.50042342222582</v>
      </c>
      <c r="T74" s="8">
        <v>4.4622228614885557</v>
      </c>
      <c r="U74" s="8">
        <v>7.4679588178445329</v>
      </c>
      <c r="V74" s="8">
        <v>341.64820695660546</v>
      </c>
      <c r="W74" s="8">
        <v>6.6506887990380505</v>
      </c>
      <c r="X74" s="8">
        <v>8.5809154127424563</v>
      </c>
      <c r="Y74" s="44">
        <v>99.664045204684655</v>
      </c>
      <c r="Z74" s="8">
        <v>96.224752549207111</v>
      </c>
    </row>
    <row r="75" spans="1:26">
      <c r="A75" s="6" t="s">
        <v>1134</v>
      </c>
      <c r="B75" s="7">
        <v>254100</v>
      </c>
      <c r="C75" s="8" t="s">
        <v>15</v>
      </c>
      <c r="D75" s="8" t="s">
        <v>16</v>
      </c>
      <c r="E75" s="8">
        <v>491</v>
      </c>
      <c r="F75" s="15">
        <v>9.982032341784787E-2</v>
      </c>
      <c r="G75" s="70">
        <v>18.395879323031643</v>
      </c>
      <c r="H75" s="9">
        <v>0.26395849999999998</v>
      </c>
      <c r="I75" s="10">
        <v>5.2679999999999998E-2</v>
      </c>
      <c r="J75" s="11">
        <v>8.1999999999999998E-4</v>
      </c>
      <c r="K75" s="52">
        <v>0.39600000000000002</v>
      </c>
      <c r="L75" s="10">
        <v>9.1000000000000004E-3</v>
      </c>
      <c r="M75" s="10">
        <v>5.4359999999999999E-2</v>
      </c>
      <c r="N75" s="10">
        <v>7.7999999999999999E-4</v>
      </c>
      <c r="O75" s="43">
        <v>0.62440870387890257</v>
      </c>
      <c r="P75" s="8">
        <v>315.0391121274792</v>
      </c>
      <c r="Q75" s="192">
        <v>35.404399466693299</v>
      </c>
      <c r="R75" s="192">
        <v>37.314581680338627</v>
      </c>
      <c r="S75" s="8">
        <v>341.2341516804899</v>
      </c>
      <c r="T75" s="8">
        <v>4.7671991383718364</v>
      </c>
      <c r="U75" s="8">
        <v>7.6637997026374478</v>
      </c>
      <c r="V75" s="8">
        <v>338.74296018701392</v>
      </c>
      <c r="W75" s="8">
        <v>6.5974212214822501</v>
      </c>
      <c r="X75" s="8">
        <v>8.5152374992235309</v>
      </c>
      <c r="Y75" s="44">
        <v>100.73542236629822</v>
      </c>
      <c r="Z75" s="8">
        <v>108.31485315461751</v>
      </c>
    </row>
    <row r="76" spans="1:26">
      <c r="A76" s="6" t="s">
        <v>1135</v>
      </c>
      <c r="B76" s="7">
        <v>283300</v>
      </c>
      <c r="C76" s="8" t="s">
        <v>15</v>
      </c>
      <c r="D76" s="8" t="s">
        <v>16</v>
      </c>
      <c r="E76" s="8">
        <v>547</v>
      </c>
      <c r="F76" s="15">
        <v>0.10134792743488395</v>
      </c>
      <c r="G76" s="70">
        <v>18.487705675725643</v>
      </c>
      <c r="H76" s="9">
        <v>0.2529285</v>
      </c>
      <c r="I76" s="10">
        <v>5.3120000000000001E-2</v>
      </c>
      <c r="J76" s="11">
        <v>7.3999999999999999E-4</v>
      </c>
      <c r="K76" s="52">
        <v>0.39419999999999999</v>
      </c>
      <c r="L76" s="10">
        <v>8.8999999999999999E-3</v>
      </c>
      <c r="M76" s="10">
        <v>5.4089999999999999E-2</v>
      </c>
      <c r="N76" s="10">
        <v>7.3999999999999999E-4</v>
      </c>
      <c r="O76" s="43">
        <v>0.60595636486006477</v>
      </c>
      <c r="P76" s="8">
        <v>333.92588485744784</v>
      </c>
      <c r="Q76" s="192">
        <v>31.579290984858737</v>
      </c>
      <c r="R76" s="192">
        <v>33.69313048459626</v>
      </c>
      <c r="S76" s="8">
        <v>339.58314564412768</v>
      </c>
      <c r="T76" s="8">
        <v>4.5239712180107858</v>
      </c>
      <c r="U76" s="8">
        <v>7.492466616979641</v>
      </c>
      <c r="V76" s="8">
        <v>337.4328822360373</v>
      </c>
      <c r="W76" s="8">
        <v>6.4611873357890204</v>
      </c>
      <c r="X76" s="8">
        <v>8.3992182764194467</v>
      </c>
      <c r="Y76" s="44">
        <v>100.63724181053175</v>
      </c>
      <c r="Z76" s="8">
        <v>101.69416659301358</v>
      </c>
    </row>
    <row r="77" spans="1:26">
      <c r="A77" s="6" t="s">
        <v>1136</v>
      </c>
      <c r="B77" s="7">
        <v>247900</v>
      </c>
      <c r="C77" s="8" t="s">
        <v>15</v>
      </c>
      <c r="D77" s="8" t="s">
        <v>16</v>
      </c>
      <c r="E77" s="8">
        <v>481</v>
      </c>
      <c r="F77" s="15">
        <v>0.10002000400080016</v>
      </c>
      <c r="G77" s="70">
        <v>18.331805682859763</v>
      </c>
      <c r="H77" s="9">
        <v>0.24532019999999999</v>
      </c>
      <c r="I77" s="10">
        <v>5.3069999999999999E-2</v>
      </c>
      <c r="J77" s="11">
        <v>8.4999999999999995E-4</v>
      </c>
      <c r="K77" s="52">
        <v>0.39860000000000001</v>
      </c>
      <c r="L77" s="10">
        <v>9.5999999999999992E-3</v>
      </c>
      <c r="M77" s="10">
        <v>5.4550000000000001E-2</v>
      </c>
      <c r="N77" s="10">
        <v>7.2999999999999996E-4</v>
      </c>
      <c r="O77" s="43">
        <v>0.5556408493736632</v>
      </c>
      <c r="P77" s="8">
        <v>331.79073909352894</v>
      </c>
      <c r="Q77" s="192">
        <v>36.321466049040346</v>
      </c>
      <c r="R77" s="192">
        <v>38.174979747653659</v>
      </c>
      <c r="S77" s="8">
        <v>342.39571732142849</v>
      </c>
      <c r="T77" s="8">
        <v>4.4609115812455684</v>
      </c>
      <c r="U77" s="8">
        <v>7.493219143156864</v>
      </c>
      <c r="V77" s="8">
        <v>340.63231587310702</v>
      </c>
      <c r="W77" s="8">
        <v>6.9457854650619311</v>
      </c>
      <c r="X77" s="8">
        <v>8.8026379023628465</v>
      </c>
      <c r="Y77" s="44">
        <v>100.5176847193143</v>
      </c>
      <c r="Z77" s="8">
        <v>103.19628518170005</v>
      </c>
    </row>
    <row r="78" spans="1:26">
      <c r="A78" s="6" t="s">
        <v>1137</v>
      </c>
      <c r="B78" s="7">
        <v>243500</v>
      </c>
      <c r="C78" s="8" t="s">
        <v>15</v>
      </c>
      <c r="D78" s="8" t="s">
        <v>16</v>
      </c>
      <c r="E78" s="8">
        <v>493</v>
      </c>
      <c r="F78" s="15">
        <v>0.10114291493880853</v>
      </c>
      <c r="G78" s="70">
        <v>18.30831197363603</v>
      </c>
      <c r="H78" s="9">
        <v>0.24469179999999999</v>
      </c>
      <c r="I78" s="10">
        <v>5.3490000000000003E-2</v>
      </c>
      <c r="J78" s="11">
        <v>8.0999999999999996E-4</v>
      </c>
      <c r="K78" s="52">
        <v>0.40229999999999999</v>
      </c>
      <c r="L78" s="10">
        <v>9.2999999999999992E-3</v>
      </c>
      <c r="M78" s="10">
        <v>5.4620000000000002E-2</v>
      </c>
      <c r="N78" s="10">
        <v>7.2999999999999996E-4</v>
      </c>
      <c r="O78" s="43">
        <v>0.57814696259198439</v>
      </c>
      <c r="P78" s="8">
        <v>349.63886175698394</v>
      </c>
      <c r="Q78" s="192">
        <v>34.231864481718418</v>
      </c>
      <c r="R78" s="192">
        <v>36.180504426147181</v>
      </c>
      <c r="S78" s="8">
        <v>342.82360980322187</v>
      </c>
      <c r="T78" s="8">
        <v>4.460615592360341</v>
      </c>
      <c r="U78" s="8">
        <v>7.4989286968202578</v>
      </c>
      <c r="V78" s="8">
        <v>343.31496750821748</v>
      </c>
      <c r="W78" s="8">
        <v>6.7117500822561169</v>
      </c>
      <c r="X78" s="8">
        <v>8.6421625675778273</v>
      </c>
      <c r="Y78" s="44">
        <v>99.8568784493837</v>
      </c>
      <c r="Z78" s="8">
        <v>98.050773898669476</v>
      </c>
    </row>
    <row r="79" spans="1:26">
      <c r="A79" s="6" t="s">
        <v>1138</v>
      </c>
      <c r="B79" s="7">
        <v>234700</v>
      </c>
      <c r="C79" s="8" t="s">
        <v>15</v>
      </c>
      <c r="D79" s="8" t="s">
        <v>16</v>
      </c>
      <c r="E79" s="8">
        <v>463</v>
      </c>
      <c r="F79" s="15">
        <v>0.10082677959265982</v>
      </c>
      <c r="G79" s="70">
        <v>18.419598452753732</v>
      </c>
      <c r="H79" s="9">
        <v>0.24428279999999999</v>
      </c>
      <c r="I79" s="10">
        <v>5.2429999999999997E-2</v>
      </c>
      <c r="J79" s="11">
        <v>7.6999999999999996E-4</v>
      </c>
      <c r="K79" s="52">
        <v>0.39190000000000003</v>
      </c>
      <c r="L79" s="10">
        <v>8.9999999999999993E-3</v>
      </c>
      <c r="M79" s="10">
        <v>5.4289999999999998E-2</v>
      </c>
      <c r="N79" s="10">
        <v>7.2000000000000005E-4</v>
      </c>
      <c r="O79" s="43">
        <v>0.57749125069073515</v>
      </c>
      <c r="P79" s="8">
        <v>304.20893056731836</v>
      </c>
      <c r="Q79" s="192">
        <v>33.468794838764282</v>
      </c>
      <c r="R79" s="192">
        <v>35.490916443401503</v>
      </c>
      <c r="S79" s="8">
        <v>340.8061536790068</v>
      </c>
      <c r="T79" s="8">
        <v>4.4009087293301263</v>
      </c>
      <c r="U79" s="8">
        <v>7.4357293076140536</v>
      </c>
      <c r="V79" s="8">
        <v>335.75643016826712</v>
      </c>
      <c r="W79" s="8">
        <v>6.5443133154423094</v>
      </c>
      <c r="X79" s="8">
        <v>8.4489226224278582</v>
      </c>
      <c r="Y79" s="44">
        <v>101.50398415548109</v>
      </c>
      <c r="Z79" s="8">
        <v>112.03029215593321</v>
      </c>
    </row>
    <row r="80" spans="1:26">
      <c r="A80" s="6" t="s">
        <v>1139</v>
      </c>
      <c r="B80" s="7">
        <v>240400</v>
      </c>
      <c r="C80" s="8" t="s">
        <v>15</v>
      </c>
      <c r="D80" s="8" t="s">
        <v>16</v>
      </c>
      <c r="E80" s="8">
        <v>475</v>
      </c>
      <c r="F80" s="15">
        <v>9.982032341784787E-2</v>
      </c>
      <c r="G80" s="70">
        <v>18.291567587342236</v>
      </c>
      <c r="H80" s="9">
        <v>0.2442445</v>
      </c>
      <c r="I80" s="10">
        <v>5.3420000000000002E-2</v>
      </c>
      <c r="J80" s="11">
        <v>7.7999999999999999E-4</v>
      </c>
      <c r="K80" s="52">
        <v>0.40029999999999999</v>
      </c>
      <c r="L80" s="10">
        <v>9.2999999999999992E-3</v>
      </c>
      <c r="M80" s="10">
        <v>5.4670000000000003E-2</v>
      </c>
      <c r="N80" s="10">
        <v>7.2999999999999996E-4</v>
      </c>
      <c r="O80" s="43">
        <v>0.57474662245221075</v>
      </c>
      <c r="P80" s="8">
        <v>346.67783865910786</v>
      </c>
      <c r="Q80" s="192">
        <v>33.024532130307222</v>
      </c>
      <c r="R80" s="192">
        <v>35.042432928839474</v>
      </c>
      <c r="S80" s="8">
        <v>343.12922990208608</v>
      </c>
      <c r="T80" s="8">
        <v>4.4604041957740606</v>
      </c>
      <c r="U80" s="8">
        <v>7.5030082053514775</v>
      </c>
      <c r="V80" s="8">
        <v>341.86576573041009</v>
      </c>
      <c r="W80" s="8">
        <v>6.7213045846409045</v>
      </c>
      <c r="X80" s="8">
        <v>8.6374279150532516</v>
      </c>
      <c r="Y80" s="44">
        <v>100.36957902730521</v>
      </c>
      <c r="Z80" s="8">
        <v>98.976395846141415</v>
      </c>
    </row>
    <row r="81" spans="1:26">
      <c r="A81" s="6" t="s">
        <v>1140</v>
      </c>
      <c r="B81" s="7">
        <v>266800</v>
      </c>
      <c r="C81" s="8" t="s">
        <v>15</v>
      </c>
      <c r="D81" s="8" t="s">
        <v>16</v>
      </c>
      <c r="E81" s="8">
        <v>523</v>
      </c>
      <c r="F81" s="15">
        <v>0.10035122930255896</v>
      </c>
      <c r="G81" s="70">
        <v>18.30831197363603</v>
      </c>
      <c r="H81" s="9">
        <v>0.25474770000000002</v>
      </c>
      <c r="I81" s="10">
        <v>5.364E-2</v>
      </c>
      <c r="J81" s="11">
        <v>8.1999999999999998E-4</v>
      </c>
      <c r="K81" s="52">
        <v>0.40310000000000001</v>
      </c>
      <c r="L81" s="10">
        <v>9.4000000000000004E-3</v>
      </c>
      <c r="M81" s="10">
        <v>5.4620000000000002E-2</v>
      </c>
      <c r="N81" s="10">
        <v>7.6000000000000004E-4</v>
      </c>
      <c r="O81" s="43">
        <v>0.59668736414842971</v>
      </c>
      <c r="P81" s="8">
        <v>355.96567967844408</v>
      </c>
      <c r="Q81" s="192">
        <v>34.518896928033257</v>
      </c>
      <c r="R81" s="192">
        <v>36.44798570114709</v>
      </c>
      <c r="S81" s="8">
        <v>342.82360980322187</v>
      </c>
      <c r="T81" s="8">
        <v>4.6438625500254034</v>
      </c>
      <c r="U81" s="8">
        <v>7.6092795128193416</v>
      </c>
      <c r="V81" s="8">
        <v>343.89406957182632</v>
      </c>
      <c r="W81" s="8">
        <v>6.7798239535420066</v>
      </c>
      <c r="X81" s="8">
        <v>8.6998128172559746</v>
      </c>
      <c r="Y81" s="44">
        <v>99.688723981213968</v>
      </c>
      <c r="Z81" s="8">
        <v>96.308051414649327</v>
      </c>
    </row>
    <row r="82" spans="1:26">
      <c r="A82" s="6" t="s">
        <v>1141</v>
      </c>
      <c r="B82" s="7">
        <v>278000</v>
      </c>
      <c r="C82" s="8" t="s">
        <v>15</v>
      </c>
      <c r="D82" s="8" t="s">
        <v>16</v>
      </c>
      <c r="E82" s="8">
        <v>539</v>
      </c>
      <c r="F82" s="15">
        <v>0.1011326860841424</v>
      </c>
      <c r="G82" s="70">
        <v>18.271514708569342</v>
      </c>
      <c r="H82" s="9">
        <v>0.25372470000000003</v>
      </c>
      <c r="I82" s="10">
        <v>5.3280000000000001E-2</v>
      </c>
      <c r="J82" s="11">
        <v>8.3000000000000001E-4</v>
      </c>
      <c r="K82" s="52">
        <v>0.3997</v>
      </c>
      <c r="L82" s="10">
        <v>9.4999999999999998E-3</v>
      </c>
      <c r="M82" s="10">
        <v>5.4730000000000001E-2</v>
      </c>
      <c r="N82" s="10">
        <v>7.6000000000000004E-4</v>
      </c>
      <c r="O82" s="43">
        <v>0.58424995432121329</v>
      </c>
      <c r="P82" s="8">
        <v>340.73945280788206</v>
      </c>
      <c r="Q82" s="192">
        <v>35.270950287803359</v>
      </c>
      <c r="R82" s="192">
        <v>37.170981930438785</v>
      </c>
      <c r="S82" s="8">
        <v>343.49595489595225</v>
      </c>
      <c r="T82" s="8">
        <v>4.6433784062634231</v>
      </c>
      <c r="U82" s="8">
        <v>7.6181027362202371</v>
      </c>
      <c r="V82" s="8">
        <v>341.43060155806779</v>
      </c>
      <c r="W82" s="8">
        <v>6.8682941975757217</v>
      </c>
      <c r="X82" s="8">
        <v>8.748382198937577</v>
      </c>
      <c r="Y82" s="44">
        <v>100.60491160676857</v>
      </c>
      <c r="Z82" s="8">
        <v>100.80897649666191</v>
      </c>
    </row>
    <row r="83" spans="1:26">
      <c r="A83" s="6" t="s">
        <v>1142</v>
      </c>
      <c r="B83" s="7">
        <v>245400</v>
      </c>
      <c r="C83" s="8" t="s">
        <v>15</v>
      </c>
      <c r="D83" s="8" t="s">
        <v>16</v>
      </c>
      <c r="E83" s="8">
        <v>480.4</v>
      </c>
      <c r="F83" s="15">
        <v>0.10103051121438675</v>
      </c>
      <c r="G83" s="70">
        <v>18.311664530305805</v>
      </c>
      <c r="H83" s="9">
        <v>0.24142830000000001</v>
      </c>
      <c r="I83" s="10">
        <v>5.2940000000000001E-2</v>
      </c>
      <c r="J83" s="11">
        <v>8.4000000000000003E-4</v>
      </c>
      <c r="K83" s="52">
        <v>0.3977</v>
      </c>
      <c r="L83" s="10">
        <v>9.4000000000000004E-3</v>
      </c>
      <c r="M83" s="10">
        <v>5.4609999999999999E-2</v>
      </c>
      <c r="N83" s="10">
        <v>7.2000000000000005E-4</v>
      </c>
      <c r="O83" s="43">
        <v>0.5578122625814772</v>
      </c>
      <c r="P83" s="8">
        <v>326.22612385069539</v>
      </c>
      <c r="Q83" s="192">
        <v>36.017930575928531</v>
      </c>
      <c r="R83" s="192">
        <v>37.889907986022067</v>
      </c>
      <c r="S83" s="8">
        <v>342.76248404470283</v>
      </c>
      <c r="T83" s="8">
        <v>4.3995738184770516</v>
      </c>
      <c r="U83" s="8">
        <v>7.4619610326082579</v>
      </c>
      <c r="V83" s="8">
        <v>339.97870590315648</v>
      </c>
      <c r="W83" s="8">
        <v>6.8059301450467729</v>
      </c>
      <c r="X83" s="8">
        <v>8.6875889924145895</v>
      </c>
      <c r="Y83" s="44">
        <v>100.81880955871962</v>
      </c>
      <c r="Z83" s="8">
        <v>105.06898711814252</v>
      </c>
    </row>
    <row r="84" spans="1:26">
      <c r="A84" s="6" t="s">
        <v>1143</v>
      </c>
      <c r="B84" s="7">
        <v>257300</v>
      </c>
      <c r="C84" s="8" t="s">
        <v>15</v>
      </c>
      <c r="D84" s="8" t="s">
        <v>16</v>
      </c>
      <c r="E84" s="8">
        <v>533</v>
      </c>
      <c r="F84" s="15">
        <v>0.10152284263959391</v>
      </c>
      <c r="G84" s="70">
        <v>18.467220683287167</v>
      </c>
      <c r="H84" s="9">
        <v>0.2455475</v>
      </c>
      <c r="I84" s="10">
        <v>5.2519999999999997E-2</v>
      </c>
      <c r="J84" s="11">
        <v>7.6000000000000004E-4</v>
      </c>
      <c r="K84" s="52">
        <v>0.39129999999999998</v>
      </c>
      <c r="L84" s="10">
        <v>8.8999999999999999E-3</v>
      </c>
      <c r="M84" s="10">
        <v>5.4149999999999997E-2</v>
      </c>
      <c r="N84" s="10">
        <v>7.2000000000000005E-4</v>
      </c>
      <c r="O84" s="43">
        <v>0.58459335802545997</v>
      </c>
      <c r="P84" s="8">
        <v>308.11614909250915</v>
      </c>
      <c r="Q84" s="192">
        <v>32.954504983206938</v>
      </c>
      <c r="R84" s="192">
        <v>35.003566876439315</v>
      </c>
      <c r="S84" s="8">
        <v>339.95007241814841</v>
      </c>
      <c r="T84" s="8">
        <v>4.4014930075920802</v>
      </c>
      <c r="U84" s="8">
        <v>7.4242663226460195</v>
      </c>
      <c r="V84" s="8">
        <v>335.31863925033662</v>
      </c>
      <c r="W84" s="8">
        <v>6.4746120680977697</v>
      </c>
      <c r="X84" s="8">
        <v>8.3914650777908264</v>
      </c>
      <c r="Y84" s="44">
        <v>101.38120361521392</v>
      </c>
      <c r="Z84" s="8">
        <v>110.33179319532564</v>
      </c>
    </row>
    <row r="85" spans="1:26">
      <c r="A85" s="6" t="s">
        <v>1166</v>
      </c>
      <c r="B85" s="7">
        <v>253400</v>
      </c>
      <c r="C85" s="8" t="s">
        <v>15</v>
      </c>
      <c r="D85" s="8" t="s">
        <v>16</v>
      </c>
      <c r="E85" s="8">
        <v>502</v>
      </c>
      <c r="F85" s="15">
        <v>0.10198878123406425</v>
      </c>
      <c r="G85" s="70">
        <v>18.443378827001109</v>
      </c>
      <c r="H85" s="9">
        <v>0.24491389999999999</v>
      </c>
      <c r="I85" s="10">
        <v>5.3490000000000003E-2</v>
      </c>
      <c r="J85" s="11">
        <v>7.2999999999999996E-4</v>
      </c>
      <c r="K85" s="52">
        <v>0.4</v>
      </c>
      <c r="L85" s="10">
        <v>8.9999999999999993E-3</v>
      </c>
      <c r="M85" s="10">
        <v>5.4219999999999997E-2</v>
      </c>
      <c r="N85" s="10">
        <v>7.2000000000000005E-4</v>
      </c>
      <c r="O85" s="43">
        <v>0.59018812246403562</v>
      </c>
      <c r="P85" s="8">
        <v>349.63886175698394</v>
      </c>
      <c r="Q85" s="192">
        <v>30.850939594635118</v>
      </c>
      <c r="R85" s="192">
        <v>32.999830734528707</v>
      </c>
      <c r="S85" s="8">
        <v>340.3781272594843</v>
      </c>
      <c r="T85" s="8">
        <v>4.4012008490697667</v>
      </c>
      <c r="U85" s="8">
        <v>7.4299967890294738</v>
      </c>
      <c r="V85" s="8">
        <v>341.64820695660546</v>
      </c>
      <c r="W85" s="8">
        <v>6.506570843610973</v>
      </c>
      <c r="X85" s="8">
        <v>8.4700271236450817</v>
      </c>
      <c r="Y85" s="44">
        <v>99.628249271835784</v>
      </c>
      <c r="Z85" s="8">
        <v>97.351342911093127</v>
      </c>
    </row>
    <row r="86" spans="1:26">
      <c r="A86" s="6" t="s">
        <v>1144</v>
      </c>
      <c r="B86" s="7">
        <v>262700</v>
      </c>
      <c r="C86" s="8" t="s">
        <v>15</v>
      </c>
      <c r="D86" s="8" t="s">
        <v>16</v>
      </c>
      <c r="E86" s="8">
        <v>514</v>
      </c>
      <c r="F86" s="15">
        <v>0.10116337885685382</v>
      </c>
      <c r="G86" s="70">
        <v>18.251505749224311</v>
      </c>
      <c r="H86" s="9">
        <v>0.24983810000000001</v>
      </c>
      <c r="I86" s="10">
        <v>5.3289999999999997E-2</v>
      </c>
      <c r="J86" s="11">
        <v>7.2999999999999996E-4</v>
      </c>
      <c r="K86" s="52">
        <v>0.40260000000000001</v>
      </c>
      <c r="L86" s="10">
        <v>8.9999999999999993E-3</v>
      </c>
      <c r="M86" s="10">
        <v>5.4789999999999998E-2</v>
      </c>
      <c r="N86" s="10">
        <v>7.5000000000000002E-4</v>
      </c>
      <c r="O86" s="43">
        <v>0.61233801788647568</v>
      </c>
      <c r="P86" s="8">
        <v>341.16434812510005</v>
      </c>
      <c r="Q86" s="192">
        <v>31.013278785894016</v>
      </c>
      <c r="R86" s="192">
        <v>33.157874969823943</v>
      </c>
      <c r="S86" s="8">
        <v>343.86265902867501</v>
      </c>
      <c r="T86" s="8">
        <v>4.5820424674224114</v>
      </c>
      <c r="U86" s="8">
        <v>7.585899268842013</v>
      </c>
      <c r="V86" s="8">
        <v>343.53216948842271</v>
      </c>
      <c r="W86" s="8">
        <v>6.4945481020508851</v>
      </c>
      <c r="X86" s="8">
        <v>8.4769278346472561</v>
      </c>
      <c r="Y86" s="44">
        <v>100.09620337470709</v>
      </c>
      <c r="Z86" s="8">
        <v>100.79091233254699</v>
      </c>
    </row>
    <row r="87" spans="1:26">
      <c r="A87" s="6" t="s">
        <v>1145</v>
      </c>
      <c r="B87" s="7">
        <v>272900</v>
      </c>
      <c r="C87" s="8" t="s">
        <v>15</v>
      </c>
      <c r="D87" s="8" t="s">
        <v>16</v>
      </c>
      <c r="E87" s="8">
        <v>552</v>
      </c>
      <c r="F87" s="15">
        <v>0.10145074566298062</v>
      </c>
      <c r="G87" s="70">
        <v>18.201674554058972</v>
      </c>
      <c r="H87" s="9">
        <v>0.24847569999999999</v>
      </c>
      <c r="I87" s="10">
        <v>5.3359999999999998E-2</v>
      </c>
      <c r="J87" s="11">
        <v>8.1999999999999998E-4</v>
      </c>
      <c r="K87" s="52">
        <v>0.40589999999999998</v>
      </c>
      <c r="L87" s="10">
        <v>9.5999999999999992E-3</v>
      </c>
      <c r="M87" s="10">
        <v>5.4940000000000003E-2</v>
      </c>
      <c r="N87" s="10">
        <v>7.5000000000000002E-4</v>
      </c>
      <c r="O87" s="43">
        <v>0.57719216417910446</v>
      </c>
      <c r="P87" s="8">
        <v>344.13548959698659</v>
      </c>
      <c r="Q87" s="192">
        <v>34.772803665358545</v>
      </c>
      <c r="R87" s="192">
        <v>36.696377399300097</v>
      </c>
      <c r="S87" s="8">
        <v>344.77932810855407</v>
      </c>
      <c r="T87" s="8">
        <v>4.5813911865935211</v>
      </c>
      <c r="U87" s="8">
        <v>7.5980127779386066</v>
      </c>
      <c r="V87" s="8">
        <v>345.91832980019757</v>
      </c>
      <c r="W87" s="8">
        <v>6.9098425811978359</v>
      </c>
      <c r="X87" s="8">
        <v>8.8179141974696904</v>
      </c>
      <c r="Y87" s="44">
        <v>99.670731038652576</v>
      </c>
      <c r="Z87" s="8">
        <v>100.18708867031457</v>
      </c>
    </row>
    <row r="88" spans="1:26">
      <c r="A88" s="6" t="s">
        <v>1146</v>
      </c>
      <c r="B88" s="7">
        <v>278500</v>
      </c>
      <c r="C88" s="8" t="s">
        <v>15</v>
      </c>
      <c r="D88" s="8" t="s">
        <v>16</v>
      </c>
      <c r="E88" s="8">
        <v>571</v>
      </c>
      <c r="F88" s="15">
        <v>0.10192640913260625</v>
      </c>
      <c r="G88" s="70">
        <v>18.264840182648403</v>
      </c>
      <c r="H88" s="9">
        <v>0.25687539999999998</v>
      </c>
      <c r="I88" s="10">
        <v>5.364E-2</v>
      </c>
      <c r="J88" s="11">
        <v>7.9000000000000001E-4</v>
      </c>
      <c r="K88" s="52">
        <v>0.40489999999999998</v>
      </c>
      <c r="L88" s="10">
        <v>9.2999999999999992E-3</v>
      </c>
      <c r="M88" s="10">
        <v>5.475E-2</v>
      </c>
      <c r="N88" s="10">
        <v>7.6999999999999996E-4</v>
      </c>
      <c r="O88" s="43">
        <v>0.61231010949084308</v>
      </c>
      <c r="P88" s="8">
        <v>355.96567967844408</v>
      </c>
      <c r="Q88" s="192">
        <v>33.256010455056426</v>
      </c>
      <c r="R88" s="192">
        <v>35.254271343053752</v>
      </c>
      <c r="S88" s="8">
        <v>343.61819192464839</v>
      </c>
      <c r="T88" s="8">
        <v>4.7043640297349043</v>
      </c>
      <c r="U88" s="8">
        <v>7.6570519424657846</v>
      </c>
      <c r="V88" s="8">
        <v>345.19584289533304</v>
      </c>
      <c r="W88" s="8">
        <v>6.699369764466212</v>
      </c>
      <c r="X88" s="8">
        <v>8.6483734258636105</v>
      </c>
      <c r="Y88" s="44">
        <v>99.542969301874535</v>
      </c>
      <c r="Z88" s="8">
        <v>96.53127015926097</v>
      </c>
    </row>
    <row r="89" spans="1:26">
      <c r="A89" s="6" t="s">
        <v>1147</v>
      </c>
      <c r="B89" s="7">
        <v>262300</v>
      </c>
      <c r="C89" s="8" t="s">
        <v>15</v>
      </c>
      <c r="D89" s="8" t="s">
        <v>16</v>
      </c>
      <c r="E89" s="8">
        <v>540</v>
      </c>
      <c r="F89" s="15">
        <v>0.10134792743488395</v>
      </c>
      <c r="G89" s="70">
        <v>18.244845831052729</v>
      </c>
      <c r="H89" s="9">
        <v>0.23966960000000001</v>
      </c>
      <c r="I89" s="10">
        <v>5.3199999999999997E-2</v>
      </c>
      <c r="J89" s="11">
        <v>7.9000000000000001E-4</v>
      </c>
      <c r="K89" s="52">
        <v>0.40250000000000002</v>
      </c>
      <c r="L89" s="10">
        <v>9.2999999999999992E-3</v>
      </c>
      <c r="M89" s="10">
        <v>5.4809999999999998E-2</v>
      </c>
      <c r="N89" s="10">
        <v>7.2000000000000005E-4</v>
      </c>
      <c r="O89" s="43">
        <v>0.56853293783215941</v>
      </c>
      <c r="P89" s="8">
        <v>337.33626076006931</v>
      </c>
      <c r="Q89" s="192">
        <v>33.641944553822789</v>
      </c>
      <c r="R89" s="192">
        <v>35.631289478430318</v>
      </c>
      <c r="S89" s="8">
        <v>343.98488910418405</v>
      </c>
      <c r="T89" s="8">
        <v>4.3987399103560278</v>
      </c>
      <c r="U89" s="8">
        <v>7.4783772443250314</v>
      </c>
      <c r="V89" s="8">
        <v>343.45977399067311</v>
      </c>
      <c r="W89" s="8">
        <v>6.7107961258265618</v>
      </c>
      <c r="X89" s="8">
        <v>8.6426380962183771</v>
      </c>
      <c r="Y89" s="44">
        <v>100.15288984424859</v>
      </c>
      <c r="Z89" s="8">
        <v>101.97092015223457</v>
      </c>
    </row>
    <row r="90" spans="1:26">
      <c r="A90" s="6" t="s">
        <v>1148</v>
      </c>
      <c r="B90" s="7">
        <v>258900</v>
      </c>
      <c r="C90" s="8" t="s">
        <v>15</v>
      </c>
      <c r="D90" s="8" t="s">
        <v>16</v>
      </c>
      <c r="E90" s="8">
        <v>530</v>
      </c>
      <c r="F90" s="15">
        <v>0.10217635639113108</v>
      </c>
      <c r="G90" s="70">
        <v>18.36210062431142</v>
      </c>
      <c r="H90" s="9">
        <v>0.2393884</v>
      </c>
      <c r="I90" s="10">
        <v>5.2999999999999999E-2</v>
      </c>
      <c r="J90" s="11">
        <v>7.6999999999999996E-4</v>
      </c>
      <c r="K90" s="52">
        <v>0.39889999999999998</v>
      </c>
      <c r="L90" s="10">
        <v>9.1000000000000004E-3</v>
      </c>
      <c r="M90" s="10">
        <v>5.4460000000000001E-2</v>
      </c>
      <c r="N90" s="10">
        <v>7.1000000000000002E-4</v>
      </c>
      <c r="O90" s="43">
        <v>0.57148305238646768</v>
      </c>
      <c r="P90" s="8">
        <v>328.79678831034431</v>
      </c>
      <c r="Q90" s="192">
        <v>32.963977753244841</v>
      </c>
      <c r="R90" s="192">
        <v>34.99787311413634</v>
      </c>
      <c r="S90" s="8">
        <v>341.84552810777552</v>
      </c>
      <c r="T90" s="8">
        <v>4.339106139090859</v>
      </c>
      <c r="U90" s="8">
        <v>7.413763943692004</v>
      </c>
      <c r="V90" s="8">
        <v>340.85009240010953</v>
      </c>
      <c r="W90" s="8">
        <v>6.583788633398683</v>
      </c>
      <c r="X90" s="8">
        <v>8.5225537204997295</v>
      </c>
      <c r="Y90" s="44">
        <v>100.29204501622885</v>
      </c>
      <c r="Z90" s="8">
        <v>103.96863359416844</v>
      </c>
    </row>
    <row r="91" spans="1:26">
      <c r="A91" s="6" t="s">
        <v>1149</v>
      </c>
      <c r="B91" s="7">
        <v>259400</v>
      </c>
      <c r="C91" s="8" t="s">
        <v>15</v>
      </c>
      <c r="D91" s="8" t="s">
        <v>16</v>
      </c>
      <c r="E91" s="8">
        <v>516</v>
      </c>
      <c r="F91" s="15">
        <v>0.10176045588684238</v>
      </c>
      <c r="G91" s="70">
        <v>18.446781036709094</v>
      </c>
      <c r="H91" s="9">
        <v>0.24160139999999999</v>
      </c>
      <c r="I91" s="10">
        <v>5.355E-2</v>
      </c>
      <c r="J91" s="11">
        <v>8.0000000000000004E-4</v>
      </c>
      <c r="K91" s="52">
        <v>0.40050000000000002</v>
      </c>
      <c r="L91" s="10">
        <v>9.1999999999999998E-3</v>
      </c>
      <c r="M91" s="10">
        <v>5.4210000000000001E-2</v>
      </c>
      <c r="N91" s="10">
        <v>7.1000000000000002E-4</v>
      </c>
      <c r="O91" s="43">
        <v>0.57015591540145816</v>
      </c>
      <c r="P91" s="8">
        <v>352.17256587303268</v>
      </c>
      <c r="Q91" s="192">
        <v>33.756220493759095</v>
      </c>
      <c r="R91" s="192">
        <v>35.729087940432152</v>
      </c>
      <c r="S91" s="8">
        <v>340.31697830806496</v>
      </c>
      <c r="T91" s="8">
        <v>4.34013478750677</v>
      </c>
      <c r="U91" s="8">
        <v>7.3931656017549585</v>
      </c>
      <c r="V91" s="8">
        <v>342.01077902018199</v>
      </c>
      <c r="W91" s="8">
        <v>6.6483221574010827</v>
      </c>
      <c r="X91" s="8">
        <v>8.5821418559682456</v>
      </c>
      <c r="Y91" s="44">
        <v>99.504752242906051</v>
      </c>
      <c r="Z91" s="8">
        <v>96.633585715122976</v>
      </c>
    </row>
    <row r="92" spans="1:26">
      <c r="A92" s="6" t="s">
        <v>1150</v>
      </c>
      <c r="B92" s="7">
        <v>269400</v>
      </c>
      <c r="C92" s="8" t="s">
        <v>15</v>
      </c>
      <c r="D92" s="8" t="s">
        <v>16</v>
      </c>
      <c r="E92" s="8">
        <v>538</v>
      </c>
      <c r="F92" s="15">
        <v>0.10197838058331635</v>
      </c>
      <c r="G92" s="70">
        <v>18.443378827001109</v>
      </c>
      <c r="H92" s="9">
        <v>0.24831549999999999</v>
      </c>
      <c r="I92" s="10">
        <v>5.3609999999999998E-2</v>
      </c>
      <c r="J92" s="11">
        <v>7.6000000000000004E-4</v>
      </c>
      <c r="K92" s="52">
        <v>0.40100000000000002</v>
      </c>
      <c r="L92" s="10">
        <v>9.1000000000000004E-3</v>
      </c>
      <c r="M92" s="10">
        <v>5.4219999999999997E-2</v>
      </c>
      <c r="N92" s="10">
        <v>7.2999999999999996E-4</v>
      </c>
      <c r="O92" s="43">
        <v>0.59328904220088285</v>
      </c>
      <c r="P92" s="8">
        <v>354.70229876300766</v>
      </c>
      <c r="Q92" s="192">
        <v>32.01818192539502</v>
      </c>
      <c r="R92" s="192">
        <v>34.089977911424008</v>
      </c>
      <c r="S92" s="8">
        <v>340.3781272594843</v>
      </c>
      <c r="T92" s="8">
        <v>4.4623074866879051</v>
      </c>
      <c r="U92" s="8">
        <v>7.4663305207907911</v>
      </c>
      <c r="V92" s="8">
        <v>342.37322166306541</v>
      </c>
      <c r="W92" s="8">
        <v>6.5739518771156895</v>
      </c>
      <c r="X92" s="8">
        <v>8.5279001291303871</v>
      </c>
      <c r="Y92" s="44">
        <v>99.417274986083896</v>
      </c>
      <c r="Z92" s="8">
        <v>95.961635559319006</v>
      </c>
    </row>
    <row r="93" spans="1:26">
      <c r="A93" s="6" t="s">
        <v>1152</v>
      </c>
      <c r="B93" s="7">
        <v>263500</v>
      </c>
      <c r="C93" s="8" t="s">
        <v>15</v>
      </c>
      <c r="D93" s="8" t="s">
        <v>16</v>
      </c>
      <c r="E93" s="8">
        <v>503</v>
      </c>
      <c r="F93" s="15">
        <v>0.10315659170621001</v>
      </c>
      <c r="G93" s="70">
        <v>18.348623853211009</v>
      </c>
      <c r="H93" s="9">
        <v>0.24913730000000001</v>
      </c>
      <c r="I93" s="10">
        <v>5.3199999999999997E-2</v>
      </c>
      <c r="J93" s="11">
        <v>8.1999999999999998E-4</v>
      </c>
      <c r="K93" s="52">
        <v>0.40160000000000001</v>
      </c>
      <c r="L93" s="10">
        <v>9.2999999999999992E-3</v>
      </c>
      <c r="M93" s="10">
        <v>5.45E-2</v>
      </c>
      <c r="N93" s="10">
        <v>7.3999999999999999E-4</v>
      </c>
      <c r="O93" s="43">
        <v>0.58633520765512492</v>
      </c>
      <c r="P93" s="8">
        <v>337.33626076006931</v>
      </c>
      <c r="Q93" s="192">
        <v>34.919486752069218</v>
      </c>
      <c r="R93" s="192">
        <v>36.839909223030801</v>
      </c>
      <c r="S93" s="8">
        <v>342.0900624444302</v>
      </c>
      <c r="T93" s="8">
        <v>4.5222128702034752</v>
      </c>
      <c r="U93" s="8">
        <v>7.5256664660610113</v>
      </c>
      <c r="V93" s="8">
        <v>342.80798212924799</v>
      </c>
      <c r="W93" s="8">
        <v>6.7150910666447317</v>
      </c>
      <c r="X93" s="8">
        <v>8.6405011638097449</v>
      </c>
      <c r="Y93" s="44">
        <v>99.790576730343716</v>
      </c>
      <c r="Z93" s="8">
        <v>101.40921751893788</v>
      </c>
    </row>
    <row r="94" spans="1:26">
      <c r="A94" s="6" t="s">
        <v>1153</v>
      </c>
      <c r="B94" s="7">
        <v>272000</v>
      </c>
      <c r="C94" s="8" t="s">
        <v>15</v>
      </c>
      <c r="D94" s="8" t="s">
        <v>16</v>
      </c>
      <c r="E94" s="8">
        <v>514</v>
      </c>
      <c r="F94" s="15">
        <v>0.10228086325048584</v>
      </c>
      <c r="G94" s="70">
        <v>18.311664530305805</v>
      </c>
      <c r="H94" s="9">
        <v>0.24478150000000001</v>
      </c>
      <c r="I94" s="10">
        <v>5.3269999999999998E-2</v>
      </c>
      <c r="J94" s="11">
        <v>7.3999999999999999E-4</v>
      </c>
      <c r="K94" s="52">
        <v>0.40200000000000002</v>
      </c>
      <c r="L94" s="10">
        <v>8.9999999999999993E-3</v>
      </c>
      <c r="M94" s="10">
        <v>5.4609999999999999E-2</v>
      </c>
      <c r="N94" s="10">
        <v>7.2999999999999996E-4</v>
      </c>
      <c r="O94" s="43">
        <v>0.59708234145150463</v>
      </c>
      <c r="P94" s="8">
        <v>340.31444568995806</v>
      </c>
      <c r="Q94" s="192">
        <v>31.454664726134254</v>
      </c>
      <c r="R94" s="192">
        <v>33.571694311749646</v>
      </c>
      <c r="S94" s="8">
        <v>342.76248404470283</v>
      </c>
      <c r="T94" s="8">
        <v>4.4606578740808231</v>
      </c>
      <c r="U94" s="8">
        <v>7.4981129205751245</v>
      </c>
      <c r="V94" s="8">
        <v>343.09771905609836</v>
      </c>
      <c r="W94" s="8">
        <v>6.4973186356079395</v>
      </c>
      <c r="X94" s="8">
        <v>8.4753300285321416</v>
      </c>
      <c r="Y94" s="44">
        <v>99.902291681705776</v>
      </c>
      <c r="Z94" s="8">
        <v>100.7193460006617</v>
      </c>
    </row>
    <row r="95" spans="1:26">
      <c r="A95" s="6" t="s">
        <v>1154</v>
      </c>
      <c r="B95" s="7">
        <v>264900</v>
      </c>
      <c r="C95" s="8" t="s">
        <v>15</v>
      </c>
      <c r="D95" s="8" t="s">
        <v>16</v>
      </c>
      <c r="E95" s="8">
        <v>503</v>
      </c>
      <c r="F95" s="15">
        <v>0.10209290454313426</v>
      </c>
      <c r="G95" s="70">
        <v>18.439977872026553</v>
      </c>
      <c r="H95" s="9">
        <v>0.2448236</v>
      </c>
      <c r="I95" s="10">
        <v>5.305E-2</v>
      </c>
      <c r="J95" s="11">
        <v>7.3999999999999999E-4</v>
      </c>
      <c r="K95" s="52">
        <v>0.39710000000000001</v>
      </c>
      <c r="L95" s="10">
        <v>8.8999999999999999E-3</v>
      </c>
      <c r="M95" s="10">
        <v>5.423E-2</v>
      </c>
      <c r="N95" s="10">
        <v>7.2000000000000005E-4</v>
      </c>
      <c r="O95" s="43">
        <v>0.59238325318504004</v>
      </c>
      <c r="P95" s="8">
        <v>330.93589032921301</v>
      </c>
      <c r="Q95" s="192">
        <v>31.637770319720431</v>
      </c>
      <c r="R95" s="192">
        <v>33.750121064963324</v>
      </c>
      <c r="S95" s="8">
        <v>340.43927563086805</v>
      </c>
      <c r="T95" s="8">
        <v>4.4011591153041536</v>
      </c>
      <c r="U95" s="8">
        <v>7.430815594785372</v>
      </c>
      <c r="V95" s="8">
        <v>339.54273206509026</v>
      </c>
      <c r="W95" s="8">
        <v>6.4478181592822352</v>
      </c>
      <c r="X95" s="8">
        <v>8.4070484572174564</v>
      </c>
      <c r="Y95" s="44">
        <v>100.26404439886699</v>
      </c>
      <c r="Z95" s="8">
        <v>102.87166958295188</v>
      </c>
    </row>
    <row r="96" spans="1:26">
      <c r="A96" s="6" t="s">
        <v>1155</v>
      </c>
      <c r="B96" s="7">
        <v>285800</v>
      </c>
      <c r="C96" s="8" t="s">
        <v>15</v>
      </c>
      <c r="D96" s="8" t="s">
        <v>16</v>
      </c>
      <c r="E96" s="8">
        <v>578</v>
      </c>
      <c r="F96" s="15">
        <v>0.10406910188365075</v>
      </c>
      <c r="G96" s="70">
        <v>18.429782528566161</v>
      </c>
      <c r="H96" s="9">
        <v>0.24794949999999999</v>
      </c>
      <c r="I96" s="10">
        <v>5.2580000000000002E-2</v>
      </c>
      <c r="J96" s="11">
        <v>7.3999999999999999E-4</v>
      </c>
      <c r="K96" s="52">
        <v>0.39510000000000001</v>
      </c>
      <c r="L96" s="10">
        <v>8.8999999999999999E-3</v>
      </c>
      <c r="M96" s="10">
        <v>5.4260000000000003E-2</v>
      </c>
      <c r="N96" s="10">
        <v>7.2999999999999996E-4</v>
      </c>
      <c r="O96" s="43">
        <v>0.59725541193670095</v>
      </c>
      <c r="P96" s="8">
        <v>310.71573190461658</v>
      </c>
      <c r="Q96" s="192">
        <v>32.03578761542483</v>
      </c>
      <c r="R96" s="192">
        <v>34.138141885405233</v>
      </c>
      <c r="S96" s="8">
        <v>340.62271726490587</v>
      </c>
      <c r="T96" s="8">
        <v>4.4621382395017122</v>
      </c>
      <c r="U96" s="8">
        <v>7.4695872856057122</v>
      </c>
      <c r="V96" s="8">
        <v>338.08813249928949</v>
      </c>
      <c r="W96" s="8">
        <v>6.457032351824239</v>
      </c>
      <c r="X96" s="8">
        <v>8.4016401629531856</v>
      </c>
      <c r="Y96" s="44">
        <v>100.74968167231415</v>
      </c>
      <c r="Z96" s="8">
        <v>109.62519186813178</v>
      </c>
    </row>
    <row r="97" spans="1:26">
      <c r="A97" s="6" t="s">
        <v>1156</v>
      </c>
      <c r="B97" s="7">
        <v>261900</v>
      </c>
      <c r="C97" s="8" t="s">
        <v>15</v>
      </c>
      <c r="D97" s="8" t="s">
        <v>16</v>
      </c>
      <c r="E97" s="8">
        <v>512</v>
      </c>
      <c r="F97" s="15">
        <v>0.10118385105737125</v>
      </c>
      <c r="G97" s="70">
        <v>18.385732671446956</v>
      </c>
      <c r="H97" s="9">
        <v>0.25352639999999999</v>
      </c>
      <c r="I97" s="10">
        <v>5.3190000000000001E-2</v>
      </c>
      <c r="J97" s="11">
        <v>7.9000000000000001E-4</v>
      </c>
      <c r="K97" s="52">
        <v>0.40060000000000001</v>
      </c>
      <c r="L97" s="10">
        <v>9.4000000000000004E-3</v>
      </c>
      <c r="M97" s="10">
        <v>5.4390000000000001E-2</v>
      </c>
      <c r="N97" s="10">
        <v>7.5000000000000002E-4</v>
      </c>
      <c r="O97" s="43">
        <v>0.58765887033364228</v>
      </c>
      <c r="P97" s="8">
        <v>336.9103572275626</v>
      </c>
      <c r="Q97" s="192">
        <v>33.650814320531886</v>
      </c>
      <c r="R97" s="192">
        <v>35.639956612601665</v>
      </c>
      <c r="S97" s="8">
        <v>341.41757069694626</v>
      </c>
      <c r="T97" s="8">
        <v>4.5837801219154812</v>
      </c>
      <c r="U97" s="8">
        <v>7.5536441926439011</v>
      </c>
      <c r="V97" s="8">
        <v>342.08327789945713</v>
      </c>
      <c r="W97" s="8">
        <v>6.7918852117547317</v>
      </c>
      <c r="X97" s="8">
        <v>8.6941187986767545</v>
      </c>
      <c r="Y97" s="44">
        <v>99.805396157743047</v>
      </c>
      <c r="Z97" s="8">
        <v>101.33780792804161</v>
      </c>
    </row>
    <row r="98" spans="1:26">
      <c r="A98" s="6" t="s">
        <v>1157</v>
      </c>
      <c r="B98" s="7">
        <v>295200</v>
      </c>
      <c r="C98" s="8" t="s">
        <v>15</v>
      </c>
      <c r="D98" s="8" t="s">
        <v>16</v>
      </c>
      <c r="E98" s="8">
        <v>594</v>
      </c>
      <c r="F98" s="15">
        <v>0.10443864229765014</v>
      </c>
      <c r="G98" s="70">
        <v>18.261504747991232</v>
      </c>
      <c r="H98" s="9">
        <v>0.2501119</v>
      </c>
      <c r="I98" s="10">
        <v>5.3350000000000002E-2</v>
      </c>
      <c r="J98" s="11">
        <v>8.0000000000000004E-4</v>
      </c>
      <c r="K98" s="52">
        <v>0.40429999999999999</v>
      </c>
      <c r="L98" s="10">
        <v>9.2999999999999992E-3</v>
      </c>
      <c r="M98" s="10">
        <v>5.4760000000000003E-2</v>
      </c>
      <c r="N98" s="10">
        <v>7.5000000000000002E-4</v>
      </c>
      <c r="O98" s="43">
        <v>0.59541341690426264</v>
      </c>
      <c r="P98" s="8">
        <v>343.71137532823246</v>
      </c>
      <c r="Q98" s="192">
        <v>33.933597236317624</v>
      </c>
      <c r="R98" s="192">
        <v>35.902450333162193</v>
      </c>
      <c r="S98" s="8">
        <v>343.6793095698082</v>
      </c>
      <c r="T98" s="8">
        <v>4.5821727458091459</v>
      </c>
      <c r="U98" s="8">
        <v>7.5834777285339783</v>
      </c>
      <c r="V98" s="8">
        <v>344.76210386556085</v>
      </c>
      <c r="W98" s="8">
        <v>6.7022227053378174</v>
      </c>
      <c r="X98" s="8">
        <v>8.6469345973766849</v>
      </c>
      <c r="Y98" s="44">
        <v>99.685930012721215</v>
      </c>
      <c r="Z98" s="8">
        <v>99.990670731105808</v>
      </c>
    </row>
    <row r="99" spans="1:26">
      <c r="A99" s="6" t="s">
        <v>1158</v>
      </c>
      <c r="B99" s="7">
        <v>284300</v>
      </c>
      <c r="C99" s="8" t="s">
        <v>15</v>
      </c>
      <c r="D99" s="8" t="s">
        <v>16</v>
      </c>
      <c r="E99" s="8">
        <v>574</v>
      </c>
      <c r="F99" s="15">
        <v>0.10439503079653407</v>
      </c>
      <c r="G99" s="70">
        <v>18.338529249954153</v>
      </c>
      <c r="H99" s="9">
        <v>0.2421372</v>
      </c>
      <c r="I99" s="10">
        <v>5.2900000000000003E-2</v>
      </c>
      <c r="J99" s="11">
        <v>7.2999999999999996E-4</v>
      </c>
      <c r="K99" s="52">
        <v>0.39960000000000001</v>
      </c>
      <c r="L99" s="10">
        <v>8.8000000000000005E-3</v>
      </c>
      <c r="M99" s="10">
        <v>5.4530000000000002E-2</v>
      </c>
      <c r="N99" s="10">
        <v>7.2000000000000005E-4</v>
      </c>
      <c r="O99" s="43">
        <v>0.59956987813213747</v>
      </c>
      <c r="P99" s="8">
        <v>324.51007394780544</v>
      </c>
      <c r="Q99" s="192">
        <v>31.334535774736473</v>
      </c>
      <c r="R99" s="192">
        <v>33.470755766301586</v>
      </c>
      <c r="S99" s="8">
        <v>342.2734571097277</v>
      </c>
      <c r="T99" s="8">
        <v>4.3999074702632583</v>
      </c>
      <c r="U99" s="8">
        <v>7.4553991343049688</v>
      </c>
      <c r="V99" s="8">
        <v>341.35805606071568</v>
      </c>
      <c r="W99" s="8">
        <v>6.3642451006390957</v>
      </c>
      <c r="X99" s="8">
        <v>8.3590017421548737</v>
      </c>
      <c r="Y99" s="44">
        <v>100.2681644779607</v>
      </c>
      <c r="Z99" s="8">
        <v>105.47390808113381</v>
      </c>
    </row>
    <row r="100" spans="1:26">
      <c r="A100" s="6"/>
      <c r="B100" s="7"/>
      <c r="C100" s="8"/>
      <c r="D100" s="8"/>
      <c r="E100" s="8"/>
      <c r="F100" s="15"/>
      <c r="G100" s="70"/>
      <c r="H100" s="9"/>
      <c r="I100" s="10"/>
      <c r="J100" s="11"/>
      <c r="K100" s="52"/>
      <c r="L100" s="10"/>
      <c r="M100" s="10"/>
      <c r="N100" s="10"/>
      <c r="O100" s="43"/>
      <c r="P100" s="8"/>
      <c r="Q100" s="192"/>
      <c r="R100" s="192"/>
      <c r="S100" s="8"/>
      <c r="T100" s="8"/>
      <c r="U100" s="8"/>
      <c r="V100" s="8"/>
      <c r="W100" s="8"/>
      <c r="X100" s="8"/>
      <c r="Y100" s="44"/>
      <c r="Z100" s="8"/>
    </row>
    <row r="101" spans="1:26">
      <c r="A101" s="16" t="s">
        <v>1167</v>
      </c>
      <c r="B101" s="17">
        <v>66820</v>
      </c>
      <c r="C101" s="18" t="s">
        <v>15</v>
      </c>
      <c r="D101" s="18" t="s">
        <v>16</v>
      </c>
      <c r="E101" s="18">
        <v>41.97</v>
      </c>
      <c r="F101" s="19">
        <v>0.30835646006783846</v>
      </c>
      <c r="G101" s="189">
        <v>5.5772448410485227</v>
      </c>
      <c r="H101" s="20">
        <v>6.5321889999999994E-2</v>
      </c>
      <c r="I101" s="21">
        <v>7.51E-2</v>
      </c>
      <c r="J101" s="22">
        <v>1.5E-3</v>
      </c>
      <c r="K101" s="53">
        <v>1.8580000000000001</v>
      </c>
      <c r="L101" s="21">
        <v>0.04</v>
      </c>
      <c r="M101" s="21">
        <v>0.17929999999999999</v>
      </c>
      <c r="N101" s="21">
        <v>2.0999999999999999E-3</v>
      </c>
      <c r="O101" s="54">
        <v>0.54403234802007805</v>
      </c>
      <c r="P101" s="18">
        <v>1071.1791061980691</v>
      </c>
      <c r="Q101" s="190">
        <v>40.128796448171805</v>
      </c>
      <c r="R101" s="190">
        <v>41.457224874677834</v>
      </c>
      <c r="S101" s="18">
        <v>1063.1493448108772</v>
      </c>
      <c r="T101" s="18">
        <v>11.469033213282728</v>
      </c>
      <c r="U101" s="18">
        <v>21.069205586608632</v>
      </c>
      <c r="V101" s="18">
        <v>1066.2761633829271</v>
      </c>
      <c r="W101" s="18">
        <v>14.112569823643071</v>
      </c>
      <c r="X101" s="18">
        <v>18.69225264845727</v>
      </c>
      <c r="Y101" s="191">
        <v>99.706753402220912</v>
      </c>
      <c r="Z101" s="18">
        <v>99.250381066926153</v>
      </c>
    </row>
    <row r="102" spans="1:26">
      <c r="A102" s="16" t="s">
        <v>1168</v>
      </c>
      <c r="B102" s="17">
        <v>64340</v>
      </c>
      <c r="C102" s="18" t="s">
        <v>15</v>
      </c>
      <c r="D102" s="18" t="s">
        <v>16</v>
      </c>
      <c r="E102" s="18">
        <v>38.659999999999997</v>
      </c>
      <c r="F102" s="19">
        <v>0.31084861672365555</v>
      </c>
      <c r="G102" s="189">
        <v>5.5959709009513148</v>
      </c>
      <c r="H102" s="20">
        <v>6.5761269999999997E-2</v>
      </c>
      <c r="I102" s="21">
        <v>7.4499999999999997E-2</v>
      </c>
      <c r="J102" s="22">
        <v>1.5E-3</v>
      </c>
      <c r="K102" s="53">
        <v>1.843</v>
      </c>
      <c r="L102" s="21">
        <v>3.6999999999999998E-2</v>
      </c>
      <c r="M102" s="21">
        <v>0.1787</v>
      </c>
      <c r="N102" s="21">
        <v>2.0999999999999999E-3</v>
      </c>
      <c r="O102" s="54">
        <v>0.58535368048518588</v>
      </c>
      <c r="P102" s="18">
        <v>1055.043623112859</v>
      </c>
      <c r="Q102" s="190">
        <v>40.55002089444568</v>
      </c>
      <c r="R102" s="190">
        <v>41.871366909283942</v>
      </c>
      <c r="S102" s="18">
        <v>1059.8687268356925</v>
      </c>
      <c r="T102" s="18">
        <v>11.474866163959859</v>
      </c>
      <c r="U102" s="18">
        <v>21.030349203183277</v>
      </c>
      <c r="V102" s="18">
        <v>1060.932967120742</v>
      </c>
      <c r="W102" s="18">
        <v>13.129371456558601</v>
      </c>
      <c r="X102" s="18">
        <v>17.943008256859457</v>
      </c>
      <c r="Y102" s="191">
        <v>99.899688263252145</v>
      </c>
      <c r="Z102" s="18">
        <v>100.45733689272463</v>
      </c>
    </row>
    <row r="103" spans="1:26">
      <c r="A103" s="16" t="s">
        <v>1169</v>
      </c>
      <c r="B103" s="17">
        <v>64300</v>
      </c>
      <c r="C103" s="18" t="s">
        <v>15</v>
      </c>
      <c r="D103" s="18" t="s">
        <v>16</v>
      </c>
      <c r="E103" s="18">
        <v>38.909999999999997</v>
      </c>
      <c r="F103" s="19">
        <v>0.30656039239730226</v>
      </c>
      <c r="G103" s="189">
        <v>5.6148231330713081</v>
      </c>
      <c r="H103" s="20">
        <v>6.6205100000000003E-2</v>
      </c>
      <c r="I103" s="21">
        <v>7.4899999999999994E-2</v>
      </c>
      <c r="J103" s="22">
        <v>1.5E-3</v>
      </c>
      <c r="K103" s="53">
        <v>1.8460000000000001</v>
      </c>
      <c r="L103" s="21">
        <v>4.2000000000000003E-2</v>
      </c>
      <c r="M103" s="21">
        <v>0.17810000000000001</v>
      </c>
      <c r="N103" s="21">
        <v>2.0999999999999999E-3</v>
      </c>
      <c r="O103" s="54">
        <v>0.51824817518248167</v>
      </c>
      <c r="P103" s="18">
        <v>1065.8193119511707</v>
      </c>
      <c r="Q103" s="190">
        <v>40.268271508741861</v>
      </c>
      <c r="R103" s="190">
        <v>41.594339497529141</v>
      </c>
      <c r="S103" s="18">
        <v>1056.5864384846836</v>
      </c>
      <c r="T103" s="18">
        <v>11.480705050731558</v>
      </c>
      <c r="U103" s="18">
        <v>20.991502478702614</v>
      </c>
      <c r="V103" s="18">
        <v>1062.0038581181507</v>
      </c>
      <c r="W103" s="18">
        <v>14.875078806842566</v>
      </c>
      <c r="X103" s="18">
        <v>19.253030855993757</v>
      </c>
      <c r="Y103" s="191">
        <v>99.489887010103089</v>
      </c>
      <c r="Z103" s="18">
        <v>99.133729951882316</v>
      </c>
    </row>
    <row r="104" spans="1:26">
      <c r="A104" s="16" t="s">
        <v>1170</v>
      </c>
      <c r="B104" s="17">
        <v>66830</v>
      </c>
      <c r="C104" s="18" t="s">
        <v>15</v>
      </c>
      <c r="D104" s="18" t="s">
        <v>16</v>
      </c>
      <c r="E104" s="18">
        <v>41.39</v>
      </c>
      <c r="F104" s="19">
        <v>0.30797659377887282</v>
      </c>
      <c r="G104" s="189">
        <v>5.6053811659192823</v>
      </c>
      <c r="H104" s="20">
        <v>5.9698569999999999E-2</v>
      </c>
      <c r="I104" s="21">
        <v>7.5700000000000003E-2</v>
      </c>
      <c r="J104" s="193">
        <v>1.5E-3</v>
      </c>
      <c r="K104" s="53">
        <v>1.8640000000000001</v>
      </c>
      <c r="L104" s="21">
        <v>4.1000000000000002E-2</v>
      </c>
      <c r="M104" s="21">
        <v>0.1784</v>
      </c>
      <c r="N104" s="21">
        <v>1.9E-3</v>
      </c>
      <c r="O104" s="54">
        <v>0.48419555944438358</v>
      </c>
      <c r="P104" s="194">
        <v>1087.1477655663007</v>
      </c>
      <c r="Q104" s="190">
        <v>39.715862022506514</v>
      </c>
      <c r="R104" s="190">
        <v>41.05136949002268</v>
      </c>
      <c r="S104" s="18">
        <v>1058.2277915634706</v>
      </c>
      <c r="T104" s="18">
        <v>10.385542540549977</v>
      </c>
      <c r="U104" s="18">
        <v>20.436076263281393</v>
      </c>
      <c r="V104" s="18">
        <v>1068.4055938451531</v>
      </c>
      <c r="W104" s="18">
        <v>14.432798096639772</v>
      </c>
      <c r="X104" s="18">
        <v>18.942490790117972</v>
      </c>
      <c r="Y104" s="191">
        <v>99.04738403277608</v>
      </c>
      <c r="Z104" s="18">
        <v>97.339830433467753</v>
      </c>
    </row>
    <row r="105" spans="1:26">
      <c r="A105" s="16" t="s">
        <v>1171</v>
      </c>
      <c r="B105" s="17">
        <v>67550</v>
      </c>
      <c r="C105" s="18" t="s">
        <v>15</v>
      </c>
      <c r="D105" s="18" t="s">
        <v>16</v>
      </c>
      <c r="E105" s="18">
        <v>42.6</v>
      </c>
      <c r="F105" s="19">
        <v>0.30627871362940273</v>
      </c>
      <c r="G105" s="189">
        <v>5.6242969628796393</v>
      </c>
      <c r="H105" s="20">
        <v>6.3265429999999998E-2</v>
      </c>
      <c r="I105" s="21">
        <v>7.4499999999999997E-2</v>
      </c>
      <c r="J105" s="193">
        <v>1.5E-3</v>
      </c>
      <c r="K105" s="53">
        <v>1.823</v>
      </c>
      <c r="L105" s="21">
        <v>3.9E-2</v>
      </c>
      <c r="M105" s="21">
        <v>0.17780000000000001</v>
      </c>
      <c r="N105" s="21">
        <v>2E-3</v>
      </c>
      <c r="O105" s="54">
        <v>0.52579965965792741</v>
      </c>
      <c r="P105" s="194">
        <v>1055.043623112859</v>
      </c>
      <c r="Q105" s="190">
        <v>40.55002089444568</v>
      </c>
      <c r="R105" s="190">
        <v>41.871366909283942</v>
      </c>
      <c r="S105" s="18">
        <v>1054.9446673865161</v>
      </c>
      <c r="T105" s="18">
        <v>10.937250981495481</v>
      </c>
      <c r="U105" s="18">
        <v>20.67862206194809</v>
      </c>
      <c r="V105" s="18">
        <v>1053.7646842375511</v>
      </c>
      <c r="W105" s="18">
        <v>13.931595535266297</v>
      </c>
      <c r="X105" s="18">
        <v>18.503164717451227</v>
      </c>
      <c r="Y105" s="191">
        <v>100.11197786058077</v>
      </c>
      <c r="Z105" s="18">
        <v>99.99062069812328</v>
      </c>
    </row>
    <row r="106" spans="1:26">
      <c r="A106" s="16" t="s">
        <v>1172</v>
      </c>
      <c r="B106" s="17">
        <v>66650</v>
      </c>
      <c r="C106" s="18" t="s">
        <v>15</v>
      </c>
      <c r="D106" s="18" t="s">
        <v>16</v>
      </c>
      <c r="E106" s="18">
        <v>40.6</v>
      </c>
      <c r="F106" s="19">
        <v>0.30845157310302285</v>
      </c>
      <c r="G106" s="189">
        <v>5.6242969628796393</v>
      </c>
      <c r="H106" s="20">
        <v>6.0102160000000002E-2</v>
      </c>
      <c r="I106" s="21">
        <v>7.4499999999999997E-2</v>
      </c>
      <c r="J106" s="193">
        <v>1.5E-3</v>
      </c>
      <c r="K106" s="53">
        <v>1.8240000000000001</v>
      </c>
      <c r="L106" s="21">
        <v>3.7999999999999999E-2</v>
      </c>
      <c r="M106" s="21">
        <v>0.17780000000000001</v>
      </c>
      <c r="N106" s="21">
        <v>1.9E-3</v>
      </c>
      <c r="O106" s="54">
        <v>0.51293588301462323</v>
      </c>
      <c r="P106" s="194">
        <v>1055.043623112859</v>
      </c>
      <c r="Q106" s="190">
        <v>40.55002089444568</v>
      </c>
      <c r="R106" s="190">
        <v>41.871366909283942</v>
      </c>
      <c r="S106" s="18">
        <v>1054.9446673865161</v>
      </c>
      <c r="T106" s="18">
        <v>10.390828927164648</v>
      </c>
      <c r="U106" s="18">
        <v>20.39553916891623</v>
      </c>
      <c r="V106" s="18">
        <v>1054.1243028186989</v>
      </c>
      <c r="W106" s="18">
        <v>13.571976954118554</v>
      </c>
      <c r="X106" s="18">
        <v>18.237353144150347</v>
      </c>
      <c r="Y106" s="191">
        <v>100.07782427230106</v>
      </c>
      <c r="Z106" s="18">
        <v>99.99062069812328</v>
      </c>
    </row>
    <row r="107" spans="1:26">
      <c r="A107" s="16" t="s">
        <v>1173</v>
      </c>
      <c r="B107" s="17">
        <v>65990</v>
      </c>
      <c r="C107" s="18" t="s">
        <v>15</v>
      </c>
      <c r="D107" s="18" t="s">
        <v>16</v>
      </c>
      <c r="E107" s="18">
        <v>40.53</v>
      </c>
      <c r="F107" s="19">
        <v>0.30769230769230771</v>
      </c>
      <c r="G107" s="189">
        <v>5.5991041433370654</v>
      </c>
      <c r="H107" s="20">
        <v>6.2699930000000001E-2</v>
      </c>
      <c r="I107" s="21">
        <v>7.3300000000000004E-2</v>
      </c>
      <c r="J107" s="193">
        <v>1.4E-3</v>
      </c>
      <c r="K107" s="53">
        <v>1.81</v>
      </c>
      <c r="L107" s="21">
        <v>3.7999999999999999E-2</v>
      </c>
      <c r="M107" s="21">
        <v>0.17860000000000001</v>
      </c>
      <c r="N107" s="21">
        <v>2E-3</v>
      </c>
      <c r="O107" s="54">
        <v>0.53338834207579422</v>
      </c>
      <c r="P107" s="194">
        <v>1022.2586253709414</v>
      </c>
      <c r="Q107" s="190">
        <v>38.657112962441396</v>
      </c>
      <c r="R107" s="190">
        <v>40.054498350796379</v>
      </c>
      <c r="S107" s="18">
        <v>1059.3217948214408</v>
      </c>
      <c r="T107" s="18">
        <v>10.929833378088688</v>
      </c>
      <c r="U107" s="18">
        <v>20.731550066693444</v>
      </c>
      <c r="V107" s="18">
        <v>1049.0780152771026</v>
      </c>
      <c r="W107" s="18">
        <v>13.639143223917245</v>
      </c>
      <c r="X107" s="18">
        <v>18.264973782800553</v>
      </c>
      <c r="Y107" s="191">
        <v>100.97645545852301</v>
      </c>
      <c r="Z107" s="18">
        <v>103.62561572293414</v>
      </c>
    </row>
    <row r="108" spans="1:26">
      <c r="A108" s="16" t="s">
        <v>1174</v>
      </c>
      <c r="B108" s="17">
        <v>64720</v>
      </c>
      <c r="C108" s="18" t="s">
        <v>15</v>
      </c>
      <c r="D108" s="18" t="s">
        <v>16</v>
      </c>
      <c r="E108" s="18">
        <v>40.01</v>
      </c>
      <c r="F108" s="19">
        <v>0.30703101013202333</v>
      </c>
      <c r="G108" s="189">
        <v>5.6148231330713081</v>
      </c>
      <c r="H108" s="20">
        <v>6.3052479999999994E-2</v>
      </c>
      <c r="I108" s="21">
        <v>7.5300000000000006E-2</v>
      </c>
      <c r="J108" s="193">
        <v>1.4E-3</v>
      </c>
      <c r="K108" s="53">
        <v>1.85</v>
      </c>
      <c r="L108" s="21">
        <v>3.9E-2</v>
      </c>
      <c r="M108" s="21">
        <v>0.17810000000000001</v>
      </c>
      <c r="N108" s="21">
        <v>2E-3</v>
      </c>
      <c r="O108" s="54">
        <v>0.53268834852214986</v>
      </c>
      <c r="P108" s="194">
        <v>1076.5203652721648</v>
      </c>
      <c r="Q108" s="190">
        <v>37.324226263098403</v>
      </c>
      <c r="R108" s="190">
        <v>38.746689829949062</v>
      </c>
      <c r="S108" s="18">
        <v>1056.5864384846836</v>
      </c>
      <c r="T108" s="18">
        <v>10.934468200672882</v>
      </c>
      <c r="U108" s="18">
        <v>20.698468724756594</v>
      </c>
      <c r="V108" s="18">
        <v>1063.4299581464784</v>
      </c>
      <c r="W108" s="18">
        <v>13.800504852047652</v>
      </c>
      <c r="X108" s="18">
        <v>18.447129949700638</v>
      </c>
      <c r="Y108" s="191">
        <v>99.356467286879635</v>
      </c>
      <c r="Z108" s="18">
        <v>98.148300075824253</v>
      </c>
    </row>
    <row r="109" spans="1:26">
      <c r="A109" s="16" t="s">
        <v>1175</v>
      </c>
      <c r="B109" s="17">
        <v>65730</v>
      </c>
      <c r="C109" s="18" t="s">
        <v>15</v>
      </c>
      <c r="D109" s="18" t="s">
        <v>16</v>
      </c>
      <c r="E109" s="18">
        <v>40.31</v>
      </c>
      <c r="F109" s="19">
        <v>0.30703101013202333</v>
      </c>
      <c r="G109" s="189">
        <v>5.617977528089888</v>
      </c>
      <c r="H109" s="20">
        <v>6.312334E-2</v>
      </c>
      <c r="I109" s="21">
        <v>7.5399999999999995E-2</v>
      </c>
      <c r="J109" s="193">
        <v>1.5E-3</v>
      </c>
      <c r="K109" s="53">
        <v>1.841</v>
      </c>
      <c r="L109" s="21">
        <v>0.04</v>
      </c>
      <c r="M109" s="21">
        <v>0.17799999999999999</v>
      </c>
      <c r="N109" s="21">
        <v>2E-3</v>
      </c>
      <c r="O109" s="54">
        <v>0.51713483146067407</v>
      </c>
      <c r="P109" s="194">
        <v>1079.1840823564653</v>
      </c>
      <c r="Q109" s="190">
        <v>39.921308017905773</v>
      </c>
      <c r="R109" s="190">
        <v>41.253276396737967</v>
      </c>
      <c r="S109" s="18">
        <v>1056.0392279090729</v>
      </c>
      <c r="T109" s="18">
        <v>10.935395636927751</v>
      </c>
      <c r="U109" s="18">
        <v>20.691852988680694</v>
      </c>
      <c r="V109" s="18">
        <v>1060.2184118109874</v>
      </c>
      <c r="W109" s="18">
        <v>14.196429131685591</v>
      </c>
      <c r="X109" s="18">
        <v>18.729531545655846</v>
      </c>
      <c r="Y109" s="191">
        <v>99.605818588381624</v>
      </c>
      <c r="Z109" s="18">
        <v>97.855337673545534</v>
      </c>
    </row>
    <row r="110" spans="1:26">
      <c r="A110" s="16" t="s">
        <v>1176</v>
      </c>
      <c r="B110" s="17">
        <v>64600</v>
      </c>
      <c r="C110" s="18" t="s">
        <v>15</v>
      </c>
      <c r="D110" s="18" t="s">
        <v>16</v>
      </c>
      <c r="E110" s="18">
        <v>40.9</v>
      </c>
      <c r="F110" s="19">
        <v>0.30609121518212429</v>
      </c>
      <c r="G110" s="189">
        <v>5.6818181818181825</v>
      </c>
      <c r="H110" s="20">
        <v>6.4566120000000005E-2</v>
      </c>
      <c r="I110" s="21">
        <v>7.4800000000000005E-2</v>
      </c>
      <c r="J110" s="193">
        <v>1.5E-3</v>
      </c>
      <c r="K110" s="53">
        <v>1.8149999999999999</v>
      </c>
      <c r="L110" s="21">
        <v>3.7999999999999999E-2</v>
      </c>
      <c r="M110" s="21">
        <v>0.17599999999999999</v>
      </c>
      <c r="N110" s="21">
        <v>2E-3</v>
      </c>
      <c r="O110" s="54">
        <v>0.54276315789473695</v>
      </c>
      <c r="P110" s="194">
        <v>1063.132425621126</v>
      </c>
      <c r="Q110" s="190">
        <v>40.33835723882386</v>
      </c>
      <c r="R110" s="190">
        <v>41.663244870248832</v>
      </c>
      <c r="S110" s="18">
        <v>1045.0852504524426</v>
      </c>
      <c r="T110" s="18">
        <v>10.953977456630355</v>
      </c>
      <c r="U110" s="18">
        <v>20.559578534862567</v>
      </c>
      <c r="V110" s="18">
        <v>1050.8831411805388</v>
      </c>
      <c r="W110" s="18">
        <v>13.615079087890763</v>
      </c>
      <c r="X110" s="18">
        <v>18.255047310851523</v>
      </c>
      <c r="Y110" s="191">
        <v>99.448283971747514</v>
      </c>
      <c r="Z110" s="18">
        <v>98.302452758118108</v>
      </c>
    </row>
    <row r="111" spans="1:26">
      <c r="A111" s="16" t="s">
        <v>1177</v>
      </c>
      <c r="B111" s="17">
        <v>63600</v>
      </c>
      <c r="C111" s="18" t="s">
        <v>15</v>
      </c>
      <c r="D111" s="18" t="s">
        <v>16</v>
      </c>
      <c r="E111" s="18">
        <v>39.67</v>
      </c>
      <c r="F111" s="19">
        <v>0.303951367781155</v>
      </c>
      <c r="G111" s="189">
        <v>5.6338028169014089</v>
      </c>
      <c r="H111" s="20">
        <v>6.3479469999999996E-2</v>
      </c>
      <c r="I111" s="21">
        <v>7.4300000000000005E-2</v>
      </c>
      <c r="J111" s="193">
        <v>1.6999999999999999E-3</v>
      </c>
      <c r="K111" s="53">
        <v>1.8089999999999999</v>
      </c>
      <c r="L111" s="21">
        <v>4.2000000000000003E-2</v>
      </c>
      <c r="M111" s="21">
        <v>0.17749999999999999</v>
      </c>
      <c r="N111" s="21">
        <v>2E-3</v>
      </c>
      <c r="O111" s="54">
        <v>0.48531187122736419</v>
      </c>
      <c r="P111" s="194">
        <v>1049.627478070385</v>
      </c>
      <c r="Q111" s="190">
        <v>46.117955400305938</v>
      </c>
      <c r="R111" s="190">
        <v>47.285839227791499</v>
      </c>
      <c r="S111" s="18">
        <v>1053.302478055992</v>
      </c>
      <c r="T111" s="18">
        <v>10.940035179093911</v>
      </c>
      <c r="U111" s="18">
        <v>20.658777060092461</v>
      </c>
      <c r="V111" s="18">
        <v>1048.716604683055</v>
      </c>
      <c r="W111" s="18">
        <v>15.069565729225815</v>
      </c>
      <c r="X111" s="18">
        <v>19.348074699917788</v>
      </c>
      <c r="Y111" s="191">
        <v>100.43728432948032</v>
      </c>
      <c r="Z111" s="18">
        <v>100.35012421667571</v>
      </c>
    </row>
    <row r="112" spans="1:26">
      <c r="A112" s="16" t="s">
        <v>1178</v>
      </c>
      <c r="B112" s="17">
        <v>65220</v>
      </c>
      <c r="C112" s="18" t="s">
        <v>15</v>
      </c>
      <c r="D112" s="18" t="s">
        <v>16</v>
      </c>
      <c r="E112" s="18">
        <v>40.619999999999997</v>
      </c>
      <c r="F112" s="19">
        <v>0.30303030303030304</v>
      </c>
      <c r="G112" s="189">
        <v>5.6306306306306304</v>
      </c>
      <c r="H112" s="20">
        <v>6.3408000000000006E-2</v>
      </c>
      <c r="I112" s="21">
        <v>7.5200000000000003E-2</v>
      </c>
      <c r="J112" s="193">
        <v>1.5E-3</v>
      </c>
      <c r="K112" s="53">
        <v>1.83</v>
      </c>
      <c r="L112" s="21">
        <v>3.9E-2</v>
      </c>
      <c r="M112" s="21">
        <v>0.17760000000000001</v>
      </c>
      <c r="N112" s="21">
        <v>2E-3</v>
      </c>
      <c r="O112" s="54">
        <v>0.52841302841302851</v>
      </c>
      <c r="P112" s="194">
        <v>1073.8520449657535</v>
      </c>
      <c r="Q112" s="190">
        <v>40.059404865404659</v>
      </c>
      <c r="R112" s="190">
        <v>41.38901337069769</v>
      </c>
      <c r="S112" s="18">
        <v>1053.8499209829154</v>
      </c>
      <c r="T112" s="18">
        <v>10.939106955741408</v>
      </c>
      <c r="U112" s="18">
        <v>20.665391873411181</v>
      </c>
      <c r="V112" s="18">
        <v>1056.2793437123889</v>
      </c>
      <c r="W112" s="18">
        <v>13.897370507266487</v>
      </c>
      <c r="X112" s="18">
        <v>18.488440862489142</v>
      </c>
      <c r="Y112" s="191">
        <v>99.770001870818078</v>
      </c>
      <c r="Z112" s="18">
        <v>98.137348243027645</v>
      </c>
    </row>
    <row r="113" spans="1:26">
      <c r="A113" s="16" t="s">
        <v>1179</v>
      </c>
      <c r="B113" s="17">
        <v>68720</v>
      </c>
      <c r="C113" s="18" t="s">
        <v>15</v>
      </c>
      <c r="D113" s="18" t="s">
        <v>16</v>
      </c>
      <c r="E113" s="18">
        <v>44.24</v>
      </c>
      <c r="F113" s="19">
        <v>0.30257186081694398</v>
      </c>
      <c r="G113" s="189">
        <v>5.6657223796034</v>
      </c>
      <c r="H113" s="20">
        <v>6.7410860000000003E-2</v>
      </c>
      <c r="I113" s="21">
        <v>7.5399999999999995E-2</v>
      </c>
      <c r="J113" s="193">
        <v>1.6000000000000001E-3</v>
      </c>
      <c r="K113" s="53">
        <v>1.8260000000000001</v>
      </c>
      <c r="L113" s="21">
        <v>4.1000000000000002E-2</v>
      </c>
      <c r="M113" s="21">
        <v>0.17649999999999999</v>
      </c>
      <c r="N113" s="21">
        <v>2.0999999999999999E-3</v>
      </c>
      <c r="O113" s="54">
        <v>0.52989704967871198</v>
      </c>
      <c r="P113" s="194">
        <v>1079.1840823564653</v>
      </c>
      <c r="Q113" s="190">
        <v>42.582728552432826</v>
      </c>
      <c r="R113" s="190">
        <v>43.833899559306005</v>
      </c>
      <c r="S113" s="18">
        <v>1047.8254903160678</v>
      </c>
      <c r="T113" s="18">
        <v>11.496304505371882</v>
      </c>
      <c r="U113" s="18">
        <v>20.887961238920752</v>
      </c>
      <c r="V113" s="18">
        <v>1054.8431581076668</v>
      </c>
      <c r="W113" s="18">
        <v>14.625478640297615</v>
      </c>
      <c r="X113" s="18">
        <v>19.032168767547091</v>
      </c>
      <c r="Y113" s="191">
        <v>99.334719314652588</v>
      </c>
      <c r="Z113" s="18">
        <v>97.09423141491078</v>
      </c>
    </row>
    <row r="114" spans="1:26">
      <c r="A114" s="16" t="s">
        <v>1180</v>
      </c>
      <c r="B114" s="17">
        <v>65580</v>
      </c>
      <c r="C114" s="18" t="s">
        <v>15</v>
      </c>
      <c r="D114" s="18" t="s">
        <v>16</v>
      </c>
      <c r="E114" s="18">
        <v>42.25</v>
      </c>
      <c r="F114" s="19">
        <v>0.30506406345332521</v>
      </c>
      <c r="G114" s="189">
        <v>5.6274620146314014</v>
      </c>
      <c r="H114" s="20">
        <v>6.3336660000000003E-2</v>
      </c>
      <c r="I114" s="21">
        <v>7.5700000000000003E-2</v>
      </c>
      <c r="J114" s="193">
        <v>1.5E-3</v>
      </c>
      <c r="K114" s="53">
        <v>1.8420000000000001</v>
      </c>
      <c r="L114" s="21">
        <v>3.7999999999999999E-2</v>
      </c>
      <c r="M114" s="21">
        <v>0.1777</v>
      </c>
      <c r="N114" s="21">
        <v>2E-3</v>
      </c>
      <c r="O114" s="54">
        <v>0.54556763320794954</v>
      </c>
      <c r="P114" s="194">
        <v>1087.1477655663007</v>
      </c>
      <c r="Q114" s="190">
        <v>39.715862022506514</v>
      </c>
      <c r="R114" s="190">
        <v>41.05136949002268</v>
      </c>
      <c r="S114" s="18">
        <v>1054.3973174237919</v>
      </c>
      <c r="T114" s="18">
        <v>10.938178889888832</v>
      </c>
      <c r="U114" s="18">
        <v>20.672006874581029</v>
      </c>
      <c r="V114" s="18">
        <v>1060.5757523225964</v>
      </c>
      <c r="W114" s="18">
        <v>13.486586254704207</v>
      </c>
      <c r="X114" s="18">
        <v>18.202623897844887</v>
      </c>
      <c r="Y114" s="191">
        <v>99.417445205090345</v>
      </c>
      <c r="Z114" s="18">
        <v>96.987488805125878</v>
      </c>
    </row>
    <row r="115" spans="1:26">
      <c r="A115" s="16" t="s">
        <v>1181</v>
      </c>
      <c r="B115" s="17">
        <v>66960</v>
      </c>
      <c r="C115" s="18" t="s">
        <v>15</v>
      </c>
      <c r="D115" s="18" t="s">
        <v>16</v>
      </c>
      <c r="E115" s="18">
        <v>42.67</v>
      </c>
      <c r="F115" s="19">
        <v>0.30275507114744171</v>
      </c>
      <c r="G115" s="189">
        <v>5.6593095642331637</v>
      </c>
      <c r="H115" s="20">
        <v>6.4055570000000006E-2</v>
      </c>
      <c r="I115" s="21">
        <v>7.5300000000000006E-2</v>
      </c>
      <c r="J115" s="193">
        <v>1.5E-3</v>
      </c>
      <c r="K115" s="53">
        <v>1.8240000000000001</v>
      </c>
      <c r="L115" s="21">
        <v>4.1000000000000002E-2</v>
      </c>
      <c r="M115" s="21">
        <v>0.1767</v>
      </c>
      <c r="N115" s="21">
        <v>2E-3</v>
      </c>
      <c r="O115" s="54">
        <v>0.5035405192761605</v>
      </c>
      <c r="P115" s="194">
        <v>1076.5203652721648</v>
      </c>
      <c r="Q115" s="190">
        <v>39.990242424748288</v>
      </c>
      <c r="R115" s="190">
        <v>41.321030914407892</v>
      </c>
      <c r="S115" s="18">
        <v>1048.9212601949798</v>
      </c>
      <c r="T115" s="18">
        <v>10.947466640712719</v>
      </c>
      <c r="U115" s="18">
        <v>20.605865515390406</v>
      </c>
      <c r="V115" s="18">
        <v>1054.1243028186989</v>
      </c>
      <c r="W115" s="18">
        <v>14.635762335083882</v>
      </c>
      <c r="X115" s="18">
        <v>19.037009686376678</v>
      </c>
      <c r="Y115" s="191">
        <v>99.506410903362507</v>
      </c>
      <c r="Z115" s="18">
        <v>97.436267258148206</v>
      </c>
    </row>
    <row r="116" spans="1:26">
      <c r="A116" s="16" t="s">
        <v>1182</v>
      </c>
      <c r="B116" s="17">
        <v>66200</v>
      </c>
      <c r="C116" s="18" t="s">
        <v>15</v>
      </c>
      <c r="D116" s="18" t="s">
        <v>16</v>
      </c>
      <c r="E116" s="18">
        <v>41.96</v>
      </c>
      <c r="F116" s="19">
        <v>0.30138637733574442</v>
      </c>
      <c r="G116" s="189">
        <v>5.5865921787709496</v>
      </c>
      <c r="H116" s="20">
        <v>7.1783029999999998E-2</v>
      </c>
      <c r="I116" s="21">
        <v>7.6700000000000004E-2</v>
      </c>
      <c r="J116" s="193">
        <v>1.5E-3</v>
      </c>
      <c r="K116" s="53">
        <v>1.877</v>
      </c>
      <c r="L116" s="21">
        <v>4.2000000000000003E-2</v>
      </c>
      <c r="M116" s="21">
        <v>0.17899999999999999</v>
      </c>
      <c r="N116" s="21">
        <v>2.3E-3</v>
      </c>
      <c r="O116" s="54">
        <v>0.57423516892790638</v>
      </c>
      <c r="P116" s="194">
        <v>1113.4003130231929</v>
      </c>
      <c r="Q116" s="190">
        <v>39.04542009994141</v>
      </c>
      <c r="R116" s="190">
        <v>40.392718031260344</v>
      </c>
      <c r="S116" s="18">
        <v>1061.5092445139981</v>
      </c>
      <c r="T116" s="18">
        <v>12.563451520407853</v>
      </c>
      <c r="U116" s="18">
        <v>21.662660692039253</v>
      </c>
      <c r="V116" s="18">
        <v>1073.004096633407</v>
      </c>
      <c r="W116" s="18">
        <v>14.715954005753929</v>
      </c>
      <c r="X116" s="18">
        <v>19.176683939015902</v>
      </c>
      <c r="Y116" s="191">
        <v>98.928722438667805</v>
      </c>
      <c r="Z116" s="18">
        <v>95.339405970859119</v>
      </c>
    </row>
    <row r="117" spans="1:26">
      <c r="A117" s="16" t="s">
        <v>1183</v>
      </c>
      <c r="B117" s="17">
        <v>71060</v>
      </c>
      <c r="C117" s="18" t="s">
        <v>15</v>
      </c>
      <c r="D117" s="18" t="s">
        <v>16</v>
      </c>
      <c r="E117" s="18">
        <v>46.12</v>
      </c>
      <c r="F117" s="19">
        <v>0.30497102775236351</v>
      </c>
      <c r="G117" s="189">
        <v>5.5493895671476139</v>
      </c>
      <c r="H117" s="20">
        <v>7.0830169999999998E-2</v>
      </c>
      <c r="I117" s="21">
        <v>7.5600000000000001E-2</v>
      </c>
      <c r="J117" s="193">
        <v>1.6000000000000001E-3</v>
      </c>
      <c r="K117" s="53">
        <v>1.867</v>
      </c>
      <c r="L117" s="21">
        <v>0.04</v>
      </c>
      <c r="M117" s="21">
        <v>0.1802</v>
      </c>
      <c r="N117" s="21">
        <v>2.3E-3</v>
      </c>
      <c r="O117" s="54">
        <v>0.59574084350721423</v>
      </c>
      <c r="P117" s="194">
        <v>1084.4977674475704</v>
      </c>
      <c r="Q117" s="190">
        <v>42.43639350144128</v>
      </c>
      <c r="R117" s="190">
        <v>43.689793332493387</v>
      </c>
      <c r="S117" s="18">
        <v>1068.0671435354152</v>
      </c>
      <c r="T117" s="18">
        <v>12.550689721320168</v>
      </c>
      <c r="U117" s="18">
        <v>21.736966050154251</v>
      </c>
      <c r="V117" s="18">
        <v>1069.4686367479644</v>
      </c>
      <c r="W117" s="18">
        <v>14.068573565016095</v>
      </c>
      <c r="X117" s="18">
        <v>18.672849074047917</v>
      </c>
      <c r="Y117" s="191">
        <v>99.868954248456419</v>
      </c>
      <c r="Z117" s="18">
        <v>98.484955487660827</v>
      </c>
    </row>
    <row r="118" spans="1:26">
      <c r="A118" s="16" t="s">
        <v>1184</v>
      </c>
      <c r="B118" s="17">
        <v>64240</v>
      </c>
      <c r="C118" s="18" t="s">
        <v>15</v>
      </c>
      <c r="D118" s="18" t="s">
        <v>16</v>
      </c>
      <c r="E118" s="18">
        <v>43.2</v>
      </c>
      <c r="F118" s="19">
        <v>0.30534351145038169</v>
      </c>
      <c r="G118" s="189">
        <v>5.592841163310962</v>
      </c>
      <c r="H118" s="20">
        <v>6.2559740000000003E-2</v>
      </c>
      <c r="I118" s="21">
        <v>7.4300000000000005E-2</v>
      </c>
      <c r="J118" s="193">
        <v>1.5E-3</v>
      </c>
      <c r="K118" s="53">
        <v>1.823</v>
      </c>
      <c r="L118" s="21">
        <v>3.7999999999999999E-2</v>
      </c>
      <c r="M118" s="21">
        <v>0.17879999999999999</v>
      </c>
      <c r="N118" s="21">
        <v>2E-3</v>
      </c>
      <c r="O118" s="54">
        <v>0.53661839161662539</v>
      </c>
      <c r="P118" s="194">
        <v>1049.627478070385</v>
      </c>
      <c r="Q118" s="190">
        <v>40.692313588505243</v>
      </c>
      <c r="R118" s="190">
        <v>42.011298079887816</v>
      </c>
      <c r="S118" s="18">
        <v>1060.4156124506217</v>
      </c>
      <c r="T118" s="18">
        <v>10.927980549030735</v>
      </c>
      <c r="U118" s="18">
        <v>20.744783815076971</v>
      </c>
      <c r="V118" s="18">
        <v>1053.7646842375511</v>
      </c>
      <c r="W118" s="18">
        <v>13.576752598488156</v>
      </c>
      <c r="X118" s="18">
        <v>18.239308215676829</v>
      </c>
      <c r="Y118" s="191">
        <v>100.63115876936821</v>
      </c>
      <c r="Z118" s="18">
        <v>101.02780601743291</v>
      </c>
    </row>
    <row r="119" spans="1:26">
      <c r="A119" s="16" t="s">
        <v>1185</v>
      </c>
      <c r="B119" s="17">
        <v>65910</v>
      </c>
      <c r="C119" s="18" t="s">
        <v>15</v>
      </c>
      <c r="D119" s="18" t="s">
        <v>16</v>
      </c>
      <c r="E119" s="18">
        <v>42.82</v>
      </c>
      <c r="F119" s="19">
        <v>0.30478512648582745</v>
      </c>
      <c r="G119" s="189">
        <v>5.6433408577878108</v>
      </c>
      <c r="H119" s="20">
        <v>6.3694589999999995E-2</v>
      </c>
      <c r="I119" s="21">
        <v>7.6200000000000004E-2</v>
      </c>
      <c r="J119" s="193">
        <v>1.5E-3</v>
      </c>
      <c r="K119" s="53">
        <v>1.855</v>
      </c>
      <c r="L119" s="21">
        <v>4.1000000000000002E-2</v>
      </c>
      <c r="M119" s="21">
        <v>0.1772</v>
      </c>
      <c r="N119" s="21">
        <v>2E-3</v>
      </c>
      <c r="O119" s="54">
        <v>0.51065352639982375</v>
      </c>
      <c r="P119" s="194">
        <v>1100.3299076429664</v>
      </c>
      <c r="Q119" s="190">
        <v>39.377911281550773</v>
      </c>
      <c r="R119" s="190">
        <v>40.719315255389368</v>
      </c>
      <c r="S119" s="18">
        <v>1051.6598702799722</v>
      </c>
      <c r="T119" s="18">
        <v>10.942820794549334</v>
      </c>
      <c r="U119" s="18">
        <v>20.638933763804289</v>
      </c>
      <c r="V119" s="18">
        <v>1065.2097711407559</v>
      </c>
      <c r="W119" s="18">
        <v>14.477972701930639</v>
      </c>
      <c r="X119" s="18">
        <v>18.96334095917382</v>
      </c>
      <c r="Y119" s="191">
        <v>98.727959390921399</v>
      </c>
      <c r="Z119" s="18">
        <v>95.576777744117578</v>
      </c>
    </row>
    <row r="120" spans="1:26">
      <c r="A120" s="16" t="s">
        <v>1186</v>
      </c>
      <c r="B120" s="17">
        <v>61460</v>
      </c>
      <c r="C120" s="18" t="s">
        <v>15</v>
      </c>
      <c r="D120" s="18" t="s">
        <v>16</v>
      </c>
      <c r="E120" s="18">
        <v>39.93</v>
      </c>
      <c r="F120" s="19">
        <v>0.30266343825665859</v>
      </c>
      <c r="G120" s="189">
        <v>5.6116722783389452</v>
      </c>
      <c r="H120" s="20">
        <v>6.6130820000000007E-2</v>
      </c>
      <c r="I120" s="21">
        <v>7.7299999999999994E-2</v>
      </c>
      <c r="J120" s="193">
        <v>1.6999999999999999E-3</v>
      </c>
      <c r="K120" s="53">
        <v>1.8919999999999999</v>
      </c>
      <c r="L120" s="21">
        <v>4.3999999999999997E-2</v>
      </c>
      <c r="M120" s="21">
        <v>0.1782</v>
      </c>
      <c r="N120" s="21">
        <v>2.0999999999999999E-3</v>
      </c>
      <c r="O120" s="54">
        <v>0.5067340067340067</v>
      </c>
      <c r="P120" s="194">
        <v>1128.9398361125841</v>
      </c>
      <c r="Q120" s="190">
        <v>43.807250963011164</v>
      </c>
      <c r="R120" s="190">
        <v>45.006793870241921</v>
      </c>
      <c r="S120" s="18">
        <v>1057.1336026136976</v>
      </c>
      <c r="T120" s="18">
        <v>11.479731490323047</v>
      </c>
      <c r="U120" s="18">
        <v>20.997976246489088</v>
      </c>
      <c r="V120" s="18">
        <v>1078.2843116175238</v>
      </c>
      <c r="W120" s="18">
        <v>15.332087582627537</v>
      </c>
      <c r="X120" s="18">
        <v>19.671617600717582</v>
      </c>
      <c r="Y120" s="191">
        <v>98.038484954668561</v>
      </c>
      <c r="Z120" s="18">
        <v>93.639498651571586</v>
      </c>
    </row>
    <row r="121" spans="1:26">
      <c r="A121" s="16" t="s">
        <v>1187</v>
      </c>
      <c r="B121" s="17">
        <v>66670</v>
      </c>
      <c r="C121" s="18" t="s">
        <v>15</v>
      </c>
      <c r="D121" s="18" t="s">
        <v>16</v>
      </c>
      <c r="E121" s="18">
        <v>42.9</v>
      </c>
      <c r="F121" s="19">
        <v>0.30312215822976663</v>
      </c>
      <c r="G121" s="189">
        <v>5.5959709009513148</v>
      </c>
      <c r="H121" s="20">
        <v>6.5761269999999997E-2</v>
      </c>
      <c r="I121" s="21">
        <v>7.6200000000000004E-2</v>
      </c>
      <c r="J121" s="193">
        <v>1.6000000000000001E-3</v>
      </c>
      <c r="K121" s="53">
        <v>1.8720000000000001</v>
      </c>
      <c r="L121" s="21">
        <v>4.2999999999999997E-2</v>
      </c>
      <c r="M121" s="21">
        <v>0.1787</v>
      </c>
      <c r="N121" s="21">
        <v>2.0999999999999999E-3</v>
      </c>
      <c r="O121" s="54">
        <v>0.51160187920511191</v>
      </c>
      <c r="P121" s="194">
        <v>1100.3299076429664</v>
      </c>
      <c r="Q121" s="190">
        <v>42.003105366987491</v>
      </c>
      <c r="R121" s="190">
        <v>43.263189878236616</v>
      </c>
      <c r="S121" s="18">
        <v>1059.8687268356925</v>
      </c>
      <c r="T121" s="18">
        <v>11.474866163959859</v>
      </c>
      <c r="U121" s="18">
        <v>21.030349203183277</v>
      </c>
      <c r="V121" s="18">
        <v>1071.2379054535998</v>
      </c>
      <c r="W121" s="18">
        <v>15.089778764764105</v>
      </c>
      <c r="X121" s="18">
        <v>19.455988117038032</v>
      </c>
      <c r="Y121" s="191">
        <v>98.938687796611063</v>
      </c>
      <c r="Z121" s="18">
        <v>96.3228136828575</v>
      </c>
    </row>
    <row r="122" spans="1:26">
      <c r="A122" s="16" t="s">
        <v>1188</v>
      </c>
      <c r="B122" s="17">
        <v>64820</v>
      </c>
      <c r="C122" s="18" t="s">
        <v>15</v>
      </c>
      <c r="D122" s="18" t="s">
        <v>16</v>
      </c>
      <c r="E122" s="18">
        <v>41.14</v>
      </c>
      <c r="F122" s="19">
        <v>0.303951367781155</v>
      </c>
      <c r="G122" s="189">
        <v>5.6497175141242941</v>
      </c>
      <c r="H122" s="20">
        <v>6.3838619999999999E-2</v>
      </c>
      <c r="I122" s="21">
        <v>7.7100000000000002E-2</v>
      </c>
      <c r="J122" s="193">
        <v>1.6000000000000001E-3</v>
      </c>
      <c r="K122" s="53">
        <v>1.875</v>
      </c>
      <c r="L122" s="21">
        <v>0.04</v>
      </c>
      <c r="M122" s="21">
        <v>0.17699999999999999</v>
      </c>
      <c r="N122" s="21">
        <v>2E-3</v>
      </c>
      <c r="O122" s="54">
        <v>0.52966101694915269</v>
      </c>
      <c r="P122" s="194">
        <v>1123.7773968134511</v>
      </c>
      <c r="Q122" s="190">
        <v>41.368823029342124</v>
      </c>
      <c r="R122" s="190">
        <v>42.63892925894141</v>
      </c>
      <c r="S122" s="18">
        <v>1050.5645658542448</v>
      </c>
      <c r="T122" s="18">
        <v>10.944678659753208</v>
      </c>
      <c r="U122" s="18">
        <v>20.625705869286321</v>
      </c>
      <c r="V122" s="18">
        <v>1072.2979887793203</v>
      </c>
      <c r="W122" s="18">
        <v>14.029695439043508</v>
      </c>
      <c r="X122" s="18">
        <v>18.655791613572319</v>
      </c>
      <c r="Y122" s="191">
        <v>97.973191859679204</v>
      </c>
      <c r="Z122" s="18">
        <v>93.485112695200456</v>
      </c>
    </row>
    <row r="123" spans="1:26">
      <c r="A123" s="16" t="s">
        <v>1189</v>
      </c>
      <c r="B123" s="17">
        <v>62010</v>
      </c>
      <c r="C123" s="18" t="s">
        <v>15</v>
      </c>
      <c r="D123" s="18" t="s">
        <v>16</v>
      </c>
      <c r="E123" s="18">
        <v>40.369999999999997</v>
      </c>
      <c r="F123" s="19">
        <v>0.30506406345332521</v>
      </c>
      <c r="G123" s="189">
        <v>5.636978579481398</v>
      </c>
      <c r="H123" s="20">
        <v>6.6728609999999994E-2</v>
      </c>
      <c r="I123" s="21">
        <v>7.5300000000000006E-2</v>
      </c>
      <c r="J123" s="193">
        <v>1.6000000000000001E-3</v>
      </c>
      <c r="K123" s="53">
        <v>1.837</v>
      </c>
      <c r="L123" s="21">
        <v>0.04</v>
      </c>
      <c r="M123" s="21">
        <v>0.1774</v>
      </c>
      <c r="N123" s="21">
        <v>2.0999999999999999E-3</v>
      </c>
      <c r="O123" s="54">
        <v>0.54364430665163477</v>
      </c>
      <c r="P123" s="194">
        <v>1076.5203652721648</v>
      </c>
      <c r="Q123" s="190">
        <v>42.656258586398174</v>
      </c>
      <c r="R123" s="190">
        <v>43.906315072310299</v>
      </c>
      <c r="S123" s="18">
        <v>1052.754988635126</v>
      </c>
      <c r="T123" s="18">
        <v>11.487524599959897</v>
      </c>
      <c r="U123" s="18">
        <v>20.946193997992623</v>
      </c>
      <c r="V123" s="18">
        <v>1058.7877908582163</v>
      </c>
      <c r="W123" s="18">
        <v>14.216305775190676</v>
      </c>
      <c r="X123" s="18">
        <v>18.738423989138255</v>
      </c>
      <c r="Y123" s="191">
        <v>99.43021611363686</v>
      </c>
      <c r="Z123" s="18">
        <v>97.792389498267369</v>
      </c>
    </row>
    <row r="124" spans="1:26">
      <c r="A124" s="16" t="s">
        <v>1190</v>
      </c>
      <c r="B124" s="17">
        <v>61750</v>
      </c>
      <c r="C124" s="18" t="s">
        <v>15</v>
      </c>
      <c r="D124" s="18" t="s">
        <v>16</v>
      </c>
      <c r="E124" s="18">
        <v>39.71</v>
      </c>
      <c r="F124" s="19">
        <v>0.30637254901960786</v>
      </c>
      <c r="G124" s="189">
        <v>5.5959709009513148</v>
      </c>
      <c r="H124" s="20">
        <v>6.5761269999999997E-2</v>
      </c>
      <c r="I124" s="21">
        <v>7.3999999999999996E-2</v>
      </c>
      <c r="J124" s="193">
        <v>1.4E-3</v>
      </c>
      <c r="K124" s="53">
        <v>1.8260000000000001</v>
      </c>
      <c r="L124" s="21">
        <v>0.04</v>
      </c>
      <c r="M124" s="21">
        <v>0.1787</v>
      </c>
      <c r="N124" s="21">
        <v>2.0999999999999999E-3</v>
      </c>
      <c r="O124" s="54">
        <v>0.53645775041969779</v>
      </c>
      <c r="P124" s="194">
        <v>1041.4675277520432</v>
      </c>
      <c r="Q124" s="190">
        <v>38.180381329172199</v>
      </c>
      <c r="R124" s="190">
        <v>39.586549368966985</v>
      </c>
      <c r="S124" s="18">
        <v>1059.8687268356925</v>
      </c>
      <c r="T124" s="18">
        <v>11.474866163959859</v>
      </c>
      <c r="U124" s="18">
        <v>21.030349203183277</v>
      </c>
      <c r="V124" s="18">
        <v>1054.8431581076668</v>
      </c>
      <c r="W124" s="18">
        <v>14.271254651616573</v>
      </c>
      <c r="X124" s="18">
        <v>18.763119271144433</v>
      </c>
      <c r="Y124" s="191">
        <v>100.47642805372519</v>
      </c>
      <c r="Z124" s="18">
        <v>101.76685288722996</v>
      </c>
    </row>
    <row r="125" spans="1:26">
      <c r="A125" s="16" t="s">
        <v>1191</v>
      </c>
      <c r="B125" s="17">
        <v>63510</v>
      </c>
      <c r="C125" s="18" t="s">
        <v>15</v>
      </c>
      <c r="D125" s="18" t="s">
        <v>16</v>
      </c>
      <c r="E125" s="18">
        <v>38.93</v>
      </c>
      <c r="F125" s="19">
        <v>0.30138637733574442</v>
      </c>
      <c r="G125" s="189">
        <v>5.6053811659192823</v>
      </c>
      <c r="H125" s="20">
        <v>6.598263E-2</v>
      </c>
      <c r="I125" s="21">
        <v>7.51E-2</v>
      </c>
      <c r="J125" s="193">
        <v>1.6000000000000001E-3</v>
      </c>
      <c r="K125" s="53">
        <v>1.8480000000000001</v>
      </c>
      <c r="L125" s="21">
        <v>0.04</v>
      </c>
      <c r="M125" s="21">
        <v>0.1784</v>
      </c>
      <c r="N125" s="21">
        <v>2.0999999999999999E-3</v>
      </c>
      <c r="O125" s="54">
        <v>0.54383408071748873</v>
      </c>
      <c r="P125" s="194">
        <v>1071.1791061980691</v>
      </c>
      <c r="Q125" s="190">
        <v>42.804049544716591</v>
      </c>
      <c r="R125" s="190">
        <v>44.051876774518405</v>
      </c>
      <c r="S125" s="18">
        <v>1058.2277915634706</v>
      </c>
      <c r="T125" s="18">
        <v>11.477784864767727</v>
      </c>
      <c r="U125" s="18">
        <v>21.010924610716302</v>
      </c>
      <c r="V125" s="18">
        <v>1062.7171585010199</v>
      </c>
      <c r="W125" s="18">
        <v>14.161778423973374</v>
      </c>
      <c r="X125" s="18">
        <v>18.714081136464301</v>
      </c>
      <c r="Y125" s="191">
        <v>99.577557687702949</v>
      </c>
      <c r="Z125" s="18">
        <v>98.790929121034992</v>
      </c>
    </row>
    <row r="126" spans="1:26">
      <c r="A126" s="16" t="s">
        <v>1192</v>
      </c>
      <c r="B126" s="17">
        <v>60020</v>
      </c>
      <c r="C126" s="18" t="s">
        <v>15</v>
      </c>
      <c r="D126" s="18" t="s">
        <v>16</v>
      </c>
      <c r="E126" s="18">
        <v>36.78</v>
      </c>
      <c r="F126" s="19">
        <v>0.30854674483184202</v>
      </c>
      <c r="G126" s="189">
        <v>5.6148231330713081</v>
      </c>
      <c r="H126" s="20">
        <v>6.6205100000000003E-2</v>
      </c>
      <c r="I126" s="21">
        <v>7.4899999999999994E-2</v>
      </c>
      <c r="J126" s="193">
        <v>1.5E-3</v>
      </c>
      <c r="K126" s="53">
        <v>1.84</v>
      </c>
      <c r="L126" s="21">
        <v>0.04</v>
      </c>
      <c r="M126" s="21">
        <v>0.17810000000000001</v>
      </c>
      <c r="N126" s="21">
        <v>2.0999999999999999E-3</v>
      </c>
      <c r="O126" s="54">
        <v>0.54239191465468828</v>
      </c>
      <c r="P126" s="194">
        <v>1065.8193119511707</v>
      </c>
      <c r="Q126" s="190">
        <v>40.268271508741861</v>
      </c>
      <c r="R126" s="190">
        <v>41.594339497529141</v>
      </c>
      <c r="S126" s="18">
        <v>1056.5864384846836</v>
      </c>
      <c r="T126" s="18">
        <v>11.480705050731558</v>
      </c>
      <c r="U126" s="18">
        <v>20.991502478702614</v>
      </c>
      <c r="V126" s="18">
        <v>1059.8609454974003</v>
      </c>
      <c r="W126" s="18">
        <v>14.201393079900299</v>
      </c>
      <c r="X126" s="18">
        <v>18.731750301648844</v>
      </c>
      <c r="Y126" s="191">
        <v>99.691043714118564</v>
      </c>
      <c r="Z126" s="18">
        <v>99.133729951882316</v>
      </c>
    </row>
    <row r="127" spans="1:26">
      <c r="A127" s="16" t="s">
        <v>1193</v>
      </c>
      <c r="B127" s="17">
        <v>63390</v>
      </c>
      <c r="C127" s="18" t="s">
        <v>15</v>
      </c>
      <c r="D127" s="18" t="s">
        <v>16</v>
      </c>
      <c r="E127" s="18">
        <v>40.9</v>
      </c>
      <c r="F127" s="19">
        <v>0.30637254901960786</v>
      </c>
      <c r="G127" s="189">
        <v>5.592841163310962</v>
      </c>
      <c r="H127" s="20">
        <v>6.2559740000000003E-2</v>
      </c>
      <c r="I127" s="21">
        <v>7.4399999999999994E-2</v>
      </c>
      <c r="J127" s="193">
        <v>1.6000000000000001E-3</v>
      </c>
      <c r="K127" s="53">
        <v>1.843</v>
      </c>
      <c r="L127" s="21">
        <v>4.1000000000000002E-2</v>
      </c>
      <c r="M127" s="21">
        <v>0.17879999999999999</v>
      </c>
      <c r="N127" s="21">
        <v>2E-3</v>
      </c>
      <c r="O127" s="54">
        <v>0.50281006165766351</v>
      </c>
      <c r="P127" s="194">
        <v>1052.3379221332721</v>
      </c>
      <c r="Q127" s="190">
        <v>43.329117980992891</v>
      </c>
      <c r="R127" s="190">
        <v>44.569140641391222</v>
      </c>
      <c r="S127" s="18">
        <v>1060.4156124506217</v>
      </c>
      <c r="T127" s="18">
        <v>10.927980549030735</v>
      </c>
      <c r="U127" s="18">
        <v>20.744783815076971</v>
      </c>
      <c r="V127" s="18">
        <v>1060.932967120742</v>
      </c>
      <c r="W127" s="18">
        <v>14.538647259826348</v>
      </c>
      <c r="X127" s="18">
        <v>18.991514223251897</v>
      </c>
      <c r="Y127" s="191">
        <v>99.951235875766557</v>
      </c>
      <c r="Z127" s="18">
        <v>100.76759471909695</v>
      </c>
    </row>
    <row r="128" spans="1:26">
      <c r="A128" s="16" t="s">
        <v>1194</v>
      </c>
      <c r="B128" s="17">
        <v>63310</v>
      </c>
      <c r="C128" s="18" t="s">
        <v>15</v>
      </c>
      <c r="D128" s="18" t="s">
        <v>16</v>
      </c>
      <c r="E128" s="18">
        <v>41.41</v>
      </c>
      <c r="F128" s="19">
        <v>0.30497102775236351</v>
      </c>
      <c r="G128" s="189">
        <v>5.617977528089888</v>
      </c>
      <c r="H128" s="20">
        <v>6.943568E-2</v>
      </c>
      <c r="I128" s="21">
        <v>7.4300000000000005E-2</v>
      </c>
      <c r="J128" s="193">
        <v>1.5E-3</v>
      </c>
      <c r="K128" s="53">
        <v>1.8340000000000001</v>
      </c>
      <c r="L128" s="21">
        <v>3.9E-2</v>
      </c>
      <c r="M128" s="21">
        <v>0.17799999999999999</v>
      </c>
      <c r="N128" s="21">
        <v>2.2000000000000001E-3</v>
      </c>
      <c r="O128" s="54">
        <v>0.58121578795736106</v>
      </c>
      <c r="P128" s="194">
        <v>1049.627478070385</v>
      </c>
      <c r="Q128" s="190">
        <v>40.692313588505243</v>
      </c>
      <c r="R128" s="190">
        <v>42.011298079887816</v>
      </c>
      <c r="S128" s="18">
        <v>1056.0392279090729</v>
      </c>
      <c r="T128" s="18">
        <v>12.027915626342292</v>
      </c>
      <c r="U128" s="18">
        <v>21.288148024961174</v>
      </c>
      <c r="V128" s="18">
        <v>1057.713500805695</v>
      </c>
      <c r="W128" s="18">
        <v>13.877888743122185</v>
      </c>
      <c r="X128" s="18">
        <v>18.480089392156742</v>
      </c>
      <c r="Y128" s="191">
        <v>99.841708279666776</v>
      </c>
      <c r="Z128" s="18">
        <v>100.61085956424036</v>
      </c>
    </row>
    <row r="129" spans="1:26">
      <c r="A129" s="6" t="s">
        <v>1168</v>
      </c>
      <c r="B129" s="7">
        <v>69700</v>
      </c>
      <c r="C129" s="8" t="s">
        <v>15</v>
      </c>
      <c r="D129" s="8" t="s">
        <v>16</v>
      </c>
      <c r="E129" s="8">
        <v>38.979999999999997</v>
      </c>
      <c r="F129" s="15">
        <v>0.30703101013202333</v>
      </c>
      <c r="G129" s="70">
        <v>5.5586436909394106</v>
      </c>
      <c r="H129" s="9">
        <v>8.3426E-2</v>
      </c>
      <c r="I129" s="10">
        <v>7.4700000000000003E-2</v>
      </c>
      <c r="J129" s="11">
        <v>1.5E-3</v>
      </c>
      <c r="K129" s="52">
        <v>1.873</v>
      </c>
      <c r="L129" s="10">
        <v>4.8000000000000001E-2</v>
      </c>
      <c r="M129" s="10">
        <v>0.1799</v>
      </c>
      <c r="N129" s="10">
        <v>2.7000000000000001E-3</v>
      </c>
      <c r="O129" s="43">
        <v>0.58563785436353522</v>
      </c>
      <c r="P129" s="8">
        <v>1060.4408591271817</v>
      </c>
      <c r="Q129" s="192">
        <v>40.408676615689117</v>
      </c>
      <c r="R129" s="192">
        <v>41.73238379847033</v>
      </c>
      <c r="S129" s="8">
        <v>1066.4282941095018</v>
      </c>
      <c r="T129" s="8">
        <v>14.734667402778996</v>
      </c>
      <c r="U129" s="8">
        <v>23.045133904222894</v>
      </c>
      <c r="V129" s="8">
        <v>1071.5913895488172</v>
      </c>
      <c r="W129" s="8">
        <v>16.824128962229224</v>
      </c>
      <c r="X129" s="8">
        <v>20.823078716542341</v>
      </c>
      <c r="Y129" s="44">
        <v>99.518184310767069</v>
      </c>
      <c r="Z129" s="8">
        <v>100.56461752966104</v>
      </c>
    </row>
    <row r="130" spans="1:26">
      <c r="A130" s="6" t="s">
        <v>1170</v>
      </c>
      <c r="B130" s="7">
        <v>67490</v>
      </c>
      <c r="C130" s="8" t="s">
        <v>15</v>
      </c>
      <c r="D130" s="8" t="s">
        <v>16</v>
      </c>
      <c r="E130" s="8">
        <v>39.54</v>
      </c>
      <c r="F130" s="15">
        <v>0.30093289196509176</v>
      </c>
      <c r="G130" s="70">
        <v>5.6148231330713081</v>
      </c>
      <c r="H130" s="9">
        <v>8.1968219999999994E-2</v>
      </c>
      <c r="I130" s="10">
        <v>7.3700000000000002E-2</v>
      </c>
      <c r="J130" s="11">
        <v>1.6000000000000001E-3</v>
      </c>
      <c r="K130" s="52">
        <v>1.7909999999999999</v>
      </c>
      <c r="L130" s="10">
        <v>0.05</v>
      </c>
      <c r="M130" s="10">
        <v>0.17810000000000001</v>
      </c>
      <c r="N130" s="10">
        <v>2.5999999999999999E-3</v>
      </c>
      <c r="O130" s="43">
        <v>0.52291970802919696</v>
      </c>
      <c r="P130" s="8">
        <v>1033.2643116922293</v>
      </c>
      <c r="Q130" s="192">
        <v>43.866641502327596</v>
      </c>
      <c r="R130" s="192">
        <v>45.098856406859596</v>
      </c>
      <c r="S130" s="8">
        <v>1056.5864384846836</v>
      </c>
      <c r="T130" s="8">
        <v>14.211195236038748</v>
      </c>
      <c r="U130" s="8">
        <v>22.597551751983701</v>
      </c>
      <c r="V130" s="8">
        <v>1042.1891197179114</v>
      </c>
      <c r="W130" s="8">
        <v>18.029292093076037</v>
      </c>
      <c r="X130" s="8">
        <v>21.695572278615828</v>
      </c>
      <c r="Y130" s="44">
        <v>101.38144972868928</v>
      </c>
      <c r="Z130" s="8">
        <v>102.25713077753151</v>
      </c>
    </row>
    <row r="131" spans="1:26">
      <c r="A131" s="6" t="s">
        <v>1171</v>
      </c>
      <c r="B131" s="7">
        <v>163100</v>
      </c>
      <c r="C131" s="8" t="s">
        <v>15</v>
      </c>
      <c r="D131" s="8" t="s">
        <v>16</v>
      </c>
      <c r="E131" s="8">
        <v>89.6</v>
      </c>
      <c r="F131" s="15">
        <v>0.5577244841048522</v>
      </c>
      <c r="G131" s="70">
        <v>5.5679287305122491</v>
      </c>
      <c r="H131" s="9">
        <v>7.7504580000000003E-2</v>
      </c>
      <c r="I131" s="10">
        <v>7.5200000000000003E-2</v>
      </c>
      <c r="J131" s="11">
        <v>1.1999999999999999E-3</v>
      </c>
      <c r="K131" s="52">
        <v>1.835</v>
      </c>
      <c r="L131" s="10">
        <v>4.2999999999999997E-2</v>
      </c>
      <c r="M131" s="10">
        <v>0.17960000000000001</v>
      </c>
      <c r="N131" s="10">
        <v>2.5000000000000001E-3</v>
      </c>
      <c r="O131" s="43">
        <v>0.59402030351685919</v>
      </c>
      <c r="P131" s="8">
        <v>1073.8520449657535</v>
      </c>
      <c r="Q131" s="192">
        <v>32.047523892323724</v>
      </c>
      <c r="R131" s="192">
        <v>33.694781454380212</v>
      </c>
      <c r="S131" s="8">
        <v>1064.7890279386568</v>
      </c>
      <c r="T131" s="8">
        <v>13.647831201998542</v>
      </c>
      <c r="U131" s="8">
        <v>22.34738621517613</v>
      </c>
      <c r="V131" s="8">
        <v>1058.0717237952128</v>
      </c>
      <c r="W131" s="8">
        <v>15.285242712556055</v>
      </c>
      <c r="X131" s="8">
        <v>19.553662183564484</v>
      </c>
      <c r="Y131" s="44">
        <v>100.63486283513461</v>
      </c>
      <c r="Z131" s="8">
        <v>99.156027399716336</v>
      </c>
    </row>
    <row r="132" spans="1:26">
      <c r="A132" s="6" t="s">
        <v>1172</v>
      </c>
      <c r="B132" s="7">
        <v>67850</v>
      </c>
      <c r="C132" s="8" t="s">
        <v>15</v>
      </c>
      <c r="D132" s="8" t="s">
        <v>16</v>
      </c>
      <c r="E132" s="8">
        <v>36.619999999999997</v>
      </c>
      <c r="F132" s="15">
        <v>0.30003000300030003</v>
      </c>
      <c r="G132" s="70">
        <v>5.6338028169014089</v>
      </c>
      <c r="H132" s="9">
        <v>8.2523310000000002E-2</v>
      </c>
      <c r="I132" s="10">
        <v>7.6200000000000004E-2</v>
      </c>
      <c r="J132" s="11">
        <v>1.6999999999999999E-3</v>
      </c>
      <c r="K132" s="52">
        <v>1.839</v>
      </c>
      <c r="L132" s="10">
        <v>5.1999999999999998E-2</v>
      </c>
      <c r="M132" s="10">
        <v>0.17749999999999999</v>
      </c>
      <c r="N132" s="10">
        <v>2.5999999999999999E-3</v>
      </c>
      <c r="O132" s="43">
        <v>0.51802816901408455</v>
      </c>
      <c r="P132" s="8">
        <v>1100.3299076429664</v>
      </c>
      <c r="Q132" s="192">
        <v>44.628299452424201</v>
      </c>
      <c r="R132" s="192">
        <v>45.816240024530032</v>
      </c>
      <c r="S132" s="8">
        <v>1053.302478055992</v>
      </c>
      <c r="T132" s="8">
        <v>14.218428629364553</v>
      </c>
      <c r="U132" s="8">
        <v>22.563074500498715</v>
      </c>
      <c r="V132" s="8">
        <v>1059.5033532932266</v>
      </c>
      <c r="W132" s="8">
        <v>18.42979696743123</v>
      </c>
      <c r="X132" s="8">
        <v>22.090172373694713</v>
      </c>
      <c r="Y132" s="44">
        <v>99.414737554349344</v>
      </c>
      <c r="Z132" s="8">
        <v>95.726060951327526</v>
      </c>
    </row>
    <row r="133" spans="1:26">
      <c r="A133" s="6" t="s">
        <v>1173</v>
      </c>
      <c r="B133" s="7">
        <v>66200</v>
      </c>
      <c r="C133" s="8" t="s">
        <v>15</v>
      </c>
      <c r="D133" s="8" t="s">
        <v>16</v>
      </c>
      <c r="E133" s="8">
        <v>39.03</v>
      </c>
      <c r="F133" s="15">
        <v>0.30712530712530717</v>
      </c>
      <c r="G133" s="70">
        <v>5.592841163310962</v>
      </c>
      <c r="H133" s="9">
        <v>8.1327670000000005E-2</v>
      </c>
      <c r="I133" s="10">
        <v>7.5700000000000003E-2</v>
      </c>
      <c r="J133" s="11">
        <v>1.5E-3</v>
      </c>
      <c r="K133" s="52">
        <v>1.843</v>
      </c>
      <c r="L133" s="10">
        <v>4.9000000000000002E-2</v>
      </c>
      <c r="M133" s="10">
        <v>0.17879999999999999</v>
      </c>
      <c r="N133" s="10">
        <v>2.5999999999999999E-3</v>
      </c>
      <c r="O133" s="43">
        <v>0.54693420992558095</v>
      </c>
      <c r="P133" s="8">
        <v>1087.1477655663007</v>
      </c>
      <c r="Q133" s="192">
        <v>39.715862022506514</v>
      </c>
      <c r="R133" s="192">
        <v>41.05136949002268</v>
      </c>
      <c r="S133" s="8">
        <v>1060.4156124506217</v>
      </c>
      <c r="T133" s="8">
        <v>14.202765573538272</v>
      </c>
      <c r="U133" s="8">
        <v>22.637807874427835</v>
      </c>
      <c r="V133" s="8">
        <v>1060.932967120742</v>
      </c>
      <c r="W133" s="8">
        <v>17.351344496781849</v>
      </c>
      <c r="X133" s="8">
        <v>21.209144898701197</v>
      </c>
      <c r="Y133" s="44">
        <v>99.951235875766557</v>
      </c>
      <c r="Z133" s="8">
        <v>97.541074547326673</v>
      </c>
    </row>
    <row r="134" spans="1:26">
      <c r="A134" s="6" t="s">
        <v>1174</v>
      </c>
      <c r="B134" s="7">
        <v>66860</v>
      </c>
      <c r="C134" s="8" t="s">
        <v>15</v>
      </c>
      <c r="D134" s="8" t="s">
        <v>16</v>
      </c>
      <c r="E134" s="8">
        <v>38.35</v>
      </c>
      <c r="F134" s="15">
        <v>0.30609121518212429</v>
      </c>
      <c r="G134" s="70">
        <v>5.5586436909394106</v>
      </c>
      <c r="H134" s="9">
        <v>8.0336149999999995E-2</v>
      </c>
      <c r="I134" s="10">
        <v>7.4899999999999994E-2</v>
      </c>
      <c r="J134" s="11">
        <v>1.6000000000000001E-3</v>
      </c>
      <c r="K134" s="52">
        <v>1.835</v>
      </c>
      <c r="L134" s="10">
        <v>4.9000000000000002E-2</v>
      </c>
      <c r="M134" s="10">
        <v>0.1799</v>
      </c>
      <c r="N134" s="10">
        <v>2.5999999999999999E-3</v>
      </c>
      <c r="O134" s="43">
        <v>0.54123038876473317</v>
      </c>
      <c r="P134" s="8">
        <v>1065.8193119511707</v>
      </c>
      <c r="Q134" s="192">
        <v>42.952822942657988</v>
      </c>
      <c r="R134" s="192">
        <v>44.19842063555312</v>
      </c>
      <c r="S134" s="8">
        <v>1066.4282941095018</v>
      </c>
      <c r="T134" s="8">
        <v>14.189539147233518</v>
      </c>
      <c r="U134" s="8">
        <v>22.701137053643833</v>
      </c>
      <c r="V134" s="8">
        <v>1058.0717237952128</v>
      </c>
      <c r="W134" s="8">
        <v>17.399890585355479</v>
      </c>
      <c r="X134" s="8">
        <v>21.237969892528554</v>
      </c>
      <c r="Y134" s="44">
        <v>100.78979242393085</v>
      </c>
      <c r="Z134" s="8">
        <v>100.05713746706431</v>
      </c>
    </row>
    <row r="135" spans="1:26">
      <c r="A135" s="6" t="s">
        <v>1175</v>
      </c>
      <c r="B135" s="7">
        <v>69880</v>
      </c>
      <c r="C135" s="8" t="s">
        <v>15</v>
      </c>
      <c r="D135" s="8" t="s">
        <v>16</v>
      </c>
      <c r="E135" s="8">
        <v>42.82</v>
      </c>
      <c r="F135" s="15">
        <v>0.30599755201958384</v>
      </c>
      <c r="G135" s="70">
        <v>5.5772448410485227</v>
      </c>
      <c r="H135" s="9">
        <v>8.7095850000000002E-2</v>
      </c>
      <c r="I135" s="10">
        <v>7.6899999999999996E-2</v>
      </c>
      <c r="J135" s="11">
        <v>1.6999999999999999E-3</v>
      </c>
      <c r="K135" s="52">
        <v>1.877</v>
      </c>
      <c r="L135" s="10">
        <v>5.0999999999999997E-2</v>
      </c>
      <c r="M135" s="10">
        <v>0.17929999999999999</v>
      </c>
      <c r="N135" s="10">
        <v>2.8E-3</v>
      </c>
      <c r="O135" s="43">
        <v>0.57474054875714942</v>
      </c>
      <c r="P135" s="8">
        <v>1118.5975931575872</v>
      </c>
      <c r="Q135" s="192">
        <v>44.102446518362243</v>
      </c>
      <c r="R135" s="192">
        <v>45.297771274112904</v>
      </c>
      <c r="S135" s="8">
        <v>1063.1493448108772</v>
      </c>
      <c r="T135" s="8">
        <v>15.287514329778105</v>
      </c>
      <c r="U135" s="8">
        <v>23.363915565583056</v>
      </c>
      <c r="V135" s="8">
        <v>1073.004096633407</v>
      </c>
      <c r="W135" s="8">
        <v>17.841815027318034</v>
      </c>
      <c r="X135" s="8">
        <v>21.654085391989611</v>
      </c>
      <c r="Y135" s="44">
        <v>99.081573700095888</v>
      </c>
      <c r="Z135" s="8">
        <v>95.043056709053857</v>
      </c>
    </row>
    <row r="136" spans="1:26">
      <c r="A136" s="6" t="s">
        <v>1176</v>
      </c>
      <c r="B136" s="7">
        <v>67650</v>
      </c>
      <c r="C136" s="8" t="s">
        <v>15</v>
      </c>
      <c r="D136" s="8" t="s">
        <v>16</v>
      </c>
      <c r="E136" s="8">
        <v>40.65</v>
      </c>
      <c r="F136" s="15">
        <v>0.30712530712530717</v>
      </c>
      <c r="G136" s="70">
        <v>5.592841163310962</v>
      </c>
      <c r="H136" s="9">
        <v>8.1327670000000005E-2</v>
      </c>
      <c r="I136" s="10">
        <v>7.4200000000000002E-2</v>
      </c>
      <c r="J136" s="11">
        <v>1.6000000000000001E-3</v>
      </c>
      <c r="K136" s="52">
        <v>1.821</v>
      </c>
      <c r="L136" s="10">
        <v>5.0999999999999997E-2</v>
      </c>
      <c r="M136" s="10">
        <v>0.17879999999999999</v>
      </c>
      <c r="N136" s="10">
        <v>2.5999999999999999E-3</v>
      </c>
      <c r="O136" s="43">
        <v>0.51921305434925658</v>
      </c>
      <c r="P136" s="8">
        <v>1046.9122750005265</v>
      </c>
      <c r="Q136" s="192">
        <v>43.4814064134547</v>
      </c>
      <c r="R136" s="192">
        <v>44.719198600309923</v>
      </c>
      <c r="S136" s="8">
        <v>1060.4156124506217</v>
      </c>
      <c r="T136" s="8">
        <v>14.202765573538272</v>
      </c>
      <c r="U136" s="8">
        <v>22.637807874427835</v>
      </c>
      <c r="V136" s="8">
        <v>1053.0450647508344</v>
      </c>
      <c r="W136" s="8">
        <v>18.192840702765352</v>
      </c>
      <c r="X136" s="8">
        <v>21.870523390734434</v>
      </c>
      <c r="Y136" s="44">
        <v>100.69992709205957</v>
      </c>
      <c r="Z136" s="8">
        <v>101.2898251145339</v>
      </c>
    </row>
    <row r="137" spans="1:26">
      <c r="A137" s="6" t="s">
        <v>1177</v>
      </c>
      <c r="B137" s="7">
        <v>67130</v>
      </c>
      <c r="C137" s="8" t="s">
        <v>15</v>
      </c>
      <c r="D137" s="8" t="s">
        <v>16</v>
      </c>
      <c r="E137" s="8">
        <v>41.42</v>
      </c>
      <c r="F137" s="15">
        <v>0.30339805825242722</v>
      </c>
      <c r="G137" s="70">
        <v>5.5865921787709496</v>
      </c>
      <c r="H137" s="9">
        <v>8.1146029999999994E-2</v>
      </c>
      <c r="I137" s="10">
        <v>7.5200000000000003E-2</v>
      </c>
      <c r="J137" s="11">
        <v>1.5E-3</v>
      </c>
      <c r="K137" s="52">
        <v>1.847</v>
      </c>
      <c r="L137" s="10">
        <v>0.05</v>
      </c>
      <c r="M137" s="10">
        <v>0.17899999999999999</v>
      </c>
      <c r="N137" s="10">
        <v>2.5999999999999999E-3</v>
      </c>
      <c r="O137" s="43">
        <v>0.53655865921787704</v>
      </c>
      <c r="P137" s="8">
        <v>1073.8520449657535</v>
      </c>
      <c r="Q137" s="192">
        <v>40.059404865404659</v>
      </c>
      <c r="R137" s="192">
        <v>41.38901337069769</v>
      </c>
      <c r="S137" s="8">
        <v>1061.5092445139981</v>
      </c>
      <c r="T137" s="8">
        <v>14.200358935046097</v>
      </c>
      <c r="U137" s="8">
        <v>22.649315998364955</v>
      </c>
      <c r="V137" s="8">
        <v>1062.3605709457281</v>
      </c>
      <c r="W137" s="8">
        <v>17.677728071597812</v>
      </c>
      <c r="X137" s="8">
        <v>21.480744641940191</v>
      </c>
      <c r="Y137" s="44">
        <v>99.919864643416474</v>
      </c>
      <c r="Z137" s="8">
        <v>98.850605117379175</v>
      </c>
    </row>
    <row r="138" spans="1:26">
      <c r="A138" s="6" t="s">
        <v>1178</v>
      </c>
      <c r="B138" s="7">
        <v>71350</v>
      </c>
      <c r="C138" s="8" t="s">
        <v>15</v>
      </c>
      <c r="D138" s="8" t="s">
        <v>16</v>
      </c>
      <c r="E138" s="8">
        <v>45.7</v>
      </c>
      <c r="F138" s="15">
        <v>0.29859659599880561</v>
      </c>
      <c r="G138" s="70">
        <v>5.608524957936063</v>
      </c>
      <c r="H138" s="9">
        <v>8.4929989999999997E-2</v>
      </c>
      <c r="I138" s="10">
        <v>7.5800000000000006E-2</v>
      </c>
      <c r="J138" s="11">
        <v>1.5E-3</v>
      </c>
      <c r="K138" s="52">
        <v>1.8380000000000001</v>
      </c>
      <c r="L138" s="10">
        <v>4.9000000000000002E-2</v>
      </c>
      <c r="M138" s="10">
        <v>0.17829999999999999</v>
      </c>
      <c r="N138" s="10">
        <v>2.7000000000000001E-3</v>
      </c>
      <c r="O138" s="43">
        <v>0.56801767257660229</v>
      </c>
      <c r="P138" s="8">
        <v>1089.7932206876881</v>
      </c>
      <c r="Q138" s="192">
        <v>39.647828807851752</v>
      </c>
      <c r="R138" s="192">
        <v>40.984515776116403</v>
      </c>
      <c r="S138" s="8">
        <v>1057.6807203039994</v>
      </c>
      <c r="T138" s="8">
        <v>14.754652558049202</v>
      </c>
      <c r="U138" s="8">
        <v>22.955365650502472</v>
      </c>
      <c r="V138" s="8">
        <v>1059.1456351097638</v>
      </c>
      <c r="W138" s="8">
        <v>17.381654001063453</v>
      </c>
      <c r="X138" s="8">
        <v>21.227131231944213</v>
      </c>
      <c r="Y138" s="44">
        <v>99.861689010726778</v>
      </c>
      <c r="Z138" s="8">
        <v>97.053340048910854</v>
      </c>
    </row>
    <row r="139" spans="1:26">
      <c r="A139" s="6" t="s">
        <v>1179</v>
      </c>
      <c r="B139" s="7">
        <v>67100</v>
      </c>
      <c r="C139" s="8" t="s">
        <v>15</v>
      </c>
      <c r="D139" s="8" t="s">
        <v>16</v>
      </c>
      <c r="E139" s="8">
        <v>39.590000000000003</v>
      </c>
      <c r="F139" s="15">
        <v>0.30712530712530717</v>
      </c>
      <c r="G139" s="70">
        <v>5.5617352614015578</v>
      </c>
      <c r="H139" s="9">
        <v>8.0425540000000004E-2</v>
      </c>
      <c r="I139" s="10">
        <v>7.5899999999999995E-2</v>
      </c>
      <c r="J139" s="11">
        <v>1.5E-3</v>
      </c>
      <c r="K139" s="52">
        <v>1.877</v>
      </c>
      <c r="L139" s="10">
        <v>0.05</v>
      </c>
      <c r="M139" s="10">
        <v>0.17979999999999999</v>
      </c>
      <c r="N139" s="10">
        <v>2.5999999999999999E-3</v>
      </c>
      <c r="O139" s="43">
        <v>0.54284760845383762</v>
      </c>
      <c r="P139" s="8">
        <v>1092.4341476872705</v>
      </c>
      <c r="Q139" s="192">
        <v>39.580018189974538</v>
      </c>
      <c r="R139" s="192">
        <v>40.917884559991236</v>
      </c>
      <c r="S139" s="8">
        <v>1065.8819183680116</v>
      </c>
      <c r="T139" s="8">
        <v>14.190740531586698</v>
      </c>
      <c r="U139" s="8">
        <v>22.695376396064603</v>
      </c>
      <c r="V139" s="8">
        <v>1073.004096633407</v>
      </c>
      <c r="W139" s="8">
        <v>17.494971965616969</v>
      </c>
      <c r="X139" s="8">
        <v>21.37083450700311</v>
      </c>
      <c r="Y139" s="44">
        <v>99.336239415325494</v>
      </c>
      <c r="Z139" s="8">
        <v>97.569443487694784</v>
      </c>
    </row>
    <row r="140" spans="1:26">
      <c r="A140" s="6" t="s">
        <v>1180</v>
      </c>
      <c r="B140" s="7">
        <v>68220</v>
      </c>
      <c r="C140" s="8" t="s">
        <v>15</v>
      </c>
      <c r="D140" s="8" t="s">
        <v>16</v>
      </c>
      <c r="E140" s="8">
        <v>42.7</v>
      </c>
      <c r="F140" s="15">
        <v>0.30571690614490982</v>
      </c>
      <c r="G140" s="70">
        <v>5.5710306406685239</v>
      </c>
      <c r="H140" s="9">
        <v>8.0694589999999997E-2</v>
      </c>
      <c r="I140" s="10">
        <v>7.4200000000000002E-2</v>
      </c>
      <c r="J140" s="11">
        <v>1.5E-3</v>
      </c>
      <c r="K140" s="52">
        <v>1.83</v>
      </c>
      <c r="L140" s="10">
        <v>4.9000000000000002E-2</v>
      </c>
      <c r="M140" s="10">
        <v>0.17949999999999999</v>
      </c>
      <c r="N140" s="10">
        <v>2.5999999999999999E-3</v>
      </c>
      <c r="O140" s="43">
        <v>0.54095844465920062</v>
      </c>
      <c r="P140" s="8">
        <v>1046.9122750005265</v>
      </c>
      <c r="Q140" s="192">
        <v>40.763818512613781</v>
      </c>
      <c r="R140" s="192">
        <v>42.081622110979225</v>
      </c>
      <c r="S140" s="8">
        <v>1064.2425132350859</v>
      </c>
      <c r="T140" s="8">
        <v>14.194345905569435</v>
      </c>
      <c r="U140" s="8">
        <v>22.678098548343087</v>
      </c>
      <c r="V140" s="8">
        <v>1056.2793437123889</v>
      </c>
      <c r="W140" s="8">
        <v>17.430370081629235</v>
      </c>
      <c r="X140" s="8">
        <v>21.256112849211604</v>
      </c>
      <c r="Y140" s="44">
        <v>100.75388859680902</v>
      </c>
      <c r="Z140" s="8">
        <v>101.65536680086693</v>
      </c>
    </row>
    <row r="141" spans="1:26">
      <c r="A141" s="6" t="s">
        <v>1181</v>
      </c>
      <c r="B141" s="7">
        <v>67380</v>
      </c>
      <c r="C141" s="8" t="s">
        <v>15</v>
      </c>
      <c r="D141" s="8" t="s">
        <v>16</v>
      </c>
      <c r="E141" s="8">
        <v>40.56</v>
      </c>
      <c r="F141" s="15">
        <v>0.30312215822976663</v>
      </c>
      <c r="G141" s="70">
        <v>5.6053811659192823</v>
      </c>
      <c r="H141" s="9">
        <v>8.1692769999999998E-2</v>
      </c>
      <c r="I141" s="10">
        <v>7.5300000000000006E-2</v>
      </c>
      <c r="J141" s="11">
        <v>1.6000000000000001E-3</v>
      </c>
      <c r="K141" s="52">
        <v>1.859</v>
      </c>
      <c r="L141" s="10">
        <v>0.05</v>
      </c>
      <c r="M141" s="10">
        <v>0.1784</v>
      </c>
      <c r="N141" s="10">
        <v>2.5999999999999999E-3</v>
      </c>
      <c r="O141" s="43">
        <v>0.54186098654708503</v>
      </c>
      <c r="P141" s="8">
        <v>1076.5203652721648</v>
      </c>
      <c r="Q141" s="192">
        <v>42.656258586398174</v>
      </c>
      <c r="R141" s="192">
        <v>43.906315072310299</v>
      </c>
      <c r="S141" s="8">
        <v>1058.2277915634706</v>
      </c>
      <c r="T141" s="8">
        <v>14.207581298577907</v>
      </c>
      <c r="U141" s="8">
        <v>22.614800103242487</v>
      </c>
      <c r="V141" s="8">
        <v>1066.6313787279025</v>
      </c>
      <c r="W141" s="8">
        <v>17.604169338365864</v>
      </c>
      <c r="X141" s="8">
        <v>21.436359238362911</v>
      </c>
      <c r="Y141" s="44">
        <v>99.212137638923181</v>
      </c>
      <c r="Z141" s="8">
        <v>98.300768448159417</v>
      </c>
    </row>
    <row r="142" spans="1:26">
      <c r="A142" s="6" t="s">
        <v>1182</v>
      </c>
      <c r="B142" s="7">
        <v>67040</v>
      </c>
      <c r="C142" s="8" t="s">
        <v>15</v>
      </c>
      <c r="D142" s="8" t="s">
        <v>16</v>
      </c>
      <c r="E142" s="8">
        <v>40.36</v>
      </c>
      <c r="F142" s="15">
        <v>0.30693677102516881</v>
      </c>
      <c r="G142" s="70">
        <v>5.5524708495280395</v>
      </c>
      <c r="H142" s="9">
        <v>8.0157820000000005E-2</v>
      </c>
      <c r="I142" s="10">
        <v>7.6799999999999993E-2</v>
      </c>
      <c r="J142" s="11">
        <v>1.6999999999999999E-3</v>
      </c>
      <c r="K142" s="52">
        <v>1.8959999999999999</v>
      </c>
      <c r="L142" s="10">
        <v>5.2999999999999999E-2</v>
      </c>
      <c r="M142" s="10">
        <v>0.18010000000000001</v>
      </c>
      <c r="N142" s="10">
        <v>2.5999999999999999E-3</v>
      </c>
      <c r="O142" s="43">
        <v>0.51644264716666832</v>
      </c>
      <c r="P142" s="8">
        <v>1116.0011446992876</v>
      </c>
      <c r="Q142" s="192">
        <v>44.176841055707563</v>
      </c>
      <c r="R142" s="192">
        <v>45.371111113500511</v>
      </c>
      <c r="S142" s="8">
        <v>1067.5209066853565</v>
      </c>
      <c r="T142" s="8">
        <v>14.187136988675547</v>
      </c>
      <c r="U142" s="8">
        <v>22.712660420074144</v>
      </c>
      <c r="V142" s="8">
        <v>1079.6877438426866</v>
      </c>
      <c r="W142" s="8">
        <v>18.41463706114564</v>
      </c>
      <c r="X142" s="8">
        <v>22.14957133031885</v>
      </c>
      <c r="Y142" s="44">
        <v>98.873115192173302</v>
      </c>
      <c r="Z142" s="8">
        <v>95.655897106898195</v>
      </c>
    </row>
    <row r="143" spans="1:26">
      <c r="A143" s="6" t="s">
        <v>1183</v>
      </c>
      <c r="B143" s="7">
        <v>66560</v>
      </c>
      <c r="C143" s="8" t="s">
        <v>15</v>
      </c>
      <c r="D143" s="8" t="s">
        <v>16</v>
      </c>
      <c r="E143" s="8">
        <v>41.8</v>
      </c>
      <c r="F143" s="15">
        <v>0.30339805825242722</v>
      </c>
      <c r="G143" s="70">
        <v>5.5865921787709496</v>
      </c>
      <c r="H143" s="9">
        <v>8.4267030000000007E-2</v>
      </c>
      <c r="I143" s="10">
        <v>7.5300000000000006E-2</v>
      </c>
      <c r="J143" s="11">
        <v>1.5E-3</v>
      </c>
      <c r="K143" s="52">
        <v>1.8560000000000001</v>
      </c>
      <c r="L143" s="10">
        <v>4.8000000000000001E-2</v>
      </c>
      <c r="M143" s="10">
        <v>0.17899999999999999</v>
      </c>
      <c r="N143" s="10">
        <v>2.7000000000000001E-3</v>
      </c>
      <c r="O143" s="43">
        <v>0.5832402234636872</v>
      </c>
      <c r="P143" s="8">
        <v>1076.5203652721648</v>
      </c>
      <c r="Q143" s="192">
        <v>39.990242424748288</v>
      </c>
      <c r="R143" s="192">
        <v>41.321030914407892</v>
      </c>
      <c r="S143" s="8">
        <v>1061.5092445139981</v>
      </c>
      <c r="T143" s="8">
        <v>14.745902385810723</v>
      </c>
      <c r="U143" s="8">
        <v>22.994614814772376</v>
      </c>
      <c r="V143" s="8">
        <v>1065.5653596764359</v>
      </c>
      <c r="W143" s="8">
        <v>16.923442641226302</v>
      </c>
      <c r="X143" s="8">
        <v>20.880132579299698</v>
      </c>
      <c r="Y143" s="44">
        <v>99.619346187861296</v>
      </c>
      <c r="Z143" s="8">
        <v>98.605588780071841</v>
      </c>
    </row>
    <row r="144" spans="1:26">
      <c r="A144" s="6" t="s">
        <v>1184</v>
      </c>
      <c r="B144" s="7">
        <v>67500</v>
      </c>
      <c r="C144" s="8" t="s">
        <v>15</v>
      </c>
      <c r="D144" s="8" t="s">
        <v>16</v>
      </c>
      <c r="E144" s="8">
        <v>40.22</v>
      </c>
      <c r="F144" s="15">
        <v>0.30284675953967294</v>
      </c>
      <c r="G144" s="70">
        <v>5.5991041433370654</v>
      </c>
      <c r="H144" s="9">
        <v>8.4644910000000004E-2</v>
      </c>
      <c r="I144" s="10">
        <v>7.5399999999999995E-2</v>
      </c>
      <c r="J144" s="11">
        <v>1.6999999999999999E-3</v>
      </c>
      <c r="K144" s="52">
        <v>1.851</v>
      </c>
      <c r="L144" s="10">
        <v>5.1999999999999998E-2</v>
      </c>
      <c r="M144" s="10">
        <v>0.17860000000000001</v>
      </c>
      <c r="N144" s="10">
        <v>2.7000000000000001E-3</v>
      </c>
      <c r="O144" s="43">
        <v>0.53812774571453181</v>
      </c>
      <c r="P144" s="8">
        <v>1079.1840823564653</v>
      </c>
      <c r="Q144" s="192">
        <v>45.244149086959872</v>
      </c>
      <c r="R144" s="192">
        <v>46.423647058457185</v>
      </c>
      <c r="S144" s="8">
        <v>1059.3217948214408</v>
      </c>
      <c r="T144" s="8">
        <v>14.750901212965118</v>
      </c>
      <c r="U144" s="8">
        <v>22.972182014599866</v>
      </c>
      <c r="V144" s="8">
        <v>1063.7861704122809</v>
      </c>
      <c r="W144" s="8">
        <v>18.352921878416055</v>
      </c>
      <c r="X144" s="8">
        <v>22.041808431461959</v>
      </c>
      <c r="Y144" s="44">
        <v>99.580331488130753</v>
      </c>
      <c r="Z144" s="8">
        <v>98.159508849347191</v>
      </c>
    </row>
    <row r="145" spans="1:26">
      <c r="A145" s="6" t="s">
        <v>1185</v>
      </c>
      <c r="B145" s="7">
        <v>66310</v>
      </c>
      <c r="C145" s="8" t="s">
        <v>15</v>
      </c>
      <c r="D145" s="8" t="s">
        <v>16</v>
      </c>
      <c r="E145" s="8">
        <v>41.27</v>
      </c>
      <c r="F145" s="15">
        <v>0.30515715593530668</v>
      </c>
      <c r="G145" s="70">
        <v>5.5865921787709496</v>
      </c>
      <c r="H145" s="9">
        <v>8.1146029999999994E-2</v>
      </c>
      <c r="I145" s="10">
        <v>7.5200000000000003E-2</v>
      </c>
      <c r="J145" s="11">
        <v>1.5E-3</v>
      </c>
      <c r="K145" s="52">
        <v>1.8620000000000001</v>
      </c>
      <c r="L145" s="10">
        <v>5.0999999999999997E-2</v>
      </c>
      <c r="M145" s="10">
        <v>0.17899999999999999</v>
      </c>
      <c r="N145" s="10">
        <v>2.5999999999999999E-3</v>
      </c>
      <c r="O145" s="43">
        <v>0.53031000109541027</v>
      </c>
      <c r="P145" s="8">
        <v>1073.8520449657535</v>
      </c>
      <c r="Q145" s="192">
        <v>40.059404865404659</v>
      </c>
      <c r="R145" s="192">
        <v>41.38901337069769</v>
      </c>
      <c r="S145" s="8">
        <v>1061.5092445139981</v>
      </c>
      <c r="T145" s="8">
        <v>14.200358935046097</v>
      </c>
      <c r="U145" s="8">
        <v>22.649315998364955</v>
      </c>
      <c r="V145" s="8">
        <v>1067.6962797728174</v>
      </c>
      <c r="W145" s="8">
        <v>17.934504587539777</v>
      </c>
      <c r="X145" s="8">
        <v>21.710817286511201</v>
      </c>
      <c r="Y145" s="44">
        <v>99.420524790052113</v>
      </c>
      <c r="Z145" s="8">
        <v>98.850605117379175</v>
      </c>
    </row>
    <row r="146" spans="1:26">
      <c r="A146" s="6" t="s">
        <v>1186</v>
      </c>
      <c r="B146" s="7">
        <v>66460</v>
      </c>
      <c r="C146" s="8" t="s">
        <v>15</v>
      </c>
      <c r="D146" s="8" t="s">
        <v>16</v>
      </c>
      <c r="E146" s="8">
        <v>41.27</v>
      </c>
      <c r="F146" s="15">
        <v>0.30609121518212429</v>
      </c>
      <c r="G146" s="70">
        <v>5.6053811659192823</v>
      </c>
      <c r="H146" s="9">
        <v>8.1692769999999998E-2</v>
      </c>
      <c r="I146" s="10">
        <v>7.6100000000000001E-2</v>
      </c>
      <c r="J146" s="11">
        <v>1.6000000000000001E-3</v>
      </c>
      <c r="K146" s="52">
        <v>1.8720000000000001</v>
      </c>
      <c r="L146" s="10">
        <v>5.0999999999999997E-2</v>
      </c>
      <c r="M146" s="10">
        <v>0.1784</v>
      </c>
      <c r="N146" s="10">
        <v>2.5999999999999999E-3</v>
      </c>
      <c r="O146" s="43">
        <v>0.53495120021102605</v>
      </c>
      <c r="P146" s="8">
        <v>1097.7024764668554</v>
      </c>
      <c r="Q146" s="192">
        <v>42.074731182589851</v>
      </c>
      <c r="R146" s="192">
        <v>43.33370177121143</v>
      </c>
      <c r="S146" s="8">
        <v>1058.2277915634706</v>
      </c>
      <c r="T146" s="8">
        <v>14.207581298577907</v>
      </c>
      <c r="U146" s="8">
        <v>22.614800103242487</v>
      </c>
      <c r="V146" s="8">
        <v>1071.2379054535998</v>
      </c>
      <c r="W146" s="8">
        <v>17.872604907479399</v>
      </c>
      <c r="X146" s="8">
        <v>21.672897077644848</v>
      </c>
      <c r="Y146" s="44">
        <v>98.785506578520469</v>
      </c>
      <c r="Z146" s="8">
        <v>96.403881220124347</v>
      </c>
    </row>
    <row r="147" spans="1:26">
      <c r="A147" s="6" t="s">
        <v>1187</v>
      </c>
      <c r="B147" s="7">
        <v>67120</v>
      </c>
      <c r="C147" s="8" t="s">
        <v>15</v>
      </c>
      <c r="D147" s="8" t="s">
        <v>16</v>
      </c>
      <c r="E147" s="8">
        <v>39.81</v>
      </c>
      <c r="F147" s="15">
        <v>0.30202355783751134</v>
      </c>
      <c r="G147" s="70">
        <v>5.5741360089186172</v>
      </c>
      <c r="H147" s="9">
        <v>8.3891679999999996E-2</v>
      </c>
      <c r="I147" s="10">
        <v>7.4399999999999994E-2</v>
      </c>
      <c r="J147" s="11">
        <v>1.5E-3</v>
      </c>
      <c r="K147" s="52">
        <v>1.839</v>
      </c>
      <c r="L147" s="10">
        <v>0.05</v>
      </c>
      <c r="M147" s="10">
        <v>0.1794</v>
      </c>
      <c r="N147" s="10">
        <v>2.7000000000000001E-3</v>
      </c>
      <c r="O147" s="43">
        <v>0.5535451505016723</v>
      </c>
      <c r="P147" s="8">
        <v>1052.3379221332721</v>
      </c>
      <c r="Q147" s="192">
        <v>40.621048107180833</v>
      </c>
      <c r="R147" s="192">
        <v>41.941213404325936</v>
      </c>
      <c r="S147" s="8">
        <v>1063.6959521951119</v>
      </c>
      <c r="T147" s="8">
        <v>14.740906945543429</v>
      </c>
      <c r="U147" s="8">
        <v>23.01706005257256</v>
      </c>
      <c r="V147" s="8">
        <v>1059.5033532932266</v>
      </c>
      <c r="W147" s="8">
        <v>17.727109705299426</v>
      </c>
      <c r="X147" s="8">
        <v>21.510651902146719</v>
      </c>
      <c r="Y147" s="44">
        <v>100.39571360381763</v>
      </c>
      <c r="Z147" s="8">
        <v>101.07931395637773</v>
      </c>
    </row>
    <row r="148" spans="1:26">
      <c r="A148" s="6" t="s">
        <v>1188</v>
      </c>
      <c r="B148" s="7">
        <v>64440</v>
      </c>
      <c r="C148" s="8" t="s">
        <v>15</v>
      </c>
      <c r="D148" s="8" t="s">
        <v>16</v>
      </c>
      <c r="E148" s="8">
        <v>38.1</v>
      </c>
      <c r="F148" s="15">
        <v>0.30349013657056145</v>
      </c>
      <c r="G148" s="70">
        <v>5.6338028169014089</v>
      </c>
      <c r="H148" s="9">
        <v>8.2523310000000002E-2</v>
      </c>
      <c r="I148" s="10">
        <v>7.4899999999999994E-2</v>
      </c>
      <c r="J148" s="11">
        <v>1.4E-3</v>
      </c>
      <c r="K148" s="52">
        <v>1.839</v>
      </c>
      <c r="L148" s="10">
        <v>4.5999999999999999E-2</v>
      </c>
      <c r="M148" s="10">
        <v>0.17749999999999999</v>
      </c>
      <c r="N148" s="10">
        <v>2.5999999999999999E-3</v>
      </c>
      <c r="O148" s="43">
        <v>0.58559706062461725</v>
      </c>
      <c r="P148" s="8">
        <v>1065.8193119511707</v>
      </c>
      <c r="Q148" s="192">
        <v>37.583720074825735</v>
      </c>
      <c r="R148" s="192">
        <v>39.00117181056001</v>
      </c>
      <c r="S148" s="8">
        <v>1053.302478055992</v>
      </c>
      <c r="T148" s="8">
        <v>14.218428629364553</v>
      </c>
      <c r="U148" s="8">
        <v>22.563074500498715</v>
      </c>
      <c r="V148" s="8">
        <v>1059.5033532932266</v>
      </c>
      <c r="W148" s="8">
        <v>16.320274629871165</v>
      </c>
      <c r="X148" s="8">
        <v>20.373647770388288</v>
      </c>
      <c r="Y148" s="44">
        <v>99.414737554349344</v>
      </c>
      <c r="Z148" s="8">
        <v>98.825613895824006</v>
      </c>
    </row>
    <row r="149" spans="1:26">
      <c r="A149" s="6" t="s">
        <v>1189</v>
      </c>
      <c r="B149" s="7">
        <v>64200</v>
      </c>
      <c r="C149" s="8" t="s">
        <v>15</v>
      </c>
      <c r="D149" s="8" t="s">
        <v>16</v>
      </c>
      <c r="E149" s="8">
        <v>35.76</v>
      </c>
      <c r="F149" s="15">
        <v>0.30312215822976663</v>
      </c>
      <c r="G149" s="70">
        <v>5.6053811659192823</v>
      </c>
      <c r="H149" s="9">
        <v>8.1692769999999998E-2</v>
      </c>
      <c r="I149" s="10">
        <v>7.5399999999999995E-2</v>
      </c>
      <c r="J149" s="11">
        <v>1.5E-3</v>
      </c>
      <c r="K149" s="52">
        <v>1.859</v>
      </c>
      <c r="L149" s="10">
        <v>4.9000000000000002E-2</v>
      </c>
      <c r="M149" s="10">
        <v>0.1784</v>
      </c>
      <c r="N149" s="10">
        <v>2.5999999999999999E-3</v>
      </c>
      <c r="O149" s="43">
        <v>0.5529193740276378</v>
      </c>
      <c r="P149" s="8">
        <v>1079.1840823564653</v>
      </c>
      <c r="Q149" s="192">
        <v>39.921308017905773</v>
      </c>
      <c r="R149" s="192">
        <v>41.253276396737967</v>
      </c>
      <c r="S149" s="8">
        <v>1058.2277915634706</v>
      </c>
      <c r="T149" s="8">
        <v>14.207581298577907</v>
      </c>
      <c r="U149" s="8">
        <v>22.614800103242487</v>
      </c>
      <c r="V149" s="8">
        <v>1066.6313787279025</v>
      </c>
      <c r="W149" s="8">
        <v>17.255060497637487</v>
      </c>
      <c r="X149" s="8">
        <v>21.152238216052638</v>
      </c>
      <c r="Y149" s="44">
        <v>99.212137638923181</v>
      </c>
      <c r="Z149" s="8">
        <v>98.058135666045473</v>
      </c>
    </row>
    <row r="150" spans="1:26">
      <c r="A150" s="6" t="s">
        <v>1190</v>
      </c>
      <c r="B150" s="7">
        <v>62450</v>
      </c>
      <c r="C150" s="8" t="s">
        <v>15</v>
      </c>
      <c r="D150" s="8" t="s">
        <v>16</v>
      </c>
      <c r="E150" s="8">
        <v>36.58</v>
      </c>
      <c r="F150" s="15">
        <v>0.30220610456331215</v>
      </c>
      <c r="G150" s="70">
        <v>5.617977528089888</v>
      </c>
      <c r="H150" s="9">
        <v>8.5216509999999995E-2</v>
      </c>
      <c r="I150" s="10">
        <v>7.5600000000000001E-2</v>
      </c>
      <c r="J150" s="11">
        <v>1.6000000000000001E-3</v>
      </c>
      <c r="K150" s="52">
        <v>1.8480000000000001</v>
      </c>
      <c r="L150" s="10">
        <v>5.2999999999999999E-2</v>
      </c>
      <c r="M150" s="10">
        <v>0.17799999999999999</v>
      </c>
      <c r="N150" s="10">
        <v>2.7000000000000001E-3</v>
      </c>
      <c r="O150" s="43">
        <v>0.52889548441806244</v>
      </c>
      <c r="P150" s="8">
        <v>1084.4977674475704</v>
      </c>
      <c r="Q150" s="192">
        <v>42.43639350144128</v>
      </c>
      <c r="R150" s="192">
        <v>43.689793332493387</v>
      </c>
      <c r="S150" s="8">
        <v>1056.0392279090729</v>
      </c>
      <c r="T150" s="8">
        <v>14.758405811649482</v>
      </c>
      <c r="U150" s="8">
        <v>22.938556403663597</v>
      </c>
      <c r="V150" s="8">
        <v>1062.7171585010199</v>
      </c>
      <c r="W150" s="8">
        <v>18.722152195296303</v>
      </c>
      <c r="X150" s="8">
        <v>22.344746319991145</v>
      </c>
      <c r="Y150" s="44">
        <v>99.371617317126379</v>
      </c>
      <c r="Z150" s="8">
        <v>97.37587845796341</v>
      </c>
    </row>
    <row r="151" spans="1:26">
      <c r="A151" s="6" t="s">
        <v>1191</v>
      </c>
      <c r="B151" s="7">
        <v>62900</v>
      </c>
      <c r="C151" s="8" t="s">
        <v>15</v>
      </c>
      <c r="D151" s="8" t="s">
        <v>16</v>
      </c>
      <c r="E151" s="8">
        <v>37.19</v>
      </c>
      <c r="F151" s="15">
        <v>0.30721966205837176</v>
      </c>
      <c r="G151" s="70">
        <v>5.5617352614015578</v>
      </c>
      <c r="H151" s="9">
        <v>8.3518830000000002E-2</v>
      </c>
      <c r="I151" s="10">
        <v>7.5800000000000006E-2</v>
      </c>
      <c r="J151" s="11">
        <v>1.9E-3</v>
      </c>
      <c r="K151" s="52">
        <v>1.88</v>
      </c>
      <c r="L151" s="10">
        <v>5.7000000000000002E-2</v>
      </c>
      <c r="M151" s="10">
        <v>0.17979999999999999</v>
      </c>
      <c r="N151" s="10">
        <v>2.7000000000000001E-3</v>
      </c>
      <c r="O151" s="43">
        <v>0.4952871611732334</v>
      </c>
      <c r="P151" s="8">
        <v>1089.7932206876881</v>
      </c>
      <c r="Q151" s="192">
        <v>50.220583156612214</v>
      </c>
      <c r="R151" s="192">
        <v>51.282425613617562</v>
      </c>
      <c r="S151" s="8">
        <v>1065.8819183680116</v>
      </c>
      <c r="T151" s="8">
        <v>14.735914888723755</v>
      </c>
      <c r="U151" s="8">
        <v>23.039517605859146</v>
      </c>
      <c r="V151" s="8">
        <v>1074.0623385773006</v>
      </c>
      <c r="W151" s="8">
        <v>19.89984065454496</v>
      </c>
      <c r="X151" s="8">
        <v>23.373547861627685</v>
      </c>
      <c r="Y151" s="44">
        <v>99.238366348444472</v>
      </c>
      <c r="Z151" s="8">
        <v>97.80588630340462</v>
      </c>
    </row>
  </sheetData>
  <mergeCells count="4">
    <mergeCell ref="G1:J1"/>
    <mergeCell ref="K1:O1"/>
    <mergeCell ref="P1:X1"/>
    <mergeCell ref="Y1:Z1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70"/>
  <sheetViews>
    <sheetView zoomScale="66" zoomScaleNormal="66" workbookViewId="0">
      <selection activeCell="B3" sqref="B3"/>
    </sheetView>
  </sheetViews>
  <sheetFormatPr defaultRowHeight="14.5"/>
  <cols>
    <col min="2" max="2" width="12.81640625" customWidth="1"/>
  </cols>
  <sheetData>
    <row r="1" spans="1:26" ht="16.5">
      <c r="A1" s="1"/>
      <c r="B1" s="185"/>
      <c r="C1" s="186"/>
      <c r="D1" s="186"/>
      <c r="E1" s="187"/>
      <c r="F1" s="186"/>
      <c r="G1" s="371" t="s">
        <v>0</v>
      </c>
      <c r="H1" s="372"/>
      <c r="I1" s="372"/>
      <c r="J1" s="373"/>
      <c r="K1" s="371" t="s">
        <v>1106</v>
      </c>
      <c r="L1" s="372"/>
      <c r="M1" s="372"/>
      <c r="N1" s="372"/>
      <c r="O1" s="373"/>
      <c r="P1" s="374" t="s">
        <v>1107</v>
      </c>
      <c r="Q1" s="375"/>
      <c r="R1" s="375"/>
      <c r="S1" s="375"/>
      <c r="T1" s="375"/>
      <c r="U1" s="375"/>
      <c r="V1" s="375"/>
      <c r="W1" s="375"/>
      <c r="X1" s="375"/>
      <c r="Y1" s="376" t="s">
        <v>1</v>
      </c>
      <c r="Z1" s="377"/>
    </row>
    <row r="2" spans="1:26" ht="30.5">
      <c r="A2" s="2" t="s">
        <v>2</v>
      </c>
      <c r="B2" s="173" t="s">
        <v>3</v>
      </c>
      <c r="C2" s="3" t="s">
        <v>4</v>
      </c>
      <c r="D2" s="3" t="s">
        <v>5</v>
      </c>
      <c r="E2" s="4" t="s">
        <v>1108</v>
      </c>
      <c r="F2" s="171" t="s">
        <v>6</v>
      </c>
      <c r="G2" s="173" t="s">
        <v>7</v>
      </c>
      <c r="H2" s="5" t="s">
        <v>8</v>
      </c>
      <c r="I2" s="172" t="s">
        <v>9</v>
      </c>
      <c r="J2" s="5" t="s">
        <v>8</v>
      </c>
      <c r="K2" s="174" t="s">
        <v>10</v>
      </c>
      <c r="L2" s="5" t="s">
        <v>8</v>
      </c>
      <c r="M2" s="175" t="s">
        <v>11</v>
      </c>
      <c r="N2" s="5" t="s">
        <v>8</v>
      </c>
      <c r="O2" s="171" t="s">
        <v>12</v>
      </c>
      <c r="P2" s="188" t="s">
        <v>9</v>
      </c>
      <c r="Q2" s="4" t="s">
        <v>8</v>
      </c>
      <c r="R2" s="4" t="s">
        <v>1109</v>
      </c>
      <c r="S2" s="175" t="s">
        <v>11</v>
      </c>
      <c r="T2" s="4" t="s">
        <v>8</v>
      </c>
      <c r="U2" s="4" t="s">
        <v>1109</v>
      </c>
      <c r="V2" s="172" t="s">
        <v>10</v>
      </c>
      <c r="W2" s="4" t="s">
        <v>8</v>
      </c>
      <c r="X2" s="4" t="s">
        <v>1109</v>
      </c>
      <c r="Y2" s="173" t="s">
        <v>13</v>
      </c>
      <c r="Z2" s="3" t="s">
        <v>1110</v>
      </c>
    </row>
    <row r="3" spans="1:26">
      <c r="A3" s="6" t="s">
        <v>1195</v>
      </c>
      <c r="B3" s="7">
        <v>184300</v>
      </c>
      <c r="C3" s="8" t="s">
        <v>106</v>
      </c>
      <c r="D3" s="8" t="s">
        <v>106</v>
      </c>
      <c r="E3" s="8">
        <v>708</v>
      </c>
      <c r="F3" s="15">
        <v>0.11556685542586385</v>
      </c>
      <c r="G3" s="70">
        <v>18.429782528566161</v>
      </c>
      <c r="H3" s="9">
        <v>0.28191519999999998</v>
      </c>
      <c r="I3" s="10">
        <v>5.373E-2</v>
      </c>
      <c r="J3" s="11">
        <v>7.9000000000000001E-4</v>
      </c>
      <c r="K3" s="52">
        <v>0.40039999999999998</v>
      </c>
      <c r="L3" s="10">
        <v>8.0999999999999996E-3</v>
      </c>
      <c r="M3" s="10">
        <v>5.4260000000000003E-2</v>
      </c>
      <c r="N3" s="10">
        <v>8.3000000000000001E-4</v>
      </c>
      <c r="O3" s="43">
        <v>0.75614894904733942</v>
      </c>
      <c r="P3" s="8">
        <v>359.74989789536966</v>
      </c>
      <c r="Q3" s="192">
        <v>33.17810036436618</v>
      </c>
      <c r="R3" s="192">
        <v>35.178184972724665</v>
      </c>
      <c r="S3" s="8">
        <v>340.62271726490587</v>
      </c>
      <c r="T3" s="8">
        <v>5.0731495932832331</v>
      </c>
      <c r="U3" s="8">
        <v>7.8496490740876652</v>
      </c>
      <c r="V3" s="8">
        <v>341.93827496407926</v>
      </c>
      <c r="W3" s="8">
        <v>5.8561184301333356</v>
      </c>
      <c r="X3" s="8">
        <v>7.9853759466286647</v>
      </c>
      <c r="Y3" s="44">
        <v>99.615264568053519</v>
      </c>
      <c r="Z3" s="8">
        <v>94.683200539496255</v>
      </c>
    </row>
    <row r="4" spans="1:26">
      <c r="A4" s="6" t="s">
        <v>1196</v>
      </c>
      <c r="B4" s="7">
        <v>171000</v>
      </c>
      <c r="C4" s="8" t="s">
        <v>106</v>
      </c>
      <c r="D4" s="8" t="s">
        <v>106</v>
      </c>
      <c r="E4" s="8">
        <v>661</v>
      </c>
      <c r="F4" s="15">
        <v>0.10973334796444641</v>
      </c>
      <c r="G4" s="70">
        <v>18.491124260355029</v>
      </c>
      <c r="H4" s="9">
        <v>0.28037580000000001</v>
      </c>
      <c r="I4" s="10">
        <v>5.2810000000000003E-2</v>
      </c>
      <c r="J4" s="11">
        <v>7.7999999999999999E-4</v>
      </c>
      <c r="K4" s="52">
        <v>0.39319999999999999</v>
      </c>
      <c r="L4" s="10">
        <v>7.9000000000000008E-3</v>
      </c>
      <c r="M4" s="10">
        <v>5.4080000000000003E-2</v>
      </c>
      <c r="N4" s="10">
        <v>8.1999999999999998E-4</v>
      </c>
      <c r="O4" s="43">
        <v>0.75468129728110256</v>
      </c>
      <c r="P4" s="8">
        <v>320.64229020292936</v>
      </c>
      <c r="Q4" s="192">
        <v>33.560908545389779</v>
      </c>
      <c r="R4" s="192">
        <v>35.566329879603487</v>
      </c>
      <c r="S4" s="8">
        <v>339.52198915122432</v>
      </c>
      <c r="T4" s="8">
        <v>5.0129066142937404</v>
      </c>
      <c r="U4" s="8">
        <v>7.7964318619963251</v>
      </c>
      <c r="V4" s="8">
        <v>336.70433011088903</v>
      </c>
      <c r="W4" s="8">
        <v>5.7413645583994253</v>
      </c>
      <c r="X4" s="8">
        <v>7.8539613749730961</v>
      </c>
      <c r="Y4" s="44">
        <v>100.83683480975945</v>
      </c>
      <c r="Z4" s="8">
        <v>105.88808760576975</v>
      </c>
    </row>
    <row r="5" spans="1:26">
      <c r="A5" s="6" t="s">
        <v>1197</v>
      </c>
      <c r="B5" s="7">
        <v>171600</v>
      </c>
      <c r="C5" s="8" t="s">
        <v>106</v>
      </c>
      <c r="D5" s="8" t="s">
        <v>106</v>
      </c>
      <c r="E5" s="8">
        <v>666</v>
      </c>
      <c r="F5" s="15">
        <v>0.10789814415192057</v>
      </c>
      <c r="G5" s="70">
        <v>18.549434242255611</v>
      </c>
      <c r="H5" s="9">
        <v>0.27870600000000001</v>
      </c>
      <c r="I5" s="10">
        <v>5.3039999999999997E-2</v>
      </c>
      <c r="J5" s="11">
        <v>7.7999999999999999E-4</v>
      </c>
      <c r="K5" s="52">
        <v>0.39389999999999997</v>
      </c>
      <c r="L5" s="10">
        <v>8.0000000000000002E-3</v>
      </c>
      <c r="M5" s="10">
        <v>5.391E-2</v>
      </c>
      <c r="N5" s="10">
        <v>8.0999999999999996E-4</v>
      </c>
      <c r="O5" s="43">
        <v>0.73979549248747911</v>
      </c>
      <c r="P5" s="8">
        <v>330.50829633685112</v>
      </c>
      <c r="Q5" s="192">
        <v>33.356743478209964</v>
      </c>
      <c r="R5" s="192">
        <v>35.366870114248393</v>
      </c>
      <c r="S5" s="8">
        <v>338.48223999365268</v>
      </c>
      <c r="T5" s="8">
        <v>4.95259551874409</v>
      </c>
      <c r="U5" s="8">
        <v>7.744119849698393</v>
      </c>
      <c r="V5" s="8">
        <v>337.21437148165057</v>
      </c>
      <c r="W5" s="8">
        <v>5.8109210932116753</v>
      </c>
      <c r="X5" s="8">
        <v>7.9094279298424226</v>
      </c>
      <c r="Y5" s="44">
        <v>100.37598294118703</v>
      </c>
      <c r="Z5" s="8">
        <v>102.41263040752074</v>
      </c>
    </row>
    <row r="6" spans="1:26">
      <c r="A6" s="6" t="s">
        <v>1198</v>
      </c>
      <c r="B6" s="7">
        <v>170100</v>
      </c>
      <c r="C6" s="8" t="s">
        <v>106</v>
      </c>
      <c r="D6" s="8" t="s">
        <v>106</v>
      </c>
      <c r="E6" s="8">
        <v>662</v>
      </c>
      <c r="F6" s="15">
        <v>0.10626992561105207</v>
      </c>
      <c r="G6" s="70">
        <v>18.274853801169591</v>
      </c>
      <c r="H6" s="9">
        <v>0.27719529999999998</v>
      </c>
      <c r="I6" s="10">
        <v>5.3120000000000001E-2</v>
      </c>
      <c r="J6" s="11">
        <v>8.1999999999999998E-4</v>
      </c>
      <c r="K6" s="52">
        <v>0.40079999999999999</v>
      </c>
      <c r="L6" s="10">
        <v>8.3999999999999995E-3</v>
      </c>
      <c r="M6" s="10">
        <v>5.4719999999999998E-2</v>
      </c>
      <c r="N6" s="10">
        <v>8.3000000000000001E-4</v>
      </c>
      <c r="O6" s="43">
        <v>0.72373642439431918</v>
      </c>
      <c r="P6" s="8">
        <v>333.92588485744784</v>
      </c>
      <c r="Q6" s="192">
        <v>34.99326838862725</v>
      </c>
      <c r="R6" s="192">
        <v>36.912115291109338</v>
      </c>
      <c r="S6" s="8">
        <v>343.43483551239677</v>
      </c>
      <c r="T6" s="8">
        <v>5.0709378866721408</v>
      </c>
      <c r="U6" s="8">
        <v>7.8850181499260543</v>
      </c>
      <c r="V6" s="8">
        <v>342.22826013048183</v>
      </c>
      <c r="W6" s="8">
        <v>6.0706356251616853</v>
      </c>
      <c r="X6" s="8">
        <v>8.1460893494229367</v>
      </c>
      <c r="Y6" s="44">
        <v>100.35256450810198</v>
      </c>
      <c r="Z6" s="8">
        <v>102.84762310624956</v>
      </c>
    </row>
    <row r="7" spans="1:26">
      <c r="A7" s="6" t="s">
        <v>1199</v>
      </c>
      <c r="B7" s="7">
        <v>160400</v>
      </c>
      <c r="C7" s="8" t="s">
        <v>106</v>
      </c>
      <c r="D7" s="8" t="s">
        <v>106</v>
      </c>
      <c r="E7" s="8">
        <v>622</v>
      </c>
      <c r="F7" s="15">
        <v>0.10567473317129875</v>
      </c>
      <c r="G7" s="70">
        <v>18.667164457718872</v>
      </c>
      <c r="H7" s="9">
        <v>0.28573969999999999</v>
      </c>
      <c r="I7" s="10">
        <v>5.3769999999999998E-2</v>
      </c>
      <c r="J7" s="11">
        <v>8.0000000000000004E-4</v>
      </c>
      <c r="K7" s="52">
        <v>0.39679999999999999</v>
      </c>
      <c r="L7" s="10">
        <v>8.2000000000000007E-3</v>
      </c>
      <c r="M7" s="10">
        <v>5.357E-2</v>
      </c>
      <c r="N7" s="10">
        <v>8.1999999999999998E-4</v>
      </c>
      <c r="O7" s="43">
        <v>0.74071308568228478</v>
      </c>
      <c r="P7" s="8">
        <v>361.4289276052092</v>
      </c>
      <c r="Q7" s="192">
        <v>33.563123558833993</v>
      </c>
      <c r="R7" s="192">
        <v>35.540406852641624</v>
      </c>
      <c r="S7" s="8">
        <v>336.40223843640581</v>
      </c>
      <c r="T7" s="8">
        <v>5.0153322605404469</v>
      </c>
      <c r="U7" s="8">
        <v>7.757152053298114</v>
      </c>
      <c r="V7" s="8">
        <v>339.32467492836548</v>
      </c>
      <c r="W7" s="8">
        <v>5.9434397954087785</v>
      </c>
      <c r="X7" s="8">
        <v>8.0259430410017671</v>
      </c>
      <c r="Y7" s="44">
        <v>99.13874919571451</v>
      </c>
      <c r="Z7" s="8">
        <v>93.075626421319498</v>
      </c>
    </row>
    <row r="8" spans="1:26">
      <c r="A8" s="6" t="s">
        <v>1200</v>
      </c>
      <c r="B8" s="7">
        <v>161000</v>
      </c>
      <c r="C8" s="8" t="s">
        <v>106</v>
      </c>
      <c r="D8" s="8" t="s">
        <v>106</v>
      </c>
      <c r="E8" s="8">
        <v>636</v>
      </c>
      <c r="F8" s="15">
        <v>0.10396091069757771</v>
      </c>
      <c r="G8" s="70">
        <v>18.542555164101614</v>
      </c>
      <c r="H8" s="9">
        <v>0.28193760000000001</v>
      </c>
      <c r="I8" s="10">
        <v>5.398E-2</v>
      </c>
      <c r="J8" s="11">
        <v>7.7999999999999999E-4</v>
      </c>
      <c r="K8" s="52">
        <v>0.4017</v>
      </c>
      <c r="L8" s="10">
        <v>8.3000000000000001E-3</v>
      </c>
      <c r="M8" s="10">
        <v>5.3929999999999999E-2</v>
      </c>
      <c r="N8" s="10">
        <v>8.1999999999999998E-4</v>
      </c>
      <c r="O8" s="43">
        <v>0.73588029105109487</v>
      </c>
      <c r="P8" s="8">
        <v>370.2152692844864</v>
      </c>
      <c r="Q8" s="192">
        <v>32.546227136340981</v>
      </c>
      <c r="R8" s="192">
        <v>34.575584253677917</v>
      </c>
      <c r="S8" s="8">
        <v>338.60457212858415</v>
      </c>
      <c r="T8" s="8">
        <v>5.0136197960642335</v>
      </c>
      <c r="U8" s="8">
        <v>7.7848653785255237</v>
      </c>
      <c r="V8" s="8">
        <v>342.88042411217441</v>
      </c>
      <c r="W8" s="8">
        <v>5.9947389990372812</v>
      </c>
      <c r="X8" s="8">
        <v>8.0956995030257985</v>
      </c>
      <c r="Y8" s="44">
        <v>98.752961183286629</v>
      </c>
      <c r="Z8" s="8">
        <v>91.461536090341127</v>
      </c>
    </row>
    <row r="9" spans="1:26">
      <c r="A9" s="6" t="s">
        <v>1201</v>
      </c>
      <c r="B9" s="7">
        <v>162200</v>
      </c>
      <c r="C9" s="8" t="s">
        <v>106</v>
      </c>
      <c r="D9" s="8" t="s">
        <v>106</v>
      </c>
      <c r="E9" s="8">
        <v>643</v>
      </c>
      <c r="F9" s="15">
        <v>0.10374520178441748</v>
      </c>
      <c r="G9" s="70">
        <v>18.563207722294411</v>
      </c>
      <c r="H9" s="9">
        <v>0.28256599999999998</v>
      </c>
      <c r="I9" s="10">
        <v>5.3620000000000001E-2</v>
      </c>
      <c r="J9" s="11">
        <v>7.9000000000000001E-4</v>
      </c>
      <c r="K9" s="52">
        <v>0.39889999999999998</v>
      </c>
      <c r="L9" s="10">
        <v>8.3000000000000001E-3</v>
      </c>
      <c r="M9" s="10">
        <v>5.3870000000000001E-2</v>
      </c>
      <c r="N9" s="10">
        <v>8.1999999999999998E-4</v>
      </c>
      <c r="O9" s="43">
        <v>0.73156483368036829</v>
      </c>
      <c r="P9" s="8">
        <v>355.12353564712959</v>
      </c>
      <c r="Q9" s="192">
        <v>33.273370878707269</v>
      </c>
      <c r="R9" s="192">
        <v>35.271226494432646</v>
      </c>
      <c r="S9" s="8">
        <v>338.23756875916501</v>
      </c>
      <c r="T9" s="8">
        <v>5.0139051255940217</v>
      </c>
      <c r="U9" s="8">
        <v>7.7802419438637571</v>
      </c>
      <c r="V9" s="8">
        <v>340.85009240010953</v>
      </c>
      <c r="W9" s="8">
        <v>6.0067024835898906</v>
      </c>
      <c r="X9" s="8">
        <v>8.0863860784997996</v>
      </c>
      <c r="Y9" s="44">
        <v>99.233527084429312</v>
      </c>
      <c r="Z9" s="8">
        <v>95.245044275312864</v>
      </c>
    </row>
    <row r="10" spans="1:26">
      <c r="A10" s="6" t="s">
        <v>1202</v>
      </c>
      <c r="B10" s="7">
        <v>175000</v>
      </c>
      <c r="C10" s="8" t="s">
        <v>106</v>
      </c>
      <c r="D10" s="8" t="s">
        <v>106</v>
      </c>
      <c r="E10" s="8">
        <v>699</v>
      </c>
      <c r="F10" s="15">
        <v>0.11058277120424639</v>
      </c>
      <c r="G10" s="70">
        <v>18.497965223825382</v>
      </c>
      <c r="H10" s="9">
        <v>0.27716150000000001</v>
      </c>
      <c r="I10" s="10">
        <v>5.4210000000000001E-2</v>
      </c>
      <c r="J10" s="11">
        <v>7.2000000000000005E-4</v>
      </c>
      <c r="K10" s="52">
        <v>0.4042</v>
      </c>
      <c r="L10" s="10">
        <v>8.0000000000000002E-3</v>
      </c>
      <c r="M10" s="10">
        <v>5.4059999999999997E-2</v>
      </c>
      <c r="N10" s="10">
        <v>8.0999999999999996E-4</v>
      </c>
      <c r="O10" s="43">
        <v>0.75703385127635958</v>
      </c>
      <c r="P10" s="8">
        <v>379.78377477305202</v>
      </c>
      <c r="Q10" s="192">
        <v>29.864826962722805</v>
      </c>
      <c r="R10" s="192">
        <v>32.057192690880186</v>
      </c>
      <c r="S10" s="8">
        <v>339.3996744248347</v>
      </c>
      <c r="T10" s="8">
        <v>4.951891000905789</v>
      </c>
      <c r="U10" s="8">
        <v>7.7557545655728291</v>
      </c>
      <c r="V10" s="8">
        <v>344.68979601057151</v>
      </c>
      <c r="W10" s="8">
        <v>5.7684180322871725</v>
      </c>
      <c r="X10" s="8">
        <v>7.9466431630551142</v>
      </c>
      <c r="Y10" s="44">
        <v>98.4652514675617</v>
      </c>
      <c r="Z10" s="8">
        <v>89.366554594821821</v>
      </c>
    </row>
    <row r="11" spans="1:26">
      <c r="A11" s="6" t="s">
        <v>1203</v>
      </c>
      <c r="B11" s="7">
        <v>161000</v>
      </c>
      <c r="C11" s="8" t="s">
        <v>106</v>
      </c>
      <c r="D11" s="8" t="s">
        <v>106</v>
      </c>
      <c r="E11" s="8">
        <v>642</v>
      </c>
      <c r="F11" s="15">
        <v>0.106439595529537</v>
      </c>
      <c r="G11" s="70">
        <v>18.355359765051396</v>
      </c>
      <c r="H11" s="9">
        <v>0.27964299999999997</v>
      </c>
      <c r="I11" s="10">
        <v>5.2979999999999999E-2</v>
      </c>
      <c r="J11" s="11">
        <v>7.6000000000000004E-4</v>
      </c>
      <c r="K11" s="52">
        <v>0.39900000000000002</v>
      </c>
      <c r="L11" s="10">
        <v>8.0000000000000002E-3</v>
      </c>
      <c r="M11" s="10">
        <v>5.4480000000000001E-2</v>
      </c>
      <c r="N11" s="10">
        <v>8.3000000000000001E-4</v>
      </c>
      <c r="O11" s="43">
        <v>0.75984306167400884</v>
      </c>
      <c r="P11" s="8">
        <v>327.94035426815043</v>
      </c>
      <c r="Q11" s="192">
        <v>32.553115942777936</v>
      </c>
      <c r="R11" s="192">
        <v>34.611772250456667</v>
      </c>
      <c r="S11" s="8">
        <v>341.96779643560552</v>
      </c>
      <c r="T11" s="8">
        <v>5.0720915799007003</v>
      </c>
      <c r="U11" s="8">
        <v>7.8665516136886708</v>
      </c>
      <c r="V11" s="8">
        <v>340.92267419743524</v>
      </c>
      <c r="W11" s="8">
        <v>5.7897978868944051</v>
      </c>
      <c r="X11" s="8">
        <v>7.9277598162706795</v>
      </c>
      <c r="Y11" s="44">
        <v>100.30655697531137</v>
      </c>
      <c r="Z11" s="8">
        <v>104.27743703539001</v>
      </c>
    </row>
    <row r="12" spans="1:26">
      <c r="A12" s="6" t="s">
        <v>1204</v>
      </c>
      <c r="B12" s="7">
        <v>155400</v>
      </c>
      <c r="C12" s="8" t="s">
        <v>106</v>
      </c>
      <c r="D12" s="8" t="s">
        <v>106</v>
      </c>
      <c r="E12" s="8">
        <v>621</v>
      </c>
      <c r="F12" s="15">
        <v>0.10344470880314473</v>
      </c>
      <c r="G12" s="70">
        <v>18.298261665141812</v>
      </c>
      <c r="H12" s="9">
        <v>0.27455760000000001</v>
      </c>
      <c r="I12" s="10">
        <v>5.2979999999999999E-2</v>
      </c>
      <c r="J12" s="11">
        <v>8.0000000000000004E-4</v>
      </c>
      <c r="K12" s="52">
        <v>0.40039999999999998</v>
      </c>
      <c r="L12" s="10">
        <v>8.5000000000000006E-3</v>
      </c>
      <c r="M12" s="10">
        <v>5.4649999999999997E-2</v>
      </c>
      <c r="N12" s="10">
        <v>8.1999999999999998E-4</v>
      </c>
      <c r="O12" s="43">
        <v>0.70680372423443305</v>
      </c>
      <c r="P12" s="8">
        <v>327.94035426815043</v>
      </c>
      <c r="Q12" s="192">
        <v>34.266437834503087</v>
      </c>
      <c r="R12" s="192">
        <v>36.227864725917854</v>
      </c>
      <c r="S12" s="8">
        <v>343.00698360124454</v>
      </c>
      <c r="T12" s="8">
        <v>5.010198373000037</v>
      </c>
      <c r="U12" s="8">
        <v>7.8404861871721323</v>
      </c>
      <c r="V12" s="8">
        <v>341.93827496407926</v>
      </c>
      <c r="W12" s="8">
        <v>6.1444361869528166</v>
      </c>
      <c r="X12" s="8">
        <v>8.1985075904149767</v>
      </c>
      <c r="Y12" s="44">
        <v>100.31254431440222</v>
      </c>
      <c r="Z12" s="8">
        <v>104.59432001490565</v>
      </c>
    </row>
    <row r="13" spans="1:26">
      <c r="A13" s="6" t="s">
        <v>1205</v>
      </c>
      <c r="B13" s="7">
        <v>151600</v>
      </c>
      <c r="C13" s="8" t="s">
        <v>106</v>
      </c>
      <c r="D13" s="8" t="s">
        <v>106</v>
      </c>
      <c r="E13" s="8">
        <v>607</v>
      </c>
      <c r="F13" s="15">
        <v>0.10239606799098915</v>
      </c>
      <c r="G13" s="70">
        <v>18.389113644722325</v>
      </c>
      <c r="H13" s="9">
        <v>0.2772908</v>
      </c>
      <c r="I13" s="10">
        <v>5.3350000000000002E-2</v>
      </c>
      <c r="J13" s="11">
        <v>8.0999999999999996E-4</v>
      </c>
      <c r="K13" s="52">
        <v>0.40050000000000002</v>
      </c>
      <c r="L13" s="10">
        <v>8.3999999999999995E-3</v>
      </c>
      <c r="M13" s="10">
        <v>5.4379999999999998E-2</v>
      </c>
      <c r="N13" s="10">
        <v>8.1999999999999998E-4</v>
      </c>
      <c r="O13" s="43">
        <v>0.71894866810276903</v>
      </c>
      <c r="P13" s="8">
        <v>343.71137532823246</v>
      </c>
      <c r="Q13" s="192">
        <v>34.357767201771594</v>
      </c>
      <c r="R13" s="192">
        <v>36.303623588006843</v>
      </c>
      <c r="S13" s="8">
        <v>341.35643160465969</v>
      </c>
      <c r="T13" s="8">
        <v>5.0114808592740019</v>
      </c>
      <c r="U13" s="8">
        <v>7.8195984145047532</v>
      </c>
      <c r="V13" s="8">
        <v>342.01077902018199</v>
      </c>
      <c r="W13" s="8">
        <v>6.0719321308500867</v>
      </c>
      <c r="X13" s="8">
        <v>8.1451200974627795</v>
      </c>
      <c r="Y13" s="44">
        <v>99.808676376400498</v>
      </c>
      <c r="Z13" s="8">
        <v>99.31484847677099</v>
      </c>
    </row>
    <row r="14" spans="1:26">
      <c r="A14" s="6" t="s">
        <v>1206</v>
      </c>
      <c r="B14" s="7">
        <v>148300</v>
      </c>
      <c r="C14" s="8" t="s">
        <v>106</v>
      </c>
      <c r="D14" s="8" t="s">
        <v>106</v>
      </c>
      <c r="E14" s="8">
        <v>598</v>
      </c>
      <c r="F14" s="15">
        <v>0.10095911155981828</v>
      </c>
      <c r="G14" s="70">
        <v>18.429782528566161</v>
      </c>
      <c r="H14" s="9">
        <v>0.27851860000000001</v>
      </c>
      <c r="I14" s="10">
        <v>5.314E-2</v>
      </c>
      <c r="J14" s="11">
        <v>8.1999999999999998E-4</v>
      </c>
      <c r="K14" s="52">
        <v>0.39760000000000001</v>
      </c>
      <c r="L14" s="10">
        <v>8.2000000000000007E-3</v>
      </c>
      <c r="M14" s="10">
        <v>5.4260000000000003E-2</v>
      </c>
      <c r="N14" s="10">
        <v>8.1999999999999998E-4</v>
      </c>
      <c r="O14" s="43">
        <v>0.7327681533357906</v>
      </c>
      <c r="P14" s="8">
        <v>334.77915388960611</v>
      </c>
      <c r="Q14" s="192">
        <v>34.974795326597004</v>
      </c>
      <c r="R14" s="192">
        <v>36.894036116946864</v>
      </c>
      <c r="S14" s="8">
        <v>340.62271726490587</v>
      </c>
      <c r="T14" s="8">
        <v>5.0120510639495706</v>
      </c>
      <c r="U14" s="8">
        <v>7.8103264464182303</v>
      </c>
      <c r="V14" s="8">
        <v>339.9060565951259</v>
      </c>
      <c r="W14" s="8">
        <v>5.9400476437610905</v>
      </c>
      <c r="X14" s="8">
        <v>8.028663959138953</v>
      </c>
      <c r="Y14" s="44">
        <v>100.21084080612121</v>
      </c>
      <c r="Z14" s="8">
        <v>101.74549798200002</v>
      </c>
    </row>
    <row r="15" spans="1:26">
      <c r="A15" s="6" t="s">
        <v>1207</v>
      </c>
      <c r="B15" s="7">
        <v>147200</v>
      </c>
      <c r="C15" s="8" t="s">
        <v>106</v>
      </c>
      <c r="D15" s="8" t="s">
        <v>106</v>
      </c>
      <c r="E15" s="8">
        <v>600</v>
      </c>
      <c r="F15" s="15">
        <v>0.10148163182463975</v>
      </c>
      <c r="G15" s="70">
        <v>18.467220683287167</v>
      </c>
      <c r="H15" s="9">
        <v>0.27965139999999999</v>
      </c>
      <c r="I15" s="10">
        <v>5.321E-2</v>
      </c>
      <c r="J15" s="11">
        <v>7.9000000000000001E-4</v>
      </c>
      <c r="K15" s="52">
        <v>0.39700000000000002</v>
      </c>
      <c r="L15" s="10">
        <v>8.3999999999999995E-3</v>
      </c>
      <c r="M15" s="10">
        <v>5.4149999999999997E-2</v>
      </c>
      <c r="N15" s="10">
        <v>8.1999999999999998E-4</v>
      </c>
      <c r="O15" s="43">
        <v>0.71569274062348864</v>
      </c>
      <c r="P15" s="8">
        <v>337.76205204506755</v>
      </c>
      <c r="Q15" s="192">
        <v>33.633079212241789</v>
      </c>
      <c r="R15" s="192">
        <v>35.622626769625349</v>
      </c>
      <c r="S15" s="8">
        <v>339.95007241814841</v>
      </c>
      <c r="T15" s="8">
        <v>5.0125738655659688</v>
      </c>
      <c r="U15" s="8">
        <v>7.8018333987610049</v>
      </c>
      <c r="V15" s="8">
        <v>339.47005155589659</v>
      </c>
      <c r="W15" s="8">
        <v>6.0870990517698829</v>
      </c>
      <c r="X15" s="8">
        <v>8.1338649183575171</v>
      </c>
      <c r="Y15" s="44">
        <v>100.14140300743813</v>
      </c>
      <c r="Z15" s="8">
        <v>100.64779934863401</v>
      </c>
    </row>
    <row r="16" spans="1:26">
      <c r="A16" s="6" t="s">
        <v>1208</v>
      </c>
      <c r="B16" s="7">
        <v>149200</v>
      </c>
      <c r="C16" s="8" t="s">
        <v>106</v>
      </c>
      <c r="D16" s="8" t="s">
        <v>106</v>
      </c>
      <c r="E16" s="8">
        <v>617</v>
      </c>
      <c r="F16" s="15">
        <v>0.10158472165786267</v>
      </c>
      <c r="G16" s="70">
        <v>18.611576400521123</v>
      </c>
      <c r="H16" s="9">
        <v>0.28057650000000001</v>
      </c>
      <c r="I16" s="10">
        <v>5.3190000000000001E-2</v>
      </c>
      <c r="J16" s="11">
        <v>8.0000000000000004E-4</v>
      </c>
      <c r="K16" s="52">
        <v>0.39379999999999998</v>
      </c>
      <c r="L16" s="10">
        <v>8.0999999999999996E-3</v>
      </c>
      <c r="M16" s="10">
        <v>5.373E-2</v>
      </c>
      <c r="N16" s="10">
        <v>8.0999999999999996E-4</v>
      </c>
      <c r="O16" s="43">
        <v>0.73292387865252173</v>
      </c>
      <c r="P16" s="8">
        <v>336.9103572275626</v>
      </c>
      <c r="Q16" s="192">
        <v>34.076773995475328</v>
      </c>
      <c r="R16" s="192">
        <v>36.04241569112591</v>
      </c>
      <c r="S16" s="8">
        <v>337.38114630061199</v>
      </c>
      <c r="T16" s="8">
        <v>4.9534412048085983</v>
      </c>
      <c r="U16" s="8">
        <v>7.7301729154557393</v>
      </c>
      <c r="V16" s="8">
        <v>337.14152411258709</v>
      </c>
      <c r="W16" s="8">
        <v>5.8837684622751567</v>
      </c>
      <c r="X16" s="8">
        <v>7.9622785907243383</v>
      </c>
      <c r="Y16" s="44">
        <v>100.07107465882632</v>
      </c>
      <c r="Z16" s="8">
        <v>100.13973719208977</v>
      </c>
    </row>
    <row r="17" spans="1:26">
      <c r="A17" s="6" t="s">
        <v>1209</v>
      </c>
      <c r="B17" s="7">
        <v>160400</v>
      </c>
      <c r="C17" s="8" t="s">
        <v>106</v>
      </c>
      <c r="D17" s="8" t="s">
        <v>106</v>
      </c>
      <c r="E17" s="8">
        <v>661</v>
      </c>
      <c r="F17" s="15">
        <v>0.10745755426606492</v>
      </c>
      <c r="G17" s="70">
        <v>18.480872297172429</v>
      </c>
      <c r="H17" s="9">
        <v>0.27664949999999999</v>
      </c>
      <c r="I17" s="10">
        <v>5.321E-2</v>
      </c>
      <c r="J17" s="11">
        <v>7.6000000000000004E-4</v>
      </c>
      <c r="K17" s="52">
        <v>0.39679999999999999</v>
      </c>
      <c r="L17" s="10">
        <v>8.0000000000000002E-3</v>
      </c>
      <c r="M17" s="10">
        <v>5.4109999999999998E-2</v>
      </c>
      <c r="N17" s="10">
        <v>8.0999999999999996E-4</v>
      </c>
      <c r="O17" s="43">
        <v>0.74248752541119933</v>
      </c>
      <c r="P17" s="8">
        <v>337.76205204506755</v>
      </c>
      <c r="Q17" s="192">
        <v>32.355873672536404</v>
      </c>
      <c r="R17" s="192">
        <v>34.419327154728528</v>
      </c>
      <c r="S17" s="8">
        <v>339.70545688940507</v>
      </c>
      <c r="T17" s="8">
        <v>4.9516562061666605</v>
      </c>
      <c r="U17" s="8">
        <v>7.7596352688279921</v>
      </c>
      <c r="V17" s="8">
        <v>339.32467492836548</v>
      </c>
      <c r="W17" s="8">
        <v>5.7988909940747249</v>
      </c>
      <c r="X17" s="8">
        <v>7.9198286066222749</v>
      </c>
      <c r="Y17" s="44">
        <v>100.11221758662849</v>
      </c>
      <c r="Z17" s="8">
        <v>100.57537690589298</v>
      </c>
    </row>
    <row r="18" spans="1:26">
      <c r="A18" s="6" t="s">
        <v>1195</v>
      </c>
      <c r="B18" s="7">
        <v>156500</v>
      </c>
      <c r="C18" s="8" t="s">
        <v>106</v>
      </c>
      <c r="D18" s="8" t="s">
        <v>106</v>
      </c>
      <c r="E18" s="8">
        <v>607</v>
      </c>
      <c r="F18" s="15">
        <v>0.10443864229765014</v>
      </c>
      <c r="G18" s="70">
        <v>18.456995201181247</v>
      </c>
      <c r="H18" s="9">
        <v>0.26912190000000002</v>
      </c>
      <c r="I18" s="10">
        <v>5.305E-2</v>
      </c>
      <c r="J18" s="11">
        <v>9.3999999999999997E-4</v>
      </c>
      <c r="K18" s="52">
        <v>0.39610000000000001</v>
      </c>
      <c r="L18" s="10">
        <v>6.7999999999999996E-3</v>
      </c>
      <c r="M18" s="10">
        <v>5.4179999999999999E-2</v>
      </c>
      <c r="N18" s="10">
        <v>7.9000000000000001E-4</v>
      </c>
      <c r="O18" s="43">
        <v>0.84934477667035801</v>
      </c>
      <c r="P18" s="8">
        <v>330.93589032921301</v>
      </c>
      <c r="Q18" s="192">
        <v>40.188519054780009</v>
      </c>
      <c r="R18" s="192">
        <v>41.87169957038661</v>
      </c>
      <c r="S18" s="8">
        <v>340.13352797347062</v>
      </c>
      <c r="T18" s="8">
        <v>4.8291183102437572</v>
      </c>
      <c r="U18" s="8">
        <v>7.6877724260671698</v>
      </c>
      <c r="V18" s="8">
        <v>338.81569275774513</v>
      </c>
      <c r="W18" s="8">
        <v>4.9336322588458188</v>
      </c>
      <c r="X18" s="8">
        <v>7.3071575260277655</v>
      </c>
      <c r="Y18" s="44">
        <v>100.38895341741676</v>
      </c>
      <c r="Z18" s="8">
        <v>102.77928079517392</v>
      </c>
    </row>
    <row r="19" spans="1:26">
      <c r="A19" s="6" t="s">
        <v>1196</v>
      </c>
      <c r="B19" s="7">
        <v>149800</v>
      </c>
      <c r="C19" s="8" t="s">
        <v>106</v>
      </c>
      <c r="D19" s="8" t="s">
        <v>106</v>
      </c>
      <c r="E19" s="8">
        <v>593</v>
      </c>
      <c r="F19" s="15">
        <v>0.10324179227751394</v>
      </c>
      <c r="G19" s="70">
        <v>18.46381093057607</v>
      </c>
      <c r="H19" s="9">
        <v>0.26932070000000002</v>
      </c>
      <c r="I19" s="10">
        <v>5.382E-2</v>
      </c>
      <c r="J19" s="11">
        <v>9.5E-4</v>
      </c>
      <c r="K19" s="52">
        <v>0.40200000000000002</v>
      </c>
      <c r="L19" s="10">
        <v>7.1000000000000004E-3</v>
      </c>
      <c r="M19" s="10">
        <v>5.416E-2</v>
      </c>
      <c r="N19" s="10">
        <v>7.9000000000000001E-4</v>
      </c>
      <c r="O19" s="43">
        <v>0.82587846131441522</v>
      </c>
      <c r="P19" s="8">
        <v>363.52525994937179</v>
      </c>
      <c r="Q19" s="192">
        <v>39.804441090359703</v>
      </c>
      <c r="R19" s="192">
        <v>41.484089009390672</v>
      </c>
      <c r="S19" s="8">
        <v>340.0112248500223</v>
      </c>
      <c r="T19" s="8">
        <v>4.829209896149905</v>
      </c>
      <c r="U19" s="8">
        <v>7.6862007147060467</v>
      </c>
      <c r="V19" s="8">
        <v>343.09771905609836</v>
      </c>
      <c r="W19" s="8">
        <v>5.1291202787465977</v>
      </c>
      <c r="X19" s="8">
        <v>7.4816024996318333</v>
      </c>
      <c r="Y19" s="44">
        <v>99.100403752444819</v>
      </c>
      <c r="Z19" s="8">
        <v>93.531664043751931</v>
      </c>
    </row>
    <row r="20" spans="1:26">
      <c r="A20" s="6" t="s">
        <v>1197</v>
      </c>
      <c r="B20" s="7">
        <v>153900</v>
      </c>
      <c r="C20" s="8" t="s">
        <v>106</v>
      </c>
      <c r="D20" s="8" t="s">
        <v>106</v>
      </c>
      <c r="E20" s="8">
        <v>614</v>
      </c>
      <c r="F20" s="15">
        <v>0.1141291942478886</v>
      </c>
      <c r="G20" s="70">
        <v>18.443378827001109</v>
      </c>
      <c r="H20" s="9">
        <v>0.26872499999999999</v>
      </c>
      <c r="I20" s="10">
        <v>5.3150000000000003E-2</v>
      </c>
      <c r="J20" s="11">
        <v>9.2000000000000003E-4</v>
      </c>
      <c r="K20" s="52">
        <v>0.39750000000000002</v>
      </c>
      <c r="L20" s="10">
        <v>6.7999999999999996E-3</v>
      </c>
      <c r="M20" s="10">
        <v>5.4219999999999997E-2</v>
      </c>
      <c r="N20" s="10">
        <v>7.9000000000000001E-4</v>
      </c>
      <c r="O20" s="43">
        <v>0.85171794649250343</v>
      </c>
      <c r="P20" s="8">
        <v>335.20561950103991</v>
      </c>
      <c r="Q20" s="192">
        <v>39.229659097348296</v>
      </c>
      <c r="R20" s="192">
        <v>40.949711191485136</v>
      </c>
      <c r="S20" s="8">
        <v>340.3781272594843</v>
      </c>
      <c r="T20" s="8">
        <v>4.8289351488526222</v>
      </c>
      <c r="U20" s="8">
        <v>7.6909164187274541</v>
      </c>
      <c r="V20" s="8">
        <v>339.83340208876189</v>
      </c>
      <c r="W20" s="8">
        <v>4.9287017767989596</v>
      </c>
      <c r="X20" s="8">
        <v>7.3138910021963852</v>
      </c>
      <c r="Y20" s="44">
        <v>100.16029182751734</v>
      </c>
      <c r="Z20" s="8">
        <v>101.54308503722096</v>
      </c>
    </row>
    <row r="21" spans="1:26">
      <c r="A21" s="6" t="s">
        <v>1198</v>
      </c>
      <c r="B21" s="7">
        <v>197500</v>
      </c>
      <c r="C21" s="8" t="s">
        <v>106</v>
      </c>
      <c r="D21" s="8" t="s">
        <v>106</v>
      </c>
      <c r="E21" s="8">
        <v>812</v>
      </c>
      <c r="F21" s="15">
        <v>9.9206349206349201E-2</v>
      </c>
      <c r="G21" s="70">
        <v>18.542555164101614</v>
      </c>
      <c r="H21" s="9">
        <v>0.2681846</v>
      </c>
      <c r="I21" s="10">
        <v>5.3089999999999998E-2</v>
      </c>
      <c r="J21" s="11">
        <v>8.8000000000000003E-4</v>
      </c>
      <c r="K21" s="52">
        <v>0.39479999999999998</v>
      </c>
      <c r="L21" s="10">
        <v>6.4000000000000003E-3</v>
      </c>
      <c r="M21" s="10">
        <v>5.3929999999999999E-2</v>
      </c>
      <c r="N21" s="10">
        <v>7.7999999999999999E-4</v>
      </c>
      <c r="O21" s="43">
        <v>0.89219821991470427</v>
      </c>
      <c r="P21" s="8">
        <v>332.64513594113868</v>
      </c>
      <c r="Q21" s="192">
        <v>37.583525760317606</v>
      </c>
      <c r="R21" s="192">
        <v>39.377146360975274</v>
      </c>
      <c r="S21" s="8">
        <v>338.60457212858415</v>
      </c>
      <c r="T21" s="8">
        <v>4.7691434207685575</v>
      </c>
      <c r="U21" s="8">
        <v>7.6298126269923046</v>
      </c>
      <c r="V21" s="8">
        <v>337.86976272463733</v>
      </c>
      <c r="W21" s="8">
        <v>4.6483997784796429</v>
      </c>
      <c r="X21" s="8">
        <v>7.1087847646683713</v>
      </c>
      <c r="Y21" s="44">
        <v>100.21748303192959</v>
      </c>
      <c r="Z21" s="8">
        <v>101.79152963430073</v>
      </c>
    </row>
    <row r="22" spans="1:26">
      <c r="A22" s="6" t="s">
        <v>1199</v>
      </c>
      <c r="B22" s="7">
        <v>146400</v>
      </c>
      <c r="C22" s="8" t="s">
        <v>106</v>
      </c>
      <c r="D22" s="8" t="s">
        <v>106</v>
      </c>
      <c r="E22" s="8">
        <v>608</v>
      </c>
      <c r="F22" s="15">
        <v>0.10422094841063052</v>
      </c>
      <c r="G22" s="70">
        <v>18.395879323031643</v>
      </c>
      <c r="H22" s="9">
        <v>0.26734259999999999</v>
      </c>
      <c r="I22" s="10">
        <v>5.2940000000000001E-2</v>
      </c>
      <c r="J22" s="11">
        <v>9.7000000000000005E-4</v>
      </c>
      <c r="K22" s="52">
        <v>0.39589999999999997</v>
      </c>
      <c r="L22" s="10">
        <v>6.7999999999999996E-3</v>
      </c>
      <c r="M22" s="10">
        <v>5.4359999999999999E-2</v>
      </c>
      <c r="N22" s="10">
        <v>7.9000000000000001E-4</v>
      </c>
      <c r="O22" s="43">
        <v>0.84610494308098527</v>
      </c>
      <c r="P22" s="8">
        <v>326.22612385069539</v>
      </c>
      <c r="Q22" s="192">
        <v>41.592134117441276</v>
      </c>
      <c r="R22" s="192">
        <v>43.223366651153341</v>
      </c>
      <c r="S22" s="8">
        <v>341.2341516804899</v>
      </c>
      <c r="T22" s="8">
        <v>4.8282941933851475</v>
      </c>
      <c r="U22" s="8">
        <v>7.701926358633898</v>
      </c>
      <c r="V22" s="8">
        <v>338.67022240602671</v>
      </c>
      <c r="W22" s="8">
        <v>4.9343374188080702</v>
      </c>
      <c r="X22" s="8">
        <v>7.3061963329507762</v>
      </c>
      <c r="Y22" s="44">
        <v>100.75705778212452</v>
      </c>
      <c r="Z22" s="8">
        <v>104.60049846794712</v>
      </c>
    </row>
    <row r="23" spans="1:26">
      <c r="A23" s="6" t="s">
        <v>1200</v>
      </c>
      <c r="B23" s="7">
        <v>146800</v>
      </c>
      <c r="C23" s="8" t="s">
        <v>106</v>
      </c>
      <c r="D23" s="8" t="s">
        <v>106</v>
      </c>
      <c r="E23" s="8">
        <v>622</v>
      </c>
      <c r="F23" s="15">
        <v>0.1044059302568386</v>
      </c>
      <c r="G23" s="70">
        <v>18.53911753800519</v>
      </c>
      <c r="H23" s="9">
        <v>0.27152209999999999</v>
      </c>
      <c r="I23" s="10">
        <v>5.3949999999999998E-2</v>
      </c>
      <c r="J23" s="11">
        <v>9.7000000000000005E-4</v>
      </c>
      <c r="K23" s="52">
        <v>0.4012</v>
      </c>
      <c r="L23" s="10">
        <v>7.1999999999999998E-3</v>
      </c>
      <c r="M23" s="10">
        <v>5.3940000000000002E-2</v>
      </c>
      <c r="N23" s="10">
        <v>7.9000000000000001E-4</v>
      </c>
      <c r="O23" s="43">
        <v>0.81610225353273169</v>
      </c>
      <c r="P23" s="8">
        <v>368.96300508179576</v>
      </c>
      <c r="Q23" s="192">
        <v>40.505605226826887</v>
      </c>
      <c r="R23" s="192">
        <v>42.154221120387895</v>
      </c>
      <c r="S23" s="8">
        <v>338.66573732550995</v>
      </c>
      <c r="T23" s="8">
        <v>4.8302175704423007</v>
      </c>
      <c r="U23" s="8">
        <v>7.6689244834630017</v>
      </c>
      <c r="V23" s="8">
        <v>342.51816250311697</v>
      </c>
      <c r="W23" s="8">
        <v>5.2041386582378095</v>
      </c>
      <c r="X23" s="8">
        <v>7.5274709632893746</v>
      </c>
      <c r="Y23" s="44">
        <v>98.875263971564735</v>
      </c>
      <c r="Z23" s="8">
        <v>91.788535072894589</v>
      </c>
    </row>
    <row r="24" spans="1:26">
      <c r="A24" s="6" t="s">
        <v>1201</v>
      </c>
      <c r="B24" s="7">
        <v>141400</v>
      </c>
      <c r="C24" s="8" t="s">
        <v>106</v>
      </c>
      <c r="D24" s="8" t="s">
        <v>106</v>
      </c>
      <c r="E24" s="8">
        <v>598</v>
      </c>
      <c r="F24" s="15">
        <v>0.10375596596804317</v>
      </c>
      <c r="G24" s="70">
        <v>18.419598452753732</v>
      </c>
      <c r="H24" s="9">
        <v>0.26803250000000001</v>
      </c>
      <c r="I24" s="10">
        <v>5.3580000000000003E-2</v>
      </c>
      <c r="J24" s="11">
        <v>9.6000000000000002E-4</v>
      </c>
      <c r="K24" s="52">
        <v>0.40079999999999999</v>
      </c>
      <c r="L24" s="10">
        <v>7.1000000000000004E-3</v>
      </c>
      <c r="M24" s="10">
        <v>5.4289999999999998E-2</v>
      </c>
      <c r="N24" s="10">
        <v>7.9000000000000001E-4</v>
      </c>
      <c r="O24" s="43">
        <v>0.82144145032286175</v>
      </c>
      <c r="P24" s="8">
        <v>353.4379279844398</v>
      </c>
      <c r="Q24" s="192">
        <v>40.475718392663893</v>
      </c>
      <c r="R24" s="192">
        <v>42.134400375740768</v>
      </c>
      <c r="S24" s="8">
        <v>340.8061536790068</v>
      </c>
      <c r="T24" s="8">
        <v>4.828614649848646</v>
      </c>
      <c r="U24" s="8">
        <v>7.6964202307026426</v>
      </c>
      <c r="V24" s="8">
        <v>342.22826013048183</v>
      </c>
      <c r="W24" s="8">
        <v>5.1335030683246146</v>
      </c>
      <c r="X24" s="8">
        <v>7.4761689144635852</v>
      </c>
      <c r="Y24" s="44">
        <v>99.584456745058745</v>
      </c>
      <c r="Z24" s="8">
        <v>96.426027512817157</v>
      </c>
    </row>
    <row r="25" spans="1:26">
      <c r="A25" s="6" t="s">
        <v>1202</v>
      </c>
      <c r="B25" s="7">
        <v>152800</v>
      </c>
      <c r="C25" s="8" t="s">
        <v>106</v>
      </c>
      <c r="D25" s="8" t="s">
        <v>106</v>
      </c>
      <c r="E25" s="8">
        <v>656</v>
      </c>
      <c r="F25" s="15">
        <v>0.10518565267697487</v>
      </c>
      <c r="G25" s="70">
        <v>18.563207722294411</v>
      </c>
      <c r="H25" s="9">
        <v>0.26878229999999997</v>
      </c>
      <c r="I25" s="10">
        <v>5.2830000000000002E-2</v>
      </c>
      <c r="J25" s="11">
        <v>8.7000000000000001E-4</v>
      </c>
      <c r="K25" s="52">
        <v>0.39229999999999998</v>
      </c>
      <c r="L25" s="10">
        <v>6.4999999999999997E-3</v>
      </c>
      <c r="M25" s="10">
        <v>5.3870000000000001E-2</v>
      </c>
      <c r="N25" s="10">
        <v>7.7999999999999999E-4</v>
      </c>
      <c r="O25" s="43">
        <v>0.8738815667347315</v>
      </c>
      <c r="P25" s="8">
        <v>321.50259746935183</v>
      </c>
      <c r="Q25" s="192">
        <v>37.413414449104707</v>
      </c>
      <c r="R25" s="192">
        <v>39.221809318066782</v>
      </c>
      <c r="S25" s="8">
        <v>338.23756875916501</v>
      </c>
      <c r="T25" s="8">
        <v>4.7694148420795273</v>
      </c>
      <c r="U25" s="8">
        <v>7.6250771606643184</v>
      </c>
      <c r="V25" s="8">
        <v>336.04818595024909</v>
      </c>
      <c r="W25" s="8">
        <v>4.7293194638584168</v>
      </c>
      <c r="X25" s="8">
        <v>7.1434484514859946</v>
      </c>
      <c r="Y25" s="44">
        <v>100.65150859324683</v>
      </c>
      <c r="Z25" s="8">
        <v>105.20523672951305</v>
      </c>
    </row>
    <row r="26" spans="1:26">
      <c r="A26" s="6" t="s">
        <v>1204</v>
      </c>
      <c r="B26" s="7">
        <v>139200</v>
      </c>
      <c r="C26" s="8" t="s">
        <v>106</v>
      </c>
      <c r="D26" s="8" t="s">
        <v>106</v>
      </c>
      <c r="E26" s="8">
        <v>605</v>
      </c>
      <c r="F26" s="15">
        <v>0.10384215991692626</v>
      </c>
      <c r="G26" s="70">
        <v>18.484288354898336</v>
      </c>
      <c r="H26" s="9">
        <v>0.2699184</v>
      </c>
      <c r="I26" s="10">
        <v>5.3699999999999998E-2</v>
      </c>
      <c r="J26" s="11">
        <v>1E-3</v>
      </c>
      <c r="K26" s="52">
        <v>0.40110000000000001</v>
      </c>
      <c r="L26" s="10">
        <v>7.4999999999999997E-3</v>
      </c>
      <c r="M26" s="10">
        <v>5.4100000000000002E-2</v>
      </c>
      <c r="N26" s="10">
        <v>7.9000000000000001E-4</v>
      </c>
      <c r="O26" s="43">
        <v>0.78094639556377088</v>
      </c>
      <c r="P26" s="8">
        <v>358.48947778284702</v>
      </c>
      <c r="Q26" s="192">
        <v>42.030420198195365</v>
      </c>
      <c r="R26" s="192">
        <v>43.627233533448674</v>
      </c>
      <c r="S26" s="8">
        <v>339.64430155685091</v>
      </c>
      <c r="T26" s="8">
        <v>4.8294846747129441</v>
      </c>
      <c r="U26" s="8">
        <v>7.681486722636123</v>
      </c>
      <c r="V26" s="8">
        <v>342.44569466928846</v>
      </c>
      <c r="W26" s="8">
        <v>5.4207858395940889</v>
      </c>
      <c r="X26" s="8">
        <v>7.6776557883405872</v>
      </c>
      <c r="Y26" s="44">
        <v>99.181945296423436</v>
      </c>
      <c r="Z26" s="8">
        <v>94.743171726392632</v>
      </c>
    </row>
    <row r="27" spans="1:26">
      <c r="A27" s="6" t="s">
        <v>1205</v>
      </c>
      <c r="B27" s="7">
        <v>142000</v>
      </c>
      <c r="C27" s="8" t="s">
        <v>106</v>
      </c>
      <c r="D27" s="8" t="s">
        <v>106</v>
      </c>
      <c r="E27" s="8">
        <v>621</v>
      </c>
      <c r="F27" s="15">
        <v>0.10800302408467437</v>
      </c>
      <c r="G27" s="70">
        <v>18.515089798185521</v>
      </c>
      <c r="H27" s="9">
        <v>0.27081880000000003</v>
      </c>
      <c r="I27" s="10">
        <v>5.3929999999999999E-2</v>
      </c>
      <c r="J27" s="11">
        <v>1E-3</v>
      </c>
      <c r="K27" s="52">
        <v>0.40039999999999998</v>
      </c>
      <c r="L27" s="10">
        <v>7.4000000000000003E-3</v>
      </c>
      <c r="M27" s="10">
        <v>5.4010000000000002E-2</v>
      </c>
      <c r="N27" s="10">
        <v>7.9000000000000001E-4</v>
      </c>
      <c r="O27" s="43">
        <v>0.79143501954092577</v>
      </c>
      <c r="P27" s="8">
        <v>368.12762157602538</v>
      </c>
      <c r="Q27" s="192">
        <v>41.779998213868893</v>
      </c>
      <c r="R27" s="192">
        <v>43.380672222256628</v>
      </c>
      <c r="S27" s="8">
        <v>339.09387745493649</v>
      </c>
      <c r="T27" s="8">
        <v>4.8298969011926829</v>
      </c>
      <c r="U27" s="8">
        <v>7.6744189550233841</v>
      </c>
      <c r="V27" s="8">
        <v>341.93827496407926</v>
      </c>
      <c r="W27" s="8">
        <v>5.3513652774743719</v>
      </c>
      <c r="X27" s="8">
        <v>7.6241436850131663</v>
      </c>
      <c r="Y27" s="44">
        <v>99.168154688315724</v>
      </c>
      <c r="Z27" s="8">
        <v>92.113130767859843</v>
      </c>
    </row>
    <row r="28" spans="1:26">
      <c r="A28" s="6" t="s">
        <v>1195</v>
      </c>
      <c r="B28" s="7">
        <v>144600</v>
      </c>
      <c r="C28" s="8" t="s">
        <v>106</v>
      </c>
      <c r="D28" s="8" t="s">
        <v>106</v>
      </c>
      <c r="E28" s="8">
        <v>590.79999999999995</v>
      </c>
      <c r="F28" s="15">
        <v>0.10291242152927858</v>
      </c>
      <c r="G28" s="70">
        <v>18.535681186283597</v>
      </c>
      <c r="H28" s="9">
        <v>0.2095786</v>
      </c>
      <c r="I28" s="10">
        <v>5.3039999999999997E-2</v>
      </c>
      <c r="J28" s="11">
        <v>8.0000000000000004E-4</v>
      </c>
      <c r="K28" s="52">
        <v>0.39429999999999998</v>
      </c>
      <c r="L28" s="10">
        <v>6.8999999999999999E-3</v>
      </c>
      <c r="M28" s="10">
        <v>5.3949999999999998E-2</v>
      </c>
      <c r="N28" s="10">
        <v>6.0999999999999997E-4</v>
      </c>
      <c r="O28" s="43">
        <v>0.64612429651717229</v>
      </c>
      <c r="P28" s="8">
        <v>330.50829633685112</v>
      </c>
      <c r="Q28" s="192">
        <v>34.212044593035863</v>
      </c>
      <c r="R28" s="192">
        <v>36.174675692297335</v>
      </c>
      <c r="S28" s="8">
        <v>338.72690194208917</v>
      </c>
      <c r="T28" s="8">
        <v>3.7299446156717977</v>
      </c>
      <c r="U28" s="8">
        <v>7.0294417310060453</v>
      </c>
      <c r="V28" s="8">
        <v>337.50570870573</v>
      </c>
      <c r="W28" s="8">
        <v>5.0124537973869678</v>
      </c>
      <c r="X28" s="8">
        <v>7.347586928033877</v>
      </c>
      <c r="Y28" s="44">
        <v>100.36182891277372</v>
      </c>
      <c r="Z28" s="8">
        <v>102.48665637030234</v>
      </c>
    </row>
    <row r="29" spans="1:26">
      <c r="A29" s="6" t="s">
        <v>1196</v>
      </c>
      <c r="B29" s="7">
        <v>139800</v>
      </c>
      <c r="C29" s="8" t="s">
        <v>106</v>
      </c>
      <c r="D29" s="8" t="s">
        <v>106</v>
      </c>
      <c r="E29" s="8">
        <v>586</v>
      </c>
      <c r="F29" s="15">
        <v>0.10199918400652795</v>
      </c>
      <c r="G29" s="70">
        <v>18.751171948246764</v>
      </c>
      <c r="H29" s="9">
        <v>0.2144799</v>
      </c>
      <c r="I29" s="10">
        <v>5.3400000000000003E-2</v>
      </c>
      <c r="J29" s="11">
        <v>1E-3</v>
      </c>
      <c r="K29" s="52">
        <v>0.3931</v>
      </c>
      <c r="L29" s="10">
        <v>8.3999999999999995E-3</v>
      </c>
      <c r="M29" s="10">
        <v>5.3330000000000002E-2</v>
      </c>
      <c r="N29" s="10">
        <v>6.0999999999999997E-4</v>
      </c>
      <c r="O29" s="43">
        <v>0.53528122293357627</v>
      </c>
      <c r="P29" s="8">
        <v>345.83083366044332</v>
      </c>
      <c r="Q29" s="192">
        <v>42.361359787456713</v>
      </c>
      <c r="R29" s="192">
        <v>43.953139025257613</v>
      </c>
      <c r="S29" s="8">
        <v>334.93359786457313</v>
      </c>
      <c r="T29" s="8">
        <v>3.7321394609368213</v>
      </c>
      <c r="U29" s="8">
        <v>6.9756190503143785</v>
      </c>
      <c r="V29" s="8">
        <v>336.63144613904876</v>
      </c>
      <c r="W29" s="8">
        <v>6.1040888385680319</v>
      </c>
      <c r="X29" s="8">
        <v>8.1214401203181978</v>
      </c>
      <c r="Y29" s="44">
        <v>99.495635867073958</v>
      </c>
      <c r="Z29" s="8">
        <v>96.848969283470623</v>
      </c>
    </row>
    <row r="30" spans="1:26">
      <c r="A30" s="6" t="s">
        <v>1197</v>
      </c>
      <c r="B30" s="7">
        <v>125300</v>
      </c>
      <c r="C30" s="8" t="s">
        <v>106</v>
      </c>
      <c r="D30" s="8" t="s">
        <v>106</v>
      </c>
      <c r="E30" s="8">
        <v>524</v>
      </c>
      <c r="F30" s="15">
        <v>0.10079629069650238</v>
      </c>
      <c r="G30" s="70">
        <v>18.768768768768769</v>
      </c>
      <c r="H30" s="9">
        <v>0.21488270000000001</v>
      </c>
      <c r="I30" s="10">
        <v>5.3659999999999999E-2</v>
      </c>
      <c r="J30" s="11">
        <v>8.9999999999999998E-4</v>
      </c>
      <c r="K30" s="52">
        <v>0.39389999999999997</v>
      </c>
      <c r="L30" s="10">
        <v>7.4000000000000003E-3</v>
      </c>
      <c r="M30" s="10">
        <v>5.3280000000000001E-2</v>
      </c>
      <c r="N30" s="10">
        <v>6.0999999999999997E-4</v>
      </c>
      <c r="O30" s="43">
        <v>0.60942445824202562</v>
      </c>
      <c r="P30" s="8">
        <v>356.80738442244132</v>
      </c>
      <c r="Q30" s="192">
        <v>37.866836023982266</v>
      </c>
      <c r="R30" s="192">
        <v>39.632788640985503</v>
      </c>
      <c r="S30" s="8">
        <v>334.62758896006136</v>
      </c>
      <c r="T30" s="8">
        <v>3.7323165771481399</v>
      </c>
      <c r="U30" s="8">
        <v>6.9712840543344896</v>
      </c>
      <c r="V30" s="8">
        <v>337.21437148165057</v>
      </c>
      <c r="W30" s="8">
        <v>5.376253683638538</v>
      </c>
      <c r="X30" s="8">
        <v>7.5968303463321831</v>
      </c>
      <c r="Y30" s="44">
        <v>99.232896714863188</v>
      </c>
      <c r="Z30" s="8">
        <v>93.783818264220614</v>
      </c>
    </row>
    <row r="31" spans="1:26">
      <c r="A31" s="6" t="s">
        <v>1198</v>
      </c>
      <c r="B31" s="7">
        <v>132200</v>
      </c>
      <c r="C31" s="8" t="s">
        <v>106</v>
      </c>
      <c r="D31" s="8" t="s">
        <v>106</v>
      </c>
      <c r="E31" s="8">
        <v>558</v>
      </c>
      <c r="F31" s="15">
        <v>0.10168802115110841</v>
      </c>
      <c r="G31" s="70">
        <v>18.587360594795538</v>
      </c>
      <c r="H31" s="9">
        <v>0.2142038</v>
      </c>
      <c r="I31" s="10">
        <v>5.321E-2</v>
      </c>
      <c r="J31" s="11">
        <v>9.6000000000000002E-4</v>
      </c>
      <c r="K31" s="52">
        <v>0.39400000000000002</v>
      </c>
      <c r="L31" s="10">
        <v>7.6E-3</v>
      </c>
      <c r="M31" s="10">
        <v>5.3800000000000001E-2</v>
      </c>
      <c r="N31" s="10">
        <v>6.2E-4</v>
      </c>
      <c r="O31" s="43">
        <v>0.59743690080219136</v>
      </c>
      <c r="P31" s="8">
        <v>337.76205204506755</v>
      </c>
      <c r="Q31" s="192">
        <v>40.870577270572305</v>
      </c>
      <c r="R31" s="192">
        <v>42.522836301226647</v>
      </c>
      <c r="S31" s="8">
        <v>337.80937175212523</v>
      </c>
      <c r="T31" s="8">
        <v>3.7916127426275921</v>
      </c>
      <c r="U31" s="8">
        <v>7.0490793655985158</v>
      </c>
      <c r="V31" s="8">
        <v>337.28721362474715</v>
      </c>
      <c r="W31" s="8">
        <v>5.5207685045008361</v>
      </c>
      <c r="X31" s="8">
        <v>7.7001284539462063</v>
      </c>
      <c r="Y31" s="44">
        <v>100.15481112425417</v>
      </c>
      <c r="Z31" s="8">
        <v>100.01400977604536</v>
      </c>
    </row>
    <row r="32" spans="1:26">
      <c r="A32" s="6" t="s">
        <v>1199</v>
      </c>
      <c r="B32" s="7">
        <v>126100</v>
      </c>
      <c r="C32" s="8" t="s">
        <v>106</v>
      </c>
      <c r="D32" s="8" t="s">
        <v>106</v>
      </c>
      <c r="E32" s="8">
        <v>532</v>
      </c>
      <c r="F32" s="15">
        <v>0.10117361392148927</v>
      </c>
      <c r="G32" s="70">
        <v>18.535681186283597</v>
      </c>
      <c r="H32" s="9">
        <v>0.21645</v>
      </c>
      <c r="I32" s="10">
        <v>5.2970000000000003E-2</v>
      </c>
      <c r="J32" s="11">
        <v>8.5999999999999998E-4</v>
      </c>
      <c r="K32" s="52">
        <v>0.39439999999999997</v>
      </c>
      <c r="L32" s="10">
        <v>7.4000000000000003E-3</v>
      </c>
      <c r="M32" s="10">
        <v>5.3949999999999998E-2</v>
      </c>
      <c r="N32" s="10">
        <v>6.3000000000000003E-4</v>
      </c>
      <c r="O32" s="43">
        <v>0.62237807779976451</v>
      </c>
      <c r="P32" s="8">
        <v>327.51196704085038</v>
      </c>
      <c r="Q32" s="192">
        <v>36.846183240191174</v>
      </c>
      <c r="R32" s="192">
        <v>38.677276531713538</v>
      </c>
      <c r="S32" s="8">
        <v>338.72690194208917</v>
      </c>
      <c r="T32" s="8">
        <v>3.8522013493612803</v>
      </c>
      <c r="U32" s="8">
        <v>7.0950203788290196</v>
      </c>
      <c r="V32" s="8">
        <v>337.57852995245389</v>
      </c>
      <c r="W32" s="8">
        <v>5.3743309746794807</v>
      </c>
      <c r="X32" s="8">
        <v>7.5989223149949794</v>
      </c>
      <c r="Y32" s="44">
        <v>100.3401792139438</v>
      </c>
      <c r="Z32" s="8">
        <v>103.42428247815445</v>
      </c>
    </row>
    <row r="33" spans="1:26">
      <c r="A33" s="6" t="s">
        <v>1200</v>
      </c>
      <c r="B33" s="7">
        <v>132500</v>
      </c>
      <c r="C33" s="8" t="s">
        <v>106</v>
      </c>
      <c r="D33" s="8" t="s">
        <v>106</v>
      </c>
      <c r="E33" s="8">
        <v>569</v>
      </c>
      <c r="F33" s="15">
        <v>0.1021346134204882</v>
      </c>
      <c r="G33" s="70">
        <v>18.37897445322551</v>
      </c>
      <c r="H33" s="9">
        <v>0.21280560000000001</v>
      </c>
      <c r="I33" s="10">
        <v>5.3530000000000001E-2</v>
      </c>
      <c r="J33" s="11">
        <v>8.4999999999999995E-4</v>
      </c>
      <c r="K33" s="52">
        <v>0.40200000000000002</v>
      </c>
      <c r="L33" s="10">
        <v>7.1999999999999998E-3</v>
      </c>
      <c r="M33" s="10">
        <v>5.441E-2</v>
      </c>
      <c r="N33" s="10">
        <v>6.3000000000000003E-4</v>
      </c>
      <c r="O33" s="43">
        <v>0.64648042639220737</v>
      </c>
      <c r="P33" s="8">
        <v>351.32843966441885</v>
      </c>
      <c r="Q33" s="192">
        <v>35.88474655478673</v>
      </c>
      <c r="R33" s="192">
        <v>37.747070276754265</v>
      </c>
      <c r="S33" s="8">
        <v>341.53984714198322</v>
      </c>
      <c r="T33" s="8">
        <v>3.8505212785109961</v>
      </c>
      <c r="U33" s="8">
        <v>7.1346086011695888</v>
      </c>
      <c r="V33" s="8">
        <v>343.09771905609836</v>
      </c>
      <c r="W33" s="8">
        <v>5.201176699545158</v>
      </c>
      <c r="X33" s="8">
        <v>7.5310138359484995</v>
      </c>
      <c r="Y33" s="44">
        <v>99.545939297293771</v>
      </c>
      <c r="Z33" s="8">
        <v>97.213834287999717</v>
      </c>
    </row>
    <row r="34" spans="1:26">
      <c r="A34" s="6" t="s">
        <v>1201</v>
      </c>
      <c r="B34" s="7">
        <v>135500</v>
      </c>
      <c r="C34" s="8" t="s">
        <v>106</v>
      </c>
      <c r="D34" s="8" t="s">
        <v>106</v>
      </c>
      <c r="E34" s="8">
        <v>588</v>
      </c>
      <c r="F34" s="15">
        <v>0.10344470880314473</v>
      </c>
      <c r="G34" s="70">
        <v>18.436578171091448</v>
      </c>
      <c r="H34" s="9">
        <v>0.2107426</v>
      </c>
      <c r="I34" s="10">
        <v>5.3310000000000003E-2</v>
      </c>
      <c r="J34" s="11">
        <v>8.7000000000000001E-4</v>
      </c>
      <c r="K34" s="52">
        <v>0.39779999999999999</v>
      </c>
      <c r="L34" s="10">
        <v>7.1999999999999998E-3</v>
      </c>
      <c r="M34" s="10">
        <v>5.4239999999999997E-2</v>
      </c>
      <c r="N34" s="10">
        <v>6.2E-4</v>
      </c>
      <c r="O34" s="43">
        <v>0.63154498525073743</v>
      </c>
      <c r="P34" s="8">
        <v>342.01380358004928</v>
      </c>
      <c r="Q34" s="192">
        <v>36.941596924383198</v>
      </c>
      <c r="R34" s="192">
        <v>38.759016010561524</v>
      </c>
      <c r="S34" s="8">
        <v>340.50042342222582</v>
      </c>
      <c r="T34" s="8">
        <v>3.7900307316248814</v>
      </c>
      <c r="U34" s="8">
        <v>7.0871267607962523</v>
      </c>
      <c r="V34" s="8">
        <v>340.05135001359753</v>
      </c>
      <c r="W34" s="8">
        <v>5.2167647101767329</v>
      </c>
      <c r="X34" s="8">
        <v>7.5124518494519066</v>
      </c>
      <c r="Y34" s="44">
        <v>100.13206046928215</v>
      </c>
      <c r="Z34" s="8">
        <v>99.557509041453272</v>
      </c>
    </row>
    <row r="35" spans="1:26">
      <c r="A35" s="6" t="s">
        <v>1202</v>
      </c>
      <c r="B35" s="7">
        <v>134200</v>
      </c>
      <c r="C35" s="8" t="s">
        <v>106</v>
      </c>
      <c r="D35" s="8" t="s">
        <v>106</v>
      </c>
      <c r="E35" s="8">
        <v>590</v>
      </c>
      <c r="F35" s="15">
        <v>0.10208248264597795</v>
      </c>
      <c r="G35" s="70">
        <v>18.268176835951774</v>
      </c>
      <c r="H35" s="9">
        <v>0.21024760000000001</v>
      </c>
      <c r="I35" s="10">
        <v>5.4309999999999997E-2</v>
      </c>
      <c r="J35" s="11">
        <v>9.7000000000000005E-4</v>
      </c>
      <c r="K35" s="53">
        <v>0.40920000000000001</v>
      </c>
      <c r="L35" s="21">
        <v>8.0000000000000002E-3</v>
      </c>
      <c r="M35" s="21">
        <v>5.4739999999999997E-2</v>
      </c>
      <c r="N35" s="21">
        <v>6.3000000000000003E-4</v>
      </c>
      <c r="O35" s="54">
        <v>0.58868286445012785</v>
      </c>
      <c r="P35" s="8">
        <v>383.92633649305719</v>
      </c>
      <c r="Q35" s="192">
        <v>40.131222728228778</v>
      </c>
      <c r="R35" s="192">
        <v>41.786039007867174</v>
      </c>
      <c r="S35" s="8">
        <v>343.5570737000329</v>
      </c>
      <c r="T35" s="8">
        <v>3.8493169127694955</v>
      </c>
      <c r="U35" s="8">
        <v>7.1630523105603174</v>
      </c>
      <c r="V35" s="8">
        <v>348.29889575564351</v>
      </c>
      <c r="W35" s="8">
        <v>5.7480088584397322</v>
      </c>
      <c r="X35" s="8">
        <v>7.9649755038171861</v>
      </c>
      <c r="Y35" s="44">
        <v>98.63857677604085</v>
      </c>
      <c r="Z35" s="8">
        <v>89.485154063205471</v>
      </c>
    </row>
    <row r="36" spans="1:26">
      <c r="A36" s="6"/>
      <c r="B36" s="7"/>
      <c r="C36" s="8"/>
      <c r="D36" s="8"/>
      <c r="E36" s="8"/>
      <c r="F36" s="15"/>
      <c r="G36" s="70"/>
      <c r="H36" s="9"/>
      <c r="I36" s="10"/>
      <c r="J36" s="11"/>
      <c r="K36" s="52"/>
      <c r="L36" s="10"/>
      <c r="M36" s="10"/>
      <c r="N36" s="10"/>
      <c r="O36" s="43"/>
      <c r="P36" s="8"/>
      <c r="Q36" s="192"/>
      <c r="R36" s="192"/>
      <c r="S36" s="8"/>
      <c r="T36" s="8"/>
      <c r="U36" s="8"/>
      <c r="V36" s="8"/>
      <c r="W36" s="8"/>
      <c r="X36" s="8"/>
      <c r="Y36" s="44"/>
      <c r="Z36" s="8"/>
    </row>
    <row r="37" spans="1:26">
      <c r="A37" s="6" t="s">
        <v>1210</v>
      </c>
      <c r="B37" s="7">
        <v>328700</v>
      </c>
      <c r="C37" s="8" t="s">
        <v>106</v>
      </c>
      <c r="D37" s="8" t="s">
        <v>106</v>
      </c>
      <c r="E37" s="8">
        <v>823</v>
      </c>
      <c r="F37" s="15">
        <v>0.49115913555992141</v>
      </c>
      <c r="G37" s="70">
        <v>11.763321962122102</v>
      </c>
      <c r="H37" s="9">
        <v>0.17988850000000001</v>
      </c>
      <c r="I37" s="10">
        <v>5.867E-2</v>
      </c>
      <c r="J37" s="11">
        <v>7.5000000000000002E-4</v>
      </c>
      <c r="K37" s="52">
        <v>0.68310000000000004</v>
      </c>
      <c r="L37" s="10">
        <v>1.2999999999999999E-2</v>
      </c>
      <c r="M37" s="10">
        <v>8.5010000000000002E-2</v>
      </c>
      <c r="N37" s="10">
        <v>1.2999999999999999E-3</v>
      </c>
      <c r="O37" s="43">
        <v>0.80355252323256088</v>
      </c>
      <c r="P37" s="8">
        <v>554.87222014009342</v>
      </c>
      <c r="Q37" s="192">
        <v>27.888307172256667</v>
      </c>
      <c r="R37" s="192">
        <v>30.092325962725525</v>
      </c>
      <c r="S37" s="8">
        <v>525.9577988062025</v>
      </c>
      <c r="T37" s="8">
        <v>7.7191196489509366</v>
      </c>
      <c r="U37" s="8">
        <v>11.944399579946776</v>
      </c>
      <c r="V37" s="8">
        <v>528.64632294256342</v>
      </c>
      <c r="W37" s="8">
        <v>7.8125265224883833</v>
      </c>
      <c r="X37" s="8">
        <v>10.963637248152054</v>
      </c>
      <c r="Y37" s="44">
        <v>99.491432358519788</v>
      </c>
      <c r="Z37" s="8">
        <v>94.788994603732263</v>
      </c>
    </row>
    <row r="38" spans="1:26">
      <c r="A38" s="6" t="s">
        <v>1211</v>
      </c>
      <c r="B38" s="7">
        <v>297400</v>
      </c>
      <c r="C38" s="8" t="s">
        <v>106</v>
      </c>
      <c r="D38" s="8" t="s">
        <v>106</v>
      </c>
      <c r="E38" s="8">
        <v>729</v>
      </c>
      <c r="F38" s="15">
        <v>0.49438868838680972</v>
      </c>
      <c r="G38" s="70">
        <v>11.743981209630064</v>
      </c>
      <c r="H38" s="9">
        <v>0.1792974</v>
      </c>
      <c r="I38" s="10">
        <v>5.7340000000000002E-2</v>
      </c>
      <c r="J38" s="11">
        <v>6.6E-4</v>
      </c>
      <c r="K38" s="52">
        <v>0.67169999999999996</v>
      </c>
      <c r="L38" s="10">
        <v>1.2999999999999999E-2</v>
      </c>
      <c r="M38" s="10">
        <v>8.5150000000000003E-2</v>
      </c>
      <c r="N38" s="10">
        <v>1.2999999999999999E-3</v>
      </c>
      <c r="O38" s="43">
        <v>0.78884321785085132</v>
      </c>
      <c r="P38" s="8">
        <v>504.63386928086072</v>
      </c>
      <c r="Q38" s="192">
        <v>25.326729742359625</v>
      </c>
      <c r="R38" s="192">
        <v>27.774795249844669</v>
      </c>
      <c r="S38" s="8">
        <v>526.78953285968021</v>
      </c>
      <c r="T38" s="8">
        <v>7.718124367121618</v>
      </c>
      <c r="U38" s="8">
        <v>11.954312630658137</v>
      </c>
      <c r="V38" s="8">
        <v>521.74551731375129</v>
      </c>
      <c r="W38" s="8">
        <v>7.8655974854783608</v>
      </c>
      <c r="X38" s="8">
        <v>10.947909708622205</v>
      </c>
      <c r="Y38" s="44">
        <v>100.96675781171986</v>
      </c>
      <c r="Z38" s="8">
        <v>104.3904432356855</v>
      </c>
    </row>
    <row r="39" spans="1:26">
      <c r="A39" s="6" t="s">
        <v>1212</v>
      </c>
      <c r="B39" s="7">
        <v>302700</v>
      </c>
      <c r="C39" s="8" t="s">
        <v>106</v>
      </c>
      <c r="D39" s="8" t="s">
        <v>106</v>
      </c>
      <c r="E39" s="8">
        <v>741</v>
      </c>
      <c r="F39" s="15">
        <v>0.49719087157559788</v>
      </c>
      <c r="G39" s="70">
        <v>11.65093790050099</v>
      </c>
      <c r="H39" s="9">
        <v>0.17646770000000001</v>
      </c>
      <c r="I39" s="10">
        <v>5.7880000000000001E-2</v>
      </c>
      <c r="J39" s="11">
        <v>6.2E-4</v>
      </c>
      <c r="K39" s="52">
        <v>0.68400000000000005</v>
      </c>
      <c r="L39" s="10">
        <v>1.2E-2</v>
      </c>
      <c r="M39" s="10">
        <v>8.5830000000000004E-2</v>
      </c>
      <c r="N39" s="10">
        <v>1.2999999999999999E-3</v>
      </c>
      <c r="O39" s="43">
        <v>0.8633344984271234</v>
      </c>
      <c r="P39" s="8">
        <v>525.22248726193777</v>
      </c>
      <c r="Q39" s="192">
        <v>23.487033655797369</v>
      </c>
      <c r="R39" s="192">
        <v>26.090713082918356</v>
      </c>
      <c r="S39" s="8">
        <v>530.82785821246148</v>
      </c>
      <c r="T39" s="8">
        <v>7.7132937896398062</v>
      </c>
      <c r="U39" s="8">
        <v>12.002536289401178</v>
      </c>
      <c r="V39" s="8">
        <v>529.18913115716623</v>
      </c>
      <c r="W39" s="8">
        <v>7.2098507890301562</v>
      </c>
      <c r="X39" s="8">
        <v>10.549096892660145</v>
      </c>
      <c r="Y39" s="44">
        <v>100.30966755717598</v>
      </c>
      <c r="Z39" s="8">
        <v>101.06723742537098</v>
      </c>
    </row>
    <row r="40" spans="1:26">
      <c r="A40" s="6" t="s">
        <v>1213</v>
      </c>
      <c r="B40" s="7">
        <v>304000</v>
      </c>
      <c r="C40" s="8" t="s">
        <v>106</v>
      </c>
      <c r="D40" s="8" t="s">
        <v>106</v>
      </c>
      <c r="E40" s="8">
        <v>751</v>
      </c>
      <c r="F40" s="15">
        <v>0.49585957256904839</v>
      </c>
      <c r="G40" s="70">
        <v>11.694538650450239</v>
      </c>
      <c r="H40" s="9">
        <v>0.1777909</v>
      </c>
      <c r="I40" s="10">
        <v>5.7829999999999999E-2</v>
      </c>
      <c r="J40" s="11">
        <v>6.8999999999999997E-4</v>
      </c>
      <c r="K40" s="52">
        <v>0.68</v>
      </c>
      <c r="L40" s="10">
        <v>1.2999999999999999E-2</v>
      </c>
      <c r="M40" s="10">
        <v>8.5510000000000003E-2</v>
      </c>
      <c r="N40" s="10">
        <v>1.2999999999999999E-3</v>
      </c>
      <c r="O40" s="43">
        <v>0.79522862823061635</v>
      </c>
      <c r="P40" s="8">
        <v>523.32724685900064</v>
      </c>
      <c r="Q40" s="192">
        <v>26.169851268812518</v>
      </c>
      <c r="R40" s="192">
        <v>28.531195827021829</v>
      </c>
      <c r="S40" s="8">
        <v>528.92778493677849</v>
      </c>
      <c r="T40" s="8">
        <v>7.7155662491330759</v>
      </c>
      <c r="U40" s="8">
        <v>11.97982748560878</v>
      </c>
      <c r="V40" s="8">
        <v>526.7744259685918</v>
      </c>
      <c r="W40" s="8">
        <v>7.8268870750172255</v>
      </c>
      <c r="X40" s="8">
        <v>10.959305531646464</v>
      </c>
      <c r="Y40" s="44">
        <v>100.40878198751339</v>
      </c>
      <c r="Z40" s="8">
        <v>101.07017895807874</v>
      </c>
    </row>
    <row r="41" spans="1:26">
      <c r="A41" s="6" t="s">
        <v>1214</v>
      </c>
      <c r="B41" s="7">
        <v>308100</v>
      </c>
      <c r="C41" s="8" t="s">
        <v>106</v>
      </c>
      <c r="D41" s="8" t="s">
        <v>106</v>
      </c>
      <c r="E41" s="8">
        <v>764</v>
      </c>
      <c r="F41" s="15">
        <v>0.49803277055630263</v>
      </c>
      <c r="G41" s="70">
        <v>11.64551065564225</v>
      </c>
      <c r="H41" s="9">
        <v>0.1763033</v>
      </c>
      <c r="I41" s="10">
        <v>5.8319999999999997E-2</v>
      </c>
      <c r="J41" s="11">
        <v>5.8E-4</v>
      </c>
      <c r="K41" s="52">
        <v>0.69069999999999998</v>
      </c>
      <c r="L41" s="10">
        <v>1.2E-2</v>
      </c>
      <c r="M41" s="10">
        <v>8.5870000000000002E-2</v>
      </c>
      <c r="N41" s="10">
        <v>1.2999999999999999E-3</v>
      </c>
      <c r="O41" s="43">
        <v>0.87138503940064427</v>
      </c>
      <c r="P41" s="8">
        <v>541.80423782116168</v>
      </c>
      <c r="Q41" s="192">
        <v>21.744530440398183</v>
      </c>
      <c r="R41" s="192">
        <v>24.519028118882506</v>
      </c>
      <c r="S41" s="8">
        <v>531.06532799863123</v>
      </c>
      <c r="T41" s="8">
        <v>7.7130098263222635</v>
      </c>
      <c r="U41" s="8">
        <v>12.005376789183629</v>
      </c>
      <c r="V41" s="8">
        <v>533.22094162642406</v>
      </c>
      <c r="W41" s="8">
        <v>7.1813799905340829</v>
      </c>
      <c r="X41" s="8">
        <v>10.562352083524047</v>
      </c>
      <c r="Y41" s="44">
        <v>99.595737252700957</v>
      </c>
      <c r="Z41" s="8">
        <v>98.017935432598975</v>
      </c>
    </row>
    <row r="42" spans="1:26">
      <c r="A42" s="6" t="s">
        <v>1215</v>
      </c>
      <c r="B42" s="7">
        <v>297500</v>
      </c>
      <c r="C42" s="8" t="s">
        <v>106</v>
      </c>
      <c r="D42" s="8" t="s">
        <v>106</v>
      </c>
      <c r="E42" s="8">
        <v>733</v>
      </c>
      <c r="F42" s="15">
        <v>0.50037528146109589</v>
      </c>
      <c r="G42" s="70">
        <v>11.636025133814289</v>
      </c>
      <c r="H42" s="9">
        <v>0.17601620000000001</v>
      </c>
      <c r="I42" s="10">
        <v>5.8130000000000001E-2</v>
      </c>
      <c r="J42" s="11">
        <v>5.9999999999999995E-4</v>
      </c>
      <c r="K42" s="52">
        <v>0.68899999999999995</v>
      </c>
      <c r="L42" s="10">
        <v>1.2E-2</v>
      </c>
      <c r="M42" s="10">
        <v>8.5940000000000003E-2</v>
      </c>
      <c r="N42" s="10">
        <v>1.2999999999999999E-3</v>
      </c>
      <c r="O42" s="43">
        <v>0.86853230936312131</v>
      </c>
      <c r="P42" s="8">
        <v>534.66507191082383</v>
      </c>
      <c r="Q42" s="192">
        <v>22.595270065673692</v>
      </c>
      <c r="R42" s="192">
        <v>25.2827271224334</v>
      </c>
      <c r="S42" s="8">
        <v>531.4808790762155</v>
      </c>
      <c r="T42" s="8">
        <v>7.7125129408210569</v>
      </c>
      <c r="U42" s="8">
        <v>12.010348674520856</v>
      </c>
      <c r="V42" s="8">
        <v>532.1994596391969</v>
      </c>
      <c r="W42" s="8">
        <v>7.1885826146740328</v>
      </c>
      <c r="X42" s="8">
        <v>10.558975364326784</v>
      </c>
      <c r="Y42" s="44">
        <v>99.864979088203413</v>
      </c>
      <c r="Z42" s="8">
        <v>99.404450935381206</v>
      </c>
    </row>
    <row r="43" spans="1:26">
      <c r="A43" s="6" t="s">
        <v>1216</v>
      </c>
      <c r="B43" s="7">
        <v>304100</v>
      </c>
      <c r="C43" s="8" t="s">
        <v>106</v>
      </c>
      <c r="D43" s="8" t="s">
        <v>106</v>
      </c>
      <c r="E43" s="8">
        <v>759</v>
      </c>
      <c r="F43" s="15">
        <v>0.5002751513332333</v>
      </c>
      <c r="G43" s="70">
        <v>11.60227404571296</v>
      </c>
      <c r="H43" s="9">
        <v>0.1749966</v>
      </c>
      <c r="I43" s="10">
        <v>5.8220000000000001E-2</v>
      </c>
      <c r="J43" s="11">
        <v>6.8000000000000005E-4</v>
      </c>
      <c r="K43" s="52">
        <v>0.6925</v>
      </c>
      <c r="L43" s="10">
        <v>1.2999999999999999E-2</v>
      </c>
      <c r="M43" s="10">
        <v>8.6190000000000003E-2</v>
      </c>
      <c r="N43" s="10">
        <v>1.2999999999999999E-3</v>
      </c>
      <c r="O43" s="43">
        <v>0.80345747766562237</v>
      </c>
      <c r="P43" s="8">
        <v>538.05076637632476</v>
      </c>
      <c r="Q43" s="192">
        <v>25.5536689965821</v>
      </c>
      <c r="R43" s="192">
        <v>27.955535694485452</v>
      </c>
      <c r="S43" s="8">
        <v>532.96477143315963</v>
      </c>
      <c r="T43" s="8">
        <v>7.7107388722414498</v>
      </c>
      <c r="U43" s="8">
        <v>12.02811586657765</v>
      </c>
      <c r="V43" s="8">
        <v>534.30139189144836</v>
      </c>
      <c r="W43" s="8">
        <v>7.7693019975331481</v>
      </c>
      <c r="X43" s="8">
        <v>10.977014737497484</v>
      </c>
      <c r="Y43" s="44">
        <v>99.749837736046871</v>
      </c>
      <c r="Z43" s="8">
        <v>99.054736976323184</v>
      </c>
    </row>
    <row r="44" spans="1:26">
      <c r="A44" s="6" t="s">
        <v>1217</v>
      </c>
      <c r="B44" s="7">
        <v>310000</v>
      </c>
      <c r="C44" s="8" t="s">
        <v>106</v>
      </c>
      <c r="D44" s="8" t="s">
        <v>106</v>
      </c>
      <c r="E44" s="8">
        <v>779</v>
      </c>
      <c r="F44" s="15">
        <v>0.49935084390292617</v>
      </c>
      <c r="G44" s="70">
        <v>11.619800139437602</v>
      </c>
      <c r="H44" s="9">
        <v>0.17552570000000001</v>
      </c>
      <c r="I44" s="10">
        <v>5.7729999999999997E-2</v>
      </c>
      <c r="J44" s="11">
        <v>6.4999999999999997E-4</v>
      </c>
      <c r="K44" s="52">
        <v>0.68569999999999998</v>
      </c>
      <c r="L44" s="10">
        <v>1.2999999999999999E-2</v>
      </c>
      <c r="M44" s="10">
        <v>8.6059999999999998E-2</v>
      </c>
      <c r="N44" s="10">
        <v>1.2999999999999999E-3</v>
      </c>
      <c r="O44" s="43">
        <v>0.79676969556123634</v>
      </c>
      <c r="P44" s="8">
        <v>519.5300020959013</v>
      </c>
      <c r="Q44" s="192">
        <v>24.711467662236693</v>
      </c>
      <c r="R44" s="192">
        <v>27.202796573881653</v>
      </c>
      <c r="S44" s="8">
        <v>532.19319003629028</v>
      </c>
      <c r="T44" s="8">
        <v>7.7116612860327223</v>
      </c>
      <c r="U44" s="8">
        <v>12.018874891604469</v>
      </c>
      <c r="V44" s="8">
        <v>530.21364451858165</v>
      </c>
      <c r="W44" s="8">
        <v>7.8005227587990476</v>
      </c>
      <c r="X44" s="8">
        <v>10.967301235373725</v>
      </c>
      <c r="Y44" s="44">
        <v>100.37334865637153</v>
      </c>
      <c r="Z44" s="8">
        <v>102.43743150334011</v>
      </c>
    </row>
    <row r="45" spans="1:26">
      <c r="A45" s="6" t="s">
        <v>1218</v>
      </c>
      <c r="B45" s="7">
        <v>298700</v>
      </c>
      <c r="C45" s="8" t="s">
        <v>106</v>
      </c>
      <c r="D45" s="8" t="s">
        <v>106</v>
      </c>
      <c r="E45" s="8">
        <v>752</v>
      </c>
      <c r="F45" s="15">
        <v>0.49840510366826152</v>
      </c>
      <c r="G45" s="70">
        <v>11.534025374855824</v>
      </c>
      <c r="H45" s="9">
        <v>0.17294390000000001</v>
      </c>
      <c r="I45" s="10">
        <v>5.7779999999999998E-2</v>
      </c>
      <c r="J45" s="11">
        <v>7.1000000000000002E-4</v>
      </c>
      <c r="K45" s="52">
        <v>0.68989999999999996</v>
      </c>
      <c r="L45" s="10">
        <v>1.2999999999999999E-2</v>
      </c>
      <c r="M45" s="10">
        <v>8.6699999999999999E-2</v>
      </c>
      <c r="N45" s="10">
        <v>1.2999999999999999E-3</v>
      </c>
      <c r="O45" s="43">
        <v>0.79573241061130329</v>
      </c>
      <c r="P45" s="8">
        <v>521.42975350021902</v>
      </c>
      <c r="Q45" s="192">
        <v>26.960425752489133</v>
      </c>
      <c r="R45" s="192">
        <v>29.259463867716377</v>
      </c>
      <c r="S45" s="8">
        <v>535.99085309697898</v>
      </c>
      <c r="T45" s="8">
        <v>7.7071223018990622</v>
      </c>
      <c r="U45" s="8">
        <v>12.064411141009714</v>
      </c>
      <c r="V45" s="8">
        <v>532.74037222586264</v>
      </c>
      <c r="W45" s="8">
        <v>7.7812097921320174</v>
      </c>
      <c r="X45" s="8">
        <v>10.973278656185585</v>
      </c>
      <c r="Y45" s="44">
        <v>100.61014352216924</v>
      </c>
      <c r="Z45" s="8">
        <v>102.79253331805774</v>
      </c>
    </row>
    <row r="46" spans="1:26">
      <c r="A46" s="6" t="s">
        <v>1219</v>
      </c>
      <c r="B46" s="7">
        <v>292200</v>
      </c>
      <c r="C46" s="8" t="s">
        <v>106</v>
      </c>
      <c r="D46" s="8" t="s">
        <v>106</v>
      </c>
      <c r="E46" s="8">
        <v>729</v>
      </c>
      <c r="F46" s="15">
        <v>0.50010002000400078</v>
      </c>
      <c r="G46" s="70">
        <v>11.55802126675913</v>
      </c>
      <c r="H46" s="9">
        <v>0.17366419999999999</v>
      </c>
      <c r="I46" s="10">
        <v>5.7439999999999998E-2</v>
      </c>
      <c r="J46" s="11">
        <v>6.4999999999999997E-4</v>
      </c>
      <c r="K46" s="52">
        <v>0.68600000000000005</v>
      </c>
      <c r="L46" s="10">
        <v>1.2999999999999999E-2</v>
      </c>
      <c r="M46" s="10">
        <v>8.652E-2</v>
      </c>
      <c r="N46" s="10">
        <v>1.2999999999999999E-3</v>
      </c>
      <c r="O46" s="43">
        <v>0.7928802588996765</v>
      </c>
      <c r="P46" s="8">
        <v>508.46665242825594</v>
      </c>
      <c r="Q46" s="192">
        <v>24.883234843120761</v>
      </c>
      <c r="R46" s="192">
        <v>27.367880987753455</v>
      </c>
      <c r="S46" s="8">
        <v>534.9229864700992</v>
      </c>
      <c r="T46" s="8">
        <v>7.7083983510403868</v>
      </c>
      <c r="U46" s="8">
        <v>12.051593400671209</v>
      </c>
      <c r="V46" s="8">
        <v>530.39433373576048</v>
      </c>
      <c r="W46" s="8">
        <v>7.7991400823792674</v>
      </c>
      <c r="X46" s="8">
        <v>10.967725801664301</v>
      </c>
      <c r="Y46" s="44">
        <v>100.85382751026803</v>
      </c>
      <c r="Z46" s="8">
        <v>105.20316011197532</v>
      </c>
    </row>
    <row r="47" spans="1:26">
      <c r="A47" s="6" t="s">
        <v>1220</v>
      </c>
      <c r="B47" s="7">
        <v>293700</v>
      </c>
      <c r="C47" s="8" t="s">
        <v>106</v>
      </c>
      <c r="D47" s="8" t="s">
        <v>106</v>
      </c>
      <c r="E47" s="8">
        <v>747</v>
      </c>
      <c r="F47" s="15">
        <v>0.49830576041459035</v>
      </c>
      <c r="G47" s="70">
        <v>11.676786548341898</v>
      </c>
      <c r="H47" s="9">
        <v>0.17725150000000001</v>
      </c>
      <c r="I47" s="10">
        <v>5.8130000000000001E-2</v>
      </c>
      <c r="J47" s="11">
        <v>6.8999999999999997E-4</v>
      </c>
      <c r="K47" s="52">
        <v>0.68769999999999998</v>
      </c>
      <c r="L47" s="10">
        <v>1.2999999999999999E-2</v>
      </c>
      <c r="M47" s="10">
        <v>8.5639999999999994E-2</v>
      </c>
      <c r="N47" s="10">
        <v>1.2999999999999999E-3</v>
      </c>
      <c r="O47" s="43">
        <v>0.80301261092947218</v>
      </c>
      <c r="P47" s="8">
        <v>534.66507191082383</v>
      </c>
      <c r="Q47" s="192">
        <v>25.984560575524746</v>
      </c>
      <c r="R47" s="192">
        <v>28.352556317020412</v>
      </c>
      <c r="S47" s="8">
        <v>529.69975725069105</v>
      </c>
      <c r="T47" s="8">
        <v>7.7146429009924304</v>
      </c>
      <c r="U47" s="8">
        <v>11.989049670920508</v>
      </c>
      <c r="V47" s="8">
        <v>531.41763239102556</v>
      </c>
      <c r="W47" s="8">
        <v>7.79131416553696</v>
      </c>
      <c r="X47" s="8">
        <v>10.970138654101561</v>
      </c>
      <c r="Y47" s="44">
        <v>99.676737271097835</v>
      </c>
      <c r="Z47" s="8">
        <v>99.071322418278157</v>
      </c>
    </row>
    <row r="48" spans="1:26">
      <c r="A48" s="6" t="s">
        <v>1221</v>
      </c>
      <c r="B48" s="7">
        <v>289200</v>
      </c>
      <c r="C48" s="8" t="s">
        <v>106</v>
      </c>
      <c r="D48" s="8" t="s">
        <v>106</v>
      </c>
      <c r="E48" s="8">
        <v>737</v>
      </c>
      <c r="F48" s="15">
        <v>0.49778485738463835</v>
      </c>
      <c r="G48" s="70">
        <v>11.656370206317751</v>
      </c>
      <c r="H48" s="9">
        <v>0.17663229999999999</v>
      </c>
      <c r="I48" s="10">
        <v>5.8560000000000001E-2</v>
      </c>
      <c r="J48" s="11">
        <v>6.7000000000000002E-4</v>
      </c>
      <c r="K48" s="52">
        <v>0.69320000000000004</v>
      </c>
      <c r="L48" s="10">
        <v>1.2999999999999999E-2</v>
      </c>
      <c r="M48" s="10">
        <v>8.5790000000000005E-2</v>
      </c>
      <c r="N48" s="10">
        <v>1.2999999999999999E-3</v>
      </c>
      <c r="O48" s="43">
        <v>0.80801958270194663</v>
      </c>
      <c r="P48" s="8">
        <v>550.77667539012668</v>
      </c>
      <c r="Q48" s="192">
        <v>24.977679270248661</v>
      </c>
      <c r="R48" s="192">
        <v>27.419926077883144</v>
      </c>
      <c r="S48" s="8">
        <v>530.59037967817471</v>
      </c>
      <c r="T48" s="8">
        <v>7.7135777738683373</v>
      </c>
      <c r="U48" s="8">
        <v>11.999696210366551</v>
      </c>
      <c r="V48" s="8">
        <v>534.72125670369257</v>
      </c>
      <c r="W48" s="8">
        <v>7.7661022773271497</v>
      </c>
      <c r="X48" s="8">
        <v>10.978025222968313</v>
      </c>
      <c r="Y48" s="44">
        <v>99.227470953561337</v>
      </c>
      <c r="Z48" s="8">
        <v>96.334939983133154</v>
      </c>
    </row>
    <row r="49" spans="1:26">
      <c r="A49" s="6" t="s">
        <v>1222</v>
      </c>
      <c r="B49" s="7">
        <v>291500</v>
      </c>
      <c r="C49" s="8" t="s">
        <v>106</v>
      </c>
      <c r="D49" s="8" t="s">
        <v>106</v>
      </c>
      <c r="E49" s="8">
        <v>759</v>
      </c>
      <c r="F49" s="15">
        <v>0.49231981094919258</v>
      </c>
      <c r="G49" s="70">
        <v>11.735711770918908</v>
      </c>
      <c r="H49" s="9">
        <v>0.17904500000000001</v>
      </c>
      <c r="I49" s="10">
        <v>5.7829999999999999E-2</v>
      </c>
      <c r="J49" s="11">
        <v>6.4000000000000005E-4</v>
      </c>
      <c r="K49" s="52">
        <v>0.68030000000000002</v>
      </c>
      <c r="L49" s="10">
        <v>1.2E-2</v>
      </c>
      <c r="M49" s="10">
        <v>8.5209999999999994E-2</v>
      </c>
      <c r="N49" s="10">
        <v>1.2999999999999999E-3</v>
      </c>
      <c r="O49" s="43">
        <v>0.86491217775691431</v>
      </c>
      <c r="P49" s="8">
        <v>523.32724685900064</v>
      </c>
      <c r="Q49" s="192">
        <v>24.273485234840603</v>
      </c>
      <c r="R49" s="192">
        <v>26.802427228408337</v>
      </c>
      <c r="S49" s="8">
        <v>527.14595746299483</v>
      </c>
      <c r="T49" s="8">
        <v>7.7176978963321972</v>
      </c>
      <c r="U49" s="8">
        <v>11.958562696552576</v>
      </c>
      <c r="V49" s="8">
        <v>526.95572818374296</v>
      </c>
      <c r="W49" s="8">
        <v>7.2256704372683771</v>
      </c>
      <c r="X49" s="8">
        <v>10.541838849240094</v>
      </c>
      <c r="Y49" s="44">
        <v>100.03609967006291</v>
      </c>
      <c r="Z49" s="8">
        <v>100.72969841087274</v>
      </c>
    </row>
    <row r="50" spans="1:26">
      <c r="A50" s="6" t="s">
        <v>1223</v>
      </c>
      <c r="B50" s="7">
        <v>285700</v>
      </c>
      <c r="C50" s="8" t="s">
        <v>106</v>
      </c>
      <c r="D50" s="8" t="s">
        <v>106</v>
      </c>
      <c r="E50" s="8">
        <v>733</v>
      </c>
      <c r="F50" s="15">
        <v>0.4930723337113555</v>
      </c>
      <c r="G50" s="70">
        <v>11.617100371747211</v>
      </c>
      <c r="H50" s="9">
        <v>0.17544409999999999</v>
      </c>
      <c r="I50" s="10">
        <v>5.7959999999999998E-2</v>
      </c>
      <c r="J50" s="11">
        <v>6.4000000000000005E-4</v>
      </c>
      <c r="K50" s="52">
        <v>0.68700000000000006</v>
      </c>
      <c r="L50" s="10">
        <v>1.2E-2</v>
      </c>
      <c r="M50" s="10">
        <v>8.6080000000000004E-2</v>
      </c>
      <c r="N50" s="10">
        <v>1.2999999999999999E-3</v>
      </c>
      <c r="O50" s="43">
        <v>0.86460269516728616</v>
      </c>
      <c r="P50" s="8">
        <v>528.25019841437916</v>
      </c>
      <c r="Q50" s="192">
        <v>24.198726123140435</v>
      </c>
      <c r="R50" s="192">
        <v>26.730689453817568</v>
      </c>
      <c r="S50" s="8">
        <v>532.31190087780624</v>
      </c>
      <c r="T50" s="8">
        <v>7.7115193618556077</v>
      </c>
      <c r="U50" s="8">
        <v>12.02029629351091</v>
      </c>
      <c r="V50" s="8">
        <v>530.99639900881482</v>
      </c>
      <c r="W50" s="8">
        <v>7.1970748093249313</v>
      </c>
      <c r="X50" s="8">
        <v>10.555014404383655</v>
      </c>
      <c r="Y50" s="44">
        <v>100.24774214504035</v>
      </c>
      <c r="Z50" s="8">
        <v>100.76889747994773</v>
      </c>
    </row>
    <row r="51" spans="1:26">
      <c r="A51" s="6" t="s">
        <v>1224</v>
      </c>
      <c r="B51" s="7">
        <v>284700</v>
      </c>
      <c r="C51" s="8" t="s">
        <v>106</v>
      </c>
      <c r="D51" s="8" t="s">
        <v>106</v>
      </c>
      <c r="E51" s="8">
        <v>742</v>
      </c>
      <c r="F51" s="15">
        <v>0.49478007025876997</v>
      </c>
      <c r="G51" s="70">
        <v>11.77024482109228</v>
      </c>
      <c r="H51" s="9">
        <v>0.18010029999999999</v>
      </c>
      <c r="I51" s="10">
        <v>5.79E-2</v>
      </c>
      <c r="J51" s="11">
        <v>6.7000000000000002E-4</v>
      </c>
      <c r="K51" s="52">
        <v>0.67759999999999998</v>
      </c>
      <c r="L51" s="10">
        <v>1.2E-2</v>
      </c>
      <c r="M51" s="10">
        <v>8.4959999999999994E-2</v>
      </c>
      <c r="N51" s="10">
        <v>1.2999999999999999E-3</v>
      </c>
      <c r="O51" s="43">
        <v>0.86401443816698054</v>
      </c>
      <c r="P51" s="8">
        <v>525.97995373238871</v>
      </c>
      <c r="Q51" s="192">
        <v>25.369106055335966</v>
      </c>
      <c r="R51" s="192">
        <v>27.796452465218696</v>
      </c>
      <c r="S51" s="8">
        <v>525.66072492115961</v>
      </c>
      <c r="T51" s="8">
        <v>7.7194751689578425</v>
      </c>
      <c r="U51" s="8">
        <v>11.940860487262398</v>
      </c>
      <c r="V51" s="8">
        <v>525.3228416566717</v>
      </c>
      <c r="W51" s="8">
        <v>7.2372583888228519</v>
      </c>
      <c r="X51" s="8">
        <v>10.536570990313066</v>
      </c>
      <c r="Y51" s="44">
        <v>100.06431916484392</v>
      </c>
      <c r="Z51" s="8">
        <v>99.939307798906825</v>
      </c>
    </row>
    <row r="52" spans="1:26">
      <c r="A52" s="6" t="s">
        <v>1210</v>
      </c>
      <c r="B52" s="7">
        <v>332600</v>
      </c>
      <c r="C52" s="8" t="s">
        <v>106</v>
      </c>
      <c r="D52" s="8" t="s">
        <v>106</v>
      </c>
      <c r="E52" s="8">
        <v>816</v>
      </c>
      <c r="F52" s="15">
        <v>0.52670388707468663</v>
      </c>
      <c r="G52" s="70">
        <v>11.600928074245941</v>
      </c>
      <c r="H52" s="9">
        <v>0.1614978</v>
      </c>
      <c r="I52" s="10">
        <v>5.8369999999999998E-2</v>
      </c>
      <c r="J52" s="11">
        <v>7.7999999999999999E-4</v>
      </c>
      <c r="K52" s="52">
        <v>0.69389999999999996</v>
      </c>
      <c r="L52" s="10">
        <v>9.4999999999999998E-3</v>
      </c>
      <c r="M52" s="10">
        <v>8.6199999999999999E-2</v>
      </c>
      <c r="N52" s="10">
        <v>1.1999999999999999E-3</v>
      </c>
      <c r="O52" s="43">
        <v>0.9</v>
      </c>
      <c r="P52" s="8">
        <v>543.67766515164669</v>
      </c>
      <c r="Q52" s="192">
        <v>29.208301098505267</v>
      </c>
      <c r="R52" s="192">
        <v>31.327325807609885</v>
      </c>
      <c r="S52" s="8">
        <v>533.02412002325809</v>
      </c>
      <c r="T52" s="8">
        <v>7.1178669529427907</v>
      </c>
      <c r="U52" s="8">
        <v>11.658102590595263</v>
      </c>
      <c r="V52" s="8">
        <v>535.14094797197447</v>
      </c>
      <c r="W52" s="8">
        <v>5.6787237799098875</v>
      </c>
      <c r="X52" s="8">
        <v>9.6265663151382341</v>
      </c>
      <c r="Y52" s="44">
        <v>99.604435437665799</v>
      </c>
      <c r="Z52" s="8">
        <v>98.040466656761211</v>
      </c>
    </row>
    <row r="53" spans="1:26">
      <c r="A53" s="6" t="s">
        <v>1211</v>
      </c>
      <c r="B53" s="7">
        <v>323900</v>
      </c>
      <c r="C53" s="8" t="s">
        <v>106</v>
      </c>
      <c r="D53" s="8" t="s">
        <v>106</v>
      </c>
      <c r="E53" s="8">
        <v>805</v>
      </c>
      <c r="F53" s="15">
        <v>0.52784375824755869</v>
      </c>
      <c r="G53" s="70">
        <v>11.603620329542817</v>
      </c>
      <c r="H53" s="9">
        <v>0.16157279999999999</v>
      </c>
      <c r="I53" s="10">
        <v>5.8310000000000001E-2</v>
      </c>
      <c r="J53" s="11">
        <v>8.0999999999999996E-4</v>
      </c>
      <c r="K53" s="52">
        <v>0.69169999999999998</v>
      </c>
      <c r="L53" s="10">
        <v>0.01</v>
      </c>
      <c r="M53" s="10">
        <v>8.6180000000000007E-2</v>
      </c>
      <c r="N53" s="10">
        <v>1.1999999999999999E-3</v>
      </c>
      <c r="O53" s="43">
        <v>0.9631469018333717</v>
      </c>
      <c r="P53" s="8">
        <v>541.42928803834411</v>
      </c>
      <c r="Q53" s="192">
        <v>30.374503871012219</v>
      </c>
      <c r="R53" s="192">
        <v>32.418898383819098</v>
      </c>
      <c r="S53" s="8">
        <v>532.9054222966663</v>
      </c>
      <c r="T53" s="8">
        <v>7.1179979429955438</v>
      </c>
      <c r="U53" s="8">
        <v>11.65662133969488</v>
      </c>
      <c r="V53" s="8">
        <v>533.82133370473582</v>
      </c>
      <c r="W53" s="8">
        <v>5.9844757030460869</v>
      </c>
      <c r="X53" s="8">
        <v>9.7974894237661374</v>
      </c>
      <c r="Y53" s="44">
        <v>99.828423603509236</v>
      </c>
      <c r="Z53" s="8">
        <v>98.425673318752175</v>
      </c>
    </row>
    <row r="54" spans="1:26">
      <c r="A54" s="6" t="s">
        <v>1212</v>
      </c>
      <c r="B54" s="7">
        <v>321100</v>
      </c>
      <c r="C54" s="8" t="s">
        <v>106</v>
      </c>
      <c r="D54" s="8" t="s">
        <v>106</v>
      </c>
      <c r="E54" s="8">
        <v>809</v>
      </c>
      <c r="F54" s="15">
        <v>0.52834574945844559</v>
      </c>
      <c r="G54" s="70">
        <v>11.61170459823502</v>
      </c>
      <c r="H54" s="9">
        <v>0.161798</v>
      </c>
      <c r="I54" s="10">
        <v>5.799E-2</v>
      </c>
      <c r="J54" s="11">
        <v>7.9000000000000001E-4</v>
      </c>
      <c r="K54" s="52">
        <v>0.6875</v>
      </c>
      <c r="L54" s="10">
        <v>9.4000000000000004E-3</v>
      </c>
      <c r="M54" s="10">
        <v>8.6120000000000002E-2</v>
      </c>
      <c r="N54" s="10">
        <v>1.1999999999999999E-3</v>
      </c>
      <c r="O54" s="43">
        <v>0.9</v>
      </c>
      <c r="P54" s="8">
        <v>529.38411071879159</v>
      </c>
      <c r="Q54" s="192">
        <v>29.849083578694728</v>
      </c>
      <c r="R54" s="192">
        <v>31.935394105909037</v>
      </c>
      <c r="S54" s="8">
        <v>532.54931600285352</v>
      </c>
      <c r="T54" s="8">
        <v>7.118390942078463</v>
      </c>
      <c r="U54" s="8">
        <v>11.652178137723695</v>
      </c>
      <c r="V54" s="8">
        <v>531.29729782662116</v>
      </c>
      <c r="W54" s="8">
        <v>5.6403647581819314</v>
      </c>
      <c r="X54" s="8">
        <v>9.5698559978434332</v>
      </c>
      <c r="Y54" s="44">
        <v>100.23565302917106</v>
      </c>
      <c r="Z54" s="8">
        <v>100.59790334087744</v>
      </c>
    </row>
    <row r="55" spans="1:26">
      <c r="A55" s="6" t="s">
        <v>1213</v>
      </c>
      <c r="B55" s="7">
        <v>304500</v>
      </c>
      <c r="C55" s="8" t="s">
        <v>106</v>
      </c>
      <c r="D55" s="8" t="s">
        <v>106</v>
      </c>
      <c r="E55" s="8">
        <v>783</v>
      </c>
      <c r="F55" s="15">
        <v>0.52717591860403812</v>
      </c>
      <c r="G55" s="70">
        <v>11.615750958299454</v>
      </c>
      <c r="H55" s="9">
        <v>0.16191079999999999</v>
      </c>
      <c r="I55" s="10">
        <v>5.7770000000000002E-2</v>
      </c>
      <c r="J55" s="11">
        <v>7.6999999999999996E-4</v>
      </c>
      <c r="K55" s="52">
        <v>0.68569999999999998</v>
      </c>
      <c r="L55" s="10">
        <v>9.1999999999999998E-3</v>
      </c>
      <c r="M55" s="10">
        <v>8.609E-2</v>
      </c>
      <c r="N55" s="10">
        <v>1.1999999999999999E-3</v>
      </c>
      <c r="O55" s="43">
        <v>0.9</v>
      </c>
      <c r="P55" s="8">
        <v>521.0499840261657</v>
      </c>
      <c r="Q55" s="192">
        <v>29.24572793724915</v>
      </c>
      <c r="R55" s="192">
        <v>31.378034102951286</v>
      </c>
      <c r="S55" s="8">
        <v>532.37125547880157</v>
      </c>
      <c r="T55" s="8">
        <v>7.1185874578941366</v>
      </c>
      <c r="U55" s="8">
        <v>11.649956846953728</v>
      </c>
      <c r="V55" s="8">
        <v>530.21364451858165</v>
      </c>
      <c r="W55" s="8">
        <v>5.5265616466939491</v>
      </c>
      <c r="X55" s="8">
        <v>9.4938754246146573</v>
      </c>
      <c r="Y55" s="44">
        <v>100.40693237198354</v>
      </c>
      <c r="Z55" s="8">
        <v>102.17278030893621</v>
      </c>
    </row>
    <row r="56" spans="1:26">
      <c r="A56" s="6" t="s">
        <v>1214</v>
      </c>
      <c r="B56" s="7">
        <v>294600</v>
      </c>
      <c r="C56" s="8" t="s">
        <v>106</v>
      </c>
      <c r="D56" s="8" t="s">
        <v>106</v>
      </c>
      <c r="E56" s="8">
        <v>770</v>
      </c>
      <c r="F56" s="15">
        <v>0.52603892688058917</v>
      </c>
      <c r="G56" s="70">
        <v>11.659088259298123</v>
      </c>
      <c r="H56" s="9">
        <v>0.16312119999999999</v>
      </c>
      <c r="I56" s="10">
        <v>5.7389999999999997E-2</v>
      </c>
      <c r="J56" s="11">
        <v>8.0999999999999996E-4</v>
      </c>
      <c r="K56" s="52">
        <v>0.67900000000000005</v>
      </c>
      <c r="L56" s="10">
        <v>9.7000000000000003E-3</v>
      </c>
      <c r="M56" s="10">
        <v>8.5769999999999999E-2</v>
      </c>
      <c r="N56" s="10">
        <v>1.1999999999999999E-3</v>
      </c>
      <c r="O56" s="43">
        <v>0.9793634137810423</v>
      </c>
      <c r="P56" s="8">
        <v>506.55141001863717</v>
      </c>
      <c r="Q56" s="192">
        <v>31.045529368818986</v>
      </c>
      <c r="R56" s="192">
        <v>33.071673215330328</v>
      </c>
      <c r="S56" s="8">
        <v>530.4716371302859</v>
      </c>
      <c r="T56" s="8">
        <v>7.1206843019248254</v>
      </c>
      <c r="U56" s="8">
        <v>11.626276013373968</v>
      </c>
      <c r="V56" s="8">
        <v>526.16985134325409</v>
      </c>
      <c r="W56" s="8">
        <v>5.8492400472658801</v>
      </c>
      <c r="X56" s="8">
        <v>9.6485105416769557</v>
      </c>
      <c r="Y56" s="44">
        <v>100.81756599623672</v>
      </c>
      <c r="Z56" s="8">
        <v>104.72217165692395</v>
      </c>
    </row>
    <row r="57" spans="1:26">
      <c r="A57" s="6" t="s">
        <v>1215</v>
      </c>
      <c r="B57" s="7">
        <v>307000</v>
      </c>
      <c r="C57" s="8" t="s">
        <v>106</v>
      </c>
      <c r="D57" s="8" t="s">
        <v>106</v>
      </c>
      <c r="E57" s="8">
        <v>818</v>
      </c>
      <c r="F57" s="15">
        <v>0.52545846250853867</v>
      </c>
      <c r="G57" s="70">
        <v>11.67269756040621</v>
      </c>
      <c r="H57" s="9">
        <v>0.16350219999999999</v>
      </c>
      <c r="I57" s="10">
        <v>5.8590000000000003E-2</v>
      </c>
      <c r="J57" s="11">
        <v>7.9000000000000001E-4</v>
      </c>
      <c r="K57" s="52">
        <v>0.69189999999999996</v>
      </c>
      <c r="L57" s="10">
        <v>9.5999999999999992E-3</v>
      </c>
      <c r="M57" s="10">
        <v>8.5669999999999996E-2</v>
      </c>
      <c r="N57" s="10">
        <v>1.1999999999999999E-3</v>
      </c>
      <c r="O57" s="43">
        <v>0.9</v>
      </c>
      <c r="P57" s="8">
        <v>551.89468662114666</v>
      </c>
      <c r="Q57" s="192">
        <v>29.430635953919769</v>
      </c>
      <c r="R57" s="192">
        <v>31.529061636584185</v>
      </c>
      <c r="S57" s="8">
        <v>529.87789158017472</v>
      </c>
      <c r="T57" s="8">
        <v>7.1213398190384396</v>
      </c>
      <c r="U57" s="8">
        <v>11.618880630807212</v>
      </c>
      <c r="V57" s="8">
        <v>533.94136953100826</v>
      </c>
      <c r="W57" s="8">
        <v>5.7450953710817885</v>
      </c>
      <c r="X57" s="8">
        <v>9.655022786677705</v>
      </c>
      <c r="Y57" s="44">
        <v>99.238965515183295</v>
      </c>
      <c r="Z57" s="8">
        <v>96.010689072626349</v>
      </c>
    </row>
    <row r="58" spans="1:26">
      <c r="A58" s="6" t="s">
        <v>1216</v>
      </c>
      <c r="B58" s="7">
        <v>296100</v>
      </c>
      <c r="C58" s="8" t="s">
        <v>106</v>
      </c>
      <c r="D58" s="8" t="s">
        <v>106</v>
      </c>
      <c r="E58" s="8">
        <v>790</v>
      </c>
      <c r="F58" s="15">
        <v>0.52809463455851291</v>
      </c>
      <c r="G58" s="70">
        <v>11.540680900173109</v>
      </c>
      <c r="H58" s="9">
        <v>0.15982479999999999</v>
      </c>
      <c r="I58" s="10">
        <v>5.79E-2</v>
      </c>
      <c r="J58" s="11">
        <v>7.9000000000000001E-4</v>
      </c>
      <c r="K58" s="52">
        <v>0.69399999999999995</v>
      </c>
      <c r="L58" s="10">
        <v>9.7000000000000003E-3</v>
      </c>
      <c r="M58" s="10">
        <v>8.6650000000000005E-2</v>
      </c>
      <c r="N58" s="10">
        <v>1.1999999999999999E-3</v>
      </c>
      <c r="O58" s="43">
        <v>0.9</v>
      </c>
      <c r="P58" s="8">
        <v>525.97995373238871</v>
      </c>
      <c r="Q58" s="192">
        <v>29.912826542858824</v>
      </c>
      <c r="R58" s="192">
        <v>31.997318940614971</v>
      </c>
      <c r="S58" s="8">
        <v>535.69424122207465</v>
      </c>
      <c r="T58" s="8">
        <v>7.1149209508465674</v>
      </c>
      <c r="U58" s="8">
        <v>11.691454841350719</v>
      </c>
      <c r="V58" s="8">
        <v>535.20088970895324</v>
      </c>
      <c r="W58" s="8">
        <v>5.7975938868831918</v>
      </c>
      <c r="X58" s="8">
        <v>9.6972849656381186</v>
      </c>
      <c r="Y58" s="44">
        <v>100.09218062275451</v>
      </c>
      <c r="Z58" s="8">
        <v>101.8468931031977</v>
      </c>
    </row>
    <row r="59" spans="1:26">
      <c r="A59" s="6" t="s">
        <v>1217</v>
      </c>
      <c r="B59" s="7">
        <v>293900</v>
      </c>
      <c r="C59" s="8" t="s">
        <v>106</v>
      </c>
      <c r="D59" s="8" t="s">
        <v>106</v>
      </c>
      <c r="E59" s="8">
        <v>796</v>
      </c>
      <c r="F59" s="15">
        <v>0.52537564358516342</v>
      </c>
      <c r="G59" s="70">
        <v>11.652295502213937</v>
      </c>
      <c r="H59" s="9">
        <v>0.1629312</v>
      </c>
      <c r="I59" s="10">
        <v>5.867E-2</v>
      </c>
      <c r="J59" s="11">
        <v>8.3000000000000001E-4</v>
      </c>
      <c r="K59" s="52">
        <v>0.6946</v>
      </c>
      <c r="L59" s="10">
        <v>9.9000000000000008E-3</v>
      </c>
      <c r="M59" s="10">
        <v>8.5819999999999994E-2</v>
      </c>
      <c r="N59" s="10">
        <v>1.1999999999999999E-3</v>
      </c>
      <c r="O59" s="43">
        <v>0.98105266131367275</v>
      </c>
      <c r="P59" s="8">
        <v>554.87222014009342</v>
      </c>
      <c r="Q59" s="192">
        <v>30.863059937297376</v>
      </c>
      <c r="R59" s="192">
        <v>32.868204599673405</v>
      </c>
      <c r="S59" s="8">
        <v>530.7684893990504</v>
      </c>
      <c r="T59" s="8">
        <v>7.1203565886211209</v>
      </c>
      <c r="U59" s="8">
        <v>11.629974578659699</v>
      </c>
      <c r="V59" s="8">
        <v>535.56046583969805</v>
      </c>
      <c r="W59" s="8">
        <v>5.9146954496563922</v>
      </c>
      <c r="X59" s="8">
        <v>9.770492888012086</v>
      </c>
      <c r="Y59" s="44">
        <v>99.105240818488269</v>
      </c>
      <c r="Z59" s="8">
        <v>95.655985312265699</v>
      </c>
    </row>
    <row r="60" spans="1:26">
      <c r="A60" s="6" t="s">
        <v>1218</v>
      </c>
      <c r="B60" s="7">
        <v>291900</v>
      </c>
      <c r="C60" s="8" t="s">
        <v>106</v>
      </c>
      <c r="D60" s="8" t="s">
        <v>106</v>
      </c>
      <c r="E60" s="8">
        <v>802</v>
      </c>
      <c r="F60" s="15">
        <v>0.52581764644021456</v>
      </c>
      <c r="G60" s="70">
        <v>11.652295502213937</v>
      </c>
      <c r="H60" s="9">
        <v>0.1629312</v>
      </c>
      <c r="I60" s="10">
        <v>5.7939999999999998E-2</v>
      </c>
      <c r="J60" s="11">
        <v>8.4000000000000003E-4</v>
      </c>
      <c r="K60" s="52">
        <v>0.68459999999999999</v>
      </c>
      <c r="L60" s="10">
        <v>0.01</v>
      </c>
      <c r="M60" s="10">
        <v>8.5819999999999994E-2</v>
      </c>
      <c r="N60" s="10">
        <v>1.1999999999999999E-3</v>
      </c>
      <c r="O60" s="43">
        <v>0.95725938009787936</v>
      </c>
      <c r="P60" s="8">
        <v>527.49380898532308</v>
      </c>
      <c r="Q60" s="192">
        <v>31.775886262650115</v>
      </c>
      <c r="R60" s="192">
        <v>33.744504769746769</v>
      </c>
      <c r="S60" s="8">
        <v>530.7684893990504</v>
      </c>
      <c r="T60" s="8">
        <v>7.1203565886211209</v>
      </c>
      <c r="U60" s="8">
        <v>11.629974578659699</v>
      </c>
      <c r="V60" s="8">
        <v>529.55084215781721</v>
      </c>
      <c r="W60" s="8">
        <v>6.0096236818808393</v>
      </c>
      <c r="X60" s="8">
        <v>9.7755572005872864</v>
      </c>
      <c r="Y60" s="44">
        <v>100.22993962888842</v>
      </c>
      <c r="Z60" s="8">
        <v>100.62079978152283</v>
      </c>
    </row>
    <row r="61" spans="1:26">
      <c r="A61" s="6" t="s">
        <v>1219</v>
      </c>
      <c r="B61" s="7">
        <v>290800</v>
      </c>
      <c r="C61" s="8" t="s">
        <v>106</v>
      </c>
      <c r="D61" s="8" t="s">
        <v>106</v>
      </c>
      <c r="E61" s="8">
        <v>789</v>
      </c>
      <c r="F61" s="15">
        <v>0.52537564358516342</v>
      </c>
      <c r="G61" s="70">
        <v>11.668611435239207</v>
      </c>
      <c r="H61" s="9">
        <v>0.1633878</v>
      </c>
      <c r="I61" s="10">
        <v>5.8470000000000001E-2</v>
      </c>
      <c r="J61" s="11">
        <v>8.8000000000000003E-4</v>
      </c>
      <c r="K61" s="52">
        <v>0.69059999999999999</v>
      </c>
      <c r="L61" s="10">
        <v>0.01</v>
      </c>
      <c r="M61" s="10">
        <v>8.5699999999999998E-2</v>
      </c>
      <c r="N61" s="10">
        <v>1.1999999999999999E-3</v>
      </c>
      <c r="O61" s="43">
        <v>0.96700116686114335</v>
      </c>
      <c r="P61" s="8">
        <v>547.41792759193561</v>
      </c>
      <c r="Q61" s="192">
        <v>32.875721224089034</v>
      </c>
      <c r="R61" s="192">
        <v>34.769624481528879</v>
      </c>
      <c r="S61" s="8">
        <v>530.05602098739405</v>
      </c>
      <c r="T61" s="8">
        <v>7.1211431512307399</v>
      </c>
      <c r="U61" s="8">
        <v>11.621099000487334</v>
      </c>
      <c r="V61" s="8">
        <v>533.16088288845015</v>
      </c>
      <c r="W61" s="8">
        <v>5.9883580818043356</v>
      </c>
      <c r="X61" s="8">
        <v>9.7940877303482239</v>
      </c>
      <c r="Y61" s="44">
        <v>99.417650093863756</v>
      </c>
      <c r="Z61" s="8">
        <v>96.828400070689</v>
      </c>
    </row>
    <row r="62" spans="1:26">
      <c r="A62" s="6" t="s">
        <v>1220</v>
      </c>
      <c r="B62" s="7">
        <v>285000</v>
      </c>
      <c r="C62" s="8" t="s">
        <v>106</v>
      </c>
      <c r="D62" s="8" t="s">
        <v>106</v>
      </c>
      <c r="E62" s="8">
        <v>780</v>
      </c>
      <c r="F62" s="15">
        <v>0.52706477626100245</v>
      </c>
      <c r="G62" s="70">
        <v>11.675423234092236</v>
      </c>
      <c r="H62" s="9">
        <v>0.16357859999999999</v>
      </c>
      <c r="I62" s="10">
        <v>5.7919999999999999E-2</v>
      </c>
      <c r="J62" s="11">
        <v>7.6999999999999996E-4</v>
      </c>
      <c r="K62" s="52">
        <v>0.68389999999999995</v>
      </c>
      <c r="L62" s="10">
        <v>9.2999999999999992E-3</v>
      </c>
      <c r="M62" s="10">
        <v>8.5650000000000004E-2</v>
      </c>
      <c r="N62" s="10">
        <v>1.1999999999999999E-3</v>
      </c>
      <c r="O62" s="43">
        <v>0.9</v>
      </c>
      <c r="P62" s="8">
        <v>526.73706086568495</v>
      </c>
      <c r="Q62" s="192">
        <v>29.141711544653745</v>
      </c>
      <c r="R62" s="192">
        <v>31.277104689431862</v>
      </c>
      <c r="S62" s="8">
        <v>529.75913590745461</v>
      </c>
      <c r="T62" s="8">
        <v>7.1214709369444336</v>
      </c>
      <c r="U62" s="8">
        <v>11.617401834570728</v>
      </c>
      <c r="V62" s="8">
        <v>529.12883346106128</v>
      </c>
      <c r="W62" s="8">
        <v>5.5924232426312983</v>
      </c>
      <c r="X62" s="8">
        <v>9.5224247971422074</v>
      </c>
      <c r="Y62" s="44">
        <v>100.11912078997291</v>
      </c>
      <c r="Z62" s="8">
        <v>100.57373503144109</v>
      </c>
    </row>
    <row r="63" spans="1:26">
      <c r="A63" s="6" t="s">
        <v>1210</v>
      </c>
      <c r="B63" s="7">
        <v>307600</v>
      </c>
      <c r="C63" s="8" t="s">
        <v>106</v>
      </c>
      <c r="D63" s="8" t="s">
        <v>106</v>
      </c>
      <c r="E63" s="8">
        <v>799</v>
      </c>
      <c r="F63" s="15">
        <v>0.52559655208661826</v>
      </c>
      <c r="G63" s="70">
        <v>11.777175833235191</v>
      </c>
      <c r="H63" s="9">
        <v>0.12899269999999999</v>
      </c>
      <c r="I63" s="10">
        <v>5.8029999999999998E-2</v>
      </c>
      <c r="J63" s="11">
        <v>6.6E-4</v>
      </c>
      <c r="K63" s="52">
        <v>0.67920000000000003</v>
      </c>
      <c r="L63" s="10">
        <v>0.01</v>
      </c>
      <c r="M63" s="10">
        <v>8.4909999999999999E-2</v>
      </c>
      <c r="N63" s="10">
        <v>9.3000000000000005E-4</v>
      </c>
      <c r="O63" s="43">
        <v>0.74391237781180075</v>
      </c>
      <c r="P63" s="8">
        <v>530.89474138210062</v>
      </c>
      <c r="Q63" s="192">
        <v>24.913609893716867</v>
      </c>
      <c r="R63" s="192">
        <v>27.377422448270398</v>
      </c>
      <c r="S63" s="8">
        <v>525.36363734525696</v>
      </c>
      <c r="T63" s="8">
        <v>5.5235891338569445</v>
      </c>
      <c r="U63" s="8">
        <v>10.651065149091437</v>
      </c>
      <c r="V63" s="8">
        <v>526.29079506959056</v>
      </c>
      <c r="W63" s="8">
        <v>6.0288922712750264</v>
      </c>
      <c r="X63" s="8">
        <v>9.7589166052872542</v>
      </c>
      <c r="Y63" s="44">
        <v>99.823831666253824</v>
      </c>
      <c r="Z63" s="8">
        <v>98.958154299580301</v>
      </c>
    </row>
    <row r="64" spans="1:26">
      <c r="A64" s="6" t="s">
        <v>1211</v>
      </c>
      <c r="B64" s="7">
        <v>298600</v>
      </c>
      <c r="C64" s="8" t="s">
        <v>106</v>
      </c>
      <c r="D64" s="8" t="s">
        <v>106</v>
      </c>
      <c r="E64" s="8">
        <v>783</v>
      </c>
      <c r="F64" s="15">
        <v>0.52565180824222035</v>
      </c>
      <c r="G64" s="70">
        <v>11.813349084465445</v>
      </c>
      <c r="H64" s="9">
        <v>0.13257749999999999</v>
      </c>
      <c r="I64" s="10">
        <v>5.8479999999999997E-2</v>
      </c>
      <c r="J64" s="11">
        <v>7.6000000000000004E-4</v>
      </c>
      <c r="K64" s="52">
        <v>0.68300000000000005</v>
      </c>
      <c r="L64" s="10">
        <v>1.0999999999999999E-2</v>
      </c>
      <c r="M64" s="10">
        <v>8.4650000000000003E-2</v>
      </c>
      <c r="N64" s="10">
        <v>9.5E-4</v>
      </c>
      <c r="O64" s="43">
        <v>0.69682650485958231</v>
      </c>
      <c r="P64" s="8">
        <v>547.79147155440569</v>
      </c>
      <c r="Q64" s="192">
        <v>28.386014459225269</v>
      </c>
      <c r="R64" s="192">
        <v>30.559177384178909</v>
      </c>
      <c r="S64" s="8">
        <v>523.81856120505017</v>
      </c>
      <c r="T64" s="8">
        <v>5.6436759490013628</v>
      </c>
      <c r="U64" s="8">
        <v>10.691926346382274</v>
      </c>
      <c r="V64" s="8">
        <v>528.58599300265928</v>
      </c>
      <c r="W64" s="8">
        <v>6.6148967062939619</v>
      </c>
      <c r="X64" s="8">
        <v>10.148754300733003</v>
      </c>
      <c r="Y64" s="44">
        <v>99.098078295543274</v>
      </c>
      <c r="Z64" s="8">
        <v>95.623716031699018</v>
      </c>
    </row>
    <row r="65" spans="1:26">
      <c r="A65" s="6" t="s">
        <v>1212</v>
      </c>
      <c r="B65" s="7">
        <v>299400</v>
      </c>
      <c r="C65" s="8" t="s">
        <v>106</v>
      </c>
      <c r="D65" s="8" t="s">
        <v>106</v>
      </c>
      <c r="E65" s="8">
        <v>796</v>
      </c>
      <c r="F65" s="15">
        <v>0.52670388707468663</v>
      </c>
      <c r="G65" s="70">
        <v>11.721955222131053</v>
      </c>
      <c r="H65" s="9">
        <v>0.12916</v>
      </c>
      <c r="I65" s="10">
        <v>5.799E-2</v>
      </c>
      <c r="J65" s="11">
        <v>7.6000000000000004E-4</v>
      </c>
      <c r="K65" s="52">
        <v>0.68149999999999999</v>
      </c>
      <c r="L65" s="10">
        <v>0.01</v>
      </c>
      <c r="M65" s="10">
        <v>8.5309999999999997E-2</v>
      </c>
      <c r="N65" s="10">
        <v>9.3999999999999997E-4</v>
      </c>
      <c r="O65" s="43">
        <v>0.75092017348493723</v>
      </c>
      <c r="P65" s="8">
        <v>529.38411071879159</v>
      </c>
      <c r="Q65" s="192">
        <v>28.715574075706321</v>
      </c>
      <c r="R65" s="192">
        <v>30.878565392666868</v>
      </c>
      <c r="S65" s="8">
        <v>527.73995467902341</v>
      </c>
      <c r="T65" s="8">
        <v>5.5809000991534958</v>
      </c>
      <c r="U65" s="8">
        <v>10.714568748222746</v>
      </c>
      <c r="V65" s="8">
        <v>527.68061349260006</v>
      </c>
      <c r="W65" s="8">
        <v>6.0206701938761853</v>
      </c>
      <c r="X65" s="8">
        <v>9.7659998266267394</v>
      </c>
      <c r="Y65" s="44">
        <v>100.01124566355215</v>
      </c>
      <c r="Z65" s="8">
        <v>99.68942096929662</v>
      </c>
    </row>
    <row r="66" spans="1:26">
      <c r="A66" s="6" t="s">
        <v>1213</v>
      </c>
      <c r="B66" s="7">
        <v>293500</v>
      </c>
      <c r="C66" s="8" t="s">
        <v>106</v>
      </c>
      <c r="D66" s="8" t="s">
        <v>106</v>
      </c>
      <c r="E66" s="8">
        <v>782</v>
      </c>
      <c r="F66" s="15">
        <v>0.52845743275379164</v>
      </c>
      <c r="G66" s="70">
        <v>11.649580615097857</v>
      </c>
      <c r="H66" s="9">
        <v>0.12621280000000001</v>
      </c>
      <c r="I66" s="10">
        <v>5.7450000000000001E-2</v>
      </c>
      <c r="J66" s="11">
        <v>6.2E-4</v>
      </c>
      <c r="K66" s="52">
        <v>0.67959999999999998</v>
      </c>
      <c r="L66" s="10">
        <v>9.7000000000000003E-3</v>
      </c>
      <c r="M66" s="10">
        <v>8.584E-2</v>
      </c>
      <c r="N66" s="10">
        <v>9.3000000000000005E-4</v>
      </c>
      <c r="O66" s="43">
        <v>0.7590578491751615</v>
      </c>
      <c r="P66" s="8">
        <v>508.84942557071639</v>
      </c>
      <c r="Q66" s="192">
        <v>23.729092245569699</v>
      </c>
      <c r="R66" s="192">
        <v>26.322582456182957</v>
      </c>
      <c r="S66" s="8">
        <v>530.88722647911391</v>
      </c>
      <c r="T66" s="8">
        <v>5.518860315964389</v>
      </c>
      <c r="U66" s="8">
        <v>10.727240077066199</v>
      </c>
      <c r="V66" s="8">
        <v>526.53263931350068</v>
      </c>
      <c r="W66" s="8">
        <v>5.8471565402288661</v>
      </c>
      <c r="X66" s="8">
        <v>9.6504577158998472</v>
      </c>
      <c r="Y66" s="44">
        <v>100.82703081261796</v>
      </c>
      <c r="Z66" s="8">
        <v>104.33090808419018</v>
      </c>
    </row>
    <row r="67" spans="1:26">
      <c r="A67" s="6" t="s">
        <v>1214</v>
      </c>
      <c r="B67" s="7">
        <v>287800</v>
      </c>
      <c r="C67" s="8" t="s">
        <v>106</v>
      </c>
      <c r="D67" s="8" t="s">
        <v>106</v>
      </c>
      <c r="E67" s="8">
        <v>771</v>
      </c>
      <c r="F67" s="15">
        <v>0.52737053053475369</v>
      </c>
      <c r="G67" s="70">
        <v>11.65093790050099</v>
      </c>
      <c r="H67" s="9">
        <v>0.1262422</v>
      </c>
      <c r="I67" s="10">
        <v>5.8790000000000002E-2</v>
      </c>
      <c r="J67" s="11">
        <v>6.6E-4</v>
      </c>
      <c r="K67" s="52">
        <v>0.69479999999999997</v>
      </c>
      <c r="L67" s="10">
        <v>9.9000000000000008E-3</v>
      </c>
      <c r="M67" s="10">
        <v>8.5830000000000004E-2</v>
      </c>
      <c r="N67" s="10">
        <v>9.3000000000000005E-4</v>
      </c>
      <c r="O67" s="43">
        <v>0.76044612500397168</v>
      </c>
      <c r="P67" s="8">
        <v>559.3281110495542</v>
      </c>
      <c r="Q67" s="192">
        <v>24.473150407569605</v>
      </c>
      <c r="R67" s="192">
        <v>26.954273591708649</v>
      </c>
      <c r="S67" s="8">
        <v>530.82785821246148</v>
      </c>
      <c r="T67" s="8">
        <v>5.5189111204036863</v>
      </c>
      <c r="U67" s="8">
        <v>10.726420378416719</v>
      </c>
      <c r="V67" s="8">
        <v>535.68029625858446</v>
      </c>
      <c r="W67" s="8">
        <v>5.9139994968525116</v>
      </c>
      <c r="X67" s="8">
        <v>9.7711229583350132</v>
      </c>
      <c r="Y67" s="44">
        <v>99.094154091532872</v>
      </c>
      <c r="Z67" s="8">
        <v>94.904555613410295</v>
      </c>
    </row>
    <row r="68" spans="1:26">
      <c r="A68" s="6" t="s">
        <v>1215</v>
      </c>
      <c r="B68" s="7">
        <v>291100</v>
      </c>
      <c r="C68" s="8" t="s">
        <v>106</v>
      </c>
      <c r="D68" s="8" t="s">
        <v>106</v>
      </c>
      <c r="E68" s="8">
        <v>787</v>
      </c>
      <c r="F68" s="15">
        <v>0.52784375824755869</v>
      </c>
      <c r="G68" s="70">
        <v>11.701380762930027</v>
      </c>
      <c r="H68" s="9">
        <v>0.12870699999999999</v>
      </c>
      <c r="I68" s="10">
        <v>5.8040000000000001E-2</v>
      </c>
      <c r="J68" s="11">
        <v>6.9999999999999999E-4</v>
      </c>
      <c r="K68" s="52">
        <v>0.68340000000000001</v>
      </c>
      <c r="L68" s="10">
        <v>0.01</v>
      </c>
      <c r="M68" s="10">
        <v>8.5459999999999994E-2</v>
      </c>
      <c r="N68" s="10">
        <v>9.3999999999999997E-4</v>
      </c>
      <c r="O68" s="43">
        <v>0.75169201965831978</v>
      </c>
      <c r="P68" s="8">
        <v>531.27217567132209</v>
      </c>
      <c r="Q68" s="192">
        <v>26.417275314125003</v>
      </c>
      <c r="R68" s="192">
        <v>28.752237818087512</v>
      </c>
      <c r="S68" s="8">
        <v>528.63084789097707</v>
      </c>
      <c r="T68" s="8">
        <v>5.5801292068128987</v>
      </c>
      <c r="U68" s="8">
        <v>10.726811478361128</v>
      </c>
      <c r="V68" s="8">
        <v>528.82729125789581</v>
      </c>
      <c r="W68" s="8">
        <v>6.0138949390272955</v>
      </c>
      <c r="X68" s="8">
        <v>9.7718561772851444</v>
      </c>
      <c r="Y68" s="44">
        <v>99.962853020226788</v>
      </c>
      <c r="Z68" s="8">
        <v>99.502829641509578</v>
      </c>
    </row>
    <row r="69" spans="1:26">
      <c r="A69" s="6" t="s">
        <v>1216</v>
      </c>
      <c r="B69" s="7">
        <v>297600</v>
      </c>
      <c r="C69" s="8" t="s">
        <v>106</v>
      </c>
      <c r="D69" s="8" t="s">
        <v>106</v>
      </c>
      <c r="E69" s="8">
        <v>826</v>
      </c>
      <c r="F69" s="15">
        <v>0.52648204696219858</v>
      </c>
      <c r="G69" s="70">
        <v>11.55802126675913</v>
      </c>
      <c r="H69" s="9">
        <v>0.12690850000000001</v>
      </c>
      <c r="I69" s="10">
        <v>5.851E-2</v>
      </c>
      <c r="J69" s="11">
        <v>7.3999999999999999E-4</v>
      </c>
      <c r="K69" s="52">
        <v>0.69699999999999995</v>
      </c>
      <c r="L69" s="10">
        <v>1.0999999999999999E-2</v>
      </c>
      <c r="M69" s="10">
        <v>8.652E-2</v>
      </c>
      <c r="N69" s="10">
        <v>9.5E-4</v>
      </c>
      <c r="O69" s="43">
        <v>0.69574034379859617</v>
      </c>
      <c r="P69" s="8">
        <v>548.91157840887684</v>
      </c>
      <c r="Q69" s="192">
        <v>27.619595061661588</v>
      </c>
      <c r="R69" s="192">
        <v>29.847795144283541</v>
      </c>
      <c r="S69" s="8">
        <v>534.9229864700992</v>
      </c>
      <c r="T69" s="8">
        <v>5.63396691136154</v>
      </c>
      <c r="U69" s="8">
        <v>10.844056069159251</v>
      </c>
      <c r="V69" s="8">
        <v>536.99749835212401</v>
      </c>
      <c r="W69" s="8">
        <v>6.5605006998921453</v>
      </c>
      <c r="X69" s="8">
        <v>10.184327736859132</v>
      </c>
      <c r="Y69" s="44">
        <v>99.613683138489321</v>
      </c>
      <c r="Z69" s="8">
        <v>97.451576448919838</v>
      </c>
    </row>
    <row r="70" spans="1:26">
      <c r="A70" s="6" t="s">
        <v>1217</v>
      </c>
      <c r="B70" s="7">
        <v>285600</v>
      </c>
      <c r="C70" s="8" t="s">
        <v>106</v>
      </c>
      <c r="D70" s="8" t="s">
        <v>106</v>
      </c>
      <c r="E70" s="8">
        <v>785</v>
      </c>
      <c r="F70" s="15">
        <v>0.52717591860403812</v>
      </c>
      <c r="G70" s="70">
        <v>11.462631820265933</v>
      </c>
      <c r="H70" s="9">
        <v>0.12876409999999999</v>
      </c>
      <c r="I70" s="10">
        <v>5.815E-2</v>
      </c>
      <c r="J70" s="11">
        <v>7.9000000000000001E-4</v>
      </c>
      <c r="K70" s="52">
        <v>0.6986</v>
      </c>
      <c r="L70" s="10">
        <v>1.0999999999999999E-2</v>
      </c>
      <c r="M70" s="10">
        <v>8.7239999999999998E-2</v>
      </c>
      <c r="N70" s="10">
        <v>9.7999999999999997E-4</v>
      </c>
      <c r="O70" s="43">
        <v>0.71342169980409331</v>
      </c>
      <c r="P70" s="8">
        <v>535.41806981157958</v>
      </c>
      <c r="Q70" s="192">
        <v>29.736397337478682</v>
      </c>
      <c r="R70" s="192">
        <v>31.825939557708125</v>
      </c>
      <c r="S70" s="8">
        <v>539.19339201703656</v>
      </c>
      <c r="T70" s="8">
        <v>5.8079544793362174</v>
      </c>
      <c r="U70" s="8">
        <v>10.995472555853439</v>
      </c>
      <c r="V70" s="8">
        <v>537.95439139338157</v>
      </c>
      <c r="W70" s="8">
        <v>6.5543409240279971</v>
      </c>
      <c r="X70" s="8">
        <v>10.188419591866136</v>
      </c>
      <c r="Y70" s="44">
        <v>100.23031703867046</v>
      </c>
      <c r="Z70" s="8">
        <v>100.70511669633891</v>
      </c>
    </row>
  </sheetData>
  <mergeCells count="4">
    <mergeCell ref="G1:J1"/>
    <mergeCell ref="K1:O1"/>
    <mergeCell ref="P1:X1"/>
    <mergeCell ref="Y1:Z1"/>
  </mergeCells>
  <conditionalFormatting sqref="O18:O35 O37:O70">
    <cfRule type="cellIs" dxfId="1" priority="2" operator="greaterThan">
      <formula>0.99</formula>
    </cfRule>
  </conditionalFormatting>
  <conditionalFormatting sqref="O3:O17 O36">
    <cfRule type="cellIs" dxfId="0" priority="1" operator="greaterThan">
      <formula>0.99</formula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19"/>
  <sheetViews>
    <sheetView zoomScale="73" zoomScaleNormal="73" workbookViewId="0">
      <selection activeCell="O25" sqref="O25"/>
    </sheetView>
  </sheetViews>
  <sheetFormatPr defaultRowHeight="14.5"/>
  <sheetData>
    <row r="1" spans="1:23" ht="16.5">
      <c r="A1" s="1"/>
      <c r="B1" s="185"/>
      <c r="C1" s="186"/>
      <c r="D1" s="186"/>
      <c r="E1" s="371" t="s">
        <v>0</v>
      </c>
      <c r="F1" s="372"/>
      <c r="G1" s="372"/>
      <c r="H1" s="373"/>
      <c r="I1" s="371" t="s">
        <v>1106</v>
      </c>
      <c r="J1" s="372"/>
      <c r="K1" s="372"/>
      <c r="L1" s="372"/>
      <c r="M1" s="373"/>
      <c r="N1" s="374" t="s">
        <v>1107</v>
      </c>
      <c r="O1" s="375"/>
      <c r="P1" s="375"/>
      <c r="Q1" s="375"/>
      <c r="R1" s="375"/>
      <c r="S1" s="375"/>
      <c r="T1" s="375"/>
      <c r="U1" s="375"/>
      <c r="V1" s="375"/>
      <c r="W1" s="241" t="s">
        <v>1260</v>
      </c>
    </row>
    <row r="2" spans="1:23" ht="30.5">
      <c r="A2" s="2" t="s">
        <v>2</v>
      </c>
      <c r="B2" s="236" t="s">
        <v>3</v>
      </c>
      <c r="C2" s="4" t="s">
        <v>1108</v>
      </c>
      <c r="D2" s="240" t="s">
        <v>6</v>
      </c>
      <c r="E2" s="236" t="s">
        <v>7</v>
      </c>
      <c r="F2" s="5" t="s">
        <v>8</v>
      </c>
      <c r="G2" s="239" t="s">
        <v>9</v>
      </c>
      <c r="H2" s="5" t="s">
        <v>8</v>
      </c>
      <c r="I2" s="237" t="s">
        <v>10</v>
      </c>
      <c r="J2" s="5" t="s">
        <v>8</v>
      </c>
      <c r="K2" s="238" t="s">
        <v>11</v>
      </c>
      <c r="L2" s="5" t="s">
        <v>8</v>
      </c>
      <c r="M2" s="240" t="s">
        <v>12</v>
      </c>
      <c r="N2" s="188" t="s">
        <v>9</v>
      </c>
      <c r="O2" s="4" t="s">
        <v>8</v>
      </c>
      <c r="P2" s="4" t="s">
        <v>1109</v>
      </c>
      <c r="Q2" s="238" t="s">
        <v>11</v>
      </c>
      <c r="R2" s="4" t="s">
        <v>8</v>
      </c>
      <c r="S2" s="4" t="s">
        <v>1109</v>
      </c>
      <c r="T2" s="239" t="s">
        <v>10</v>
      </c>
      <c r="U2" s="4" t="s">
        <v>8</v>
      </c>
      <c r="V2" s="4" t="s">
        <v>1109</v>
      </c>
      <c r="W2" s="242" t="s">
        <v>13</v>
      </c>
    </row>
    <row r="3" spans="1:23">
      <c r="A3" s="243" t="s">
        <v>1210</v>
      </c>
      <c r="B3" s="244">
        <v>379800</v>
      </c>
      <c r="C3" s="245">
        <v>778</v>
      </c>
      <c r="D3" s="246">
        <v>0.52687038988408852</v>
      </c>
      <c r="E3" s="247">
        <v>11.668611435239207</v>
      </c>
      <c r="F3" s="248">
        <v>8.7140159999999994E-2</v>
      </c>
      <c r="G3" s="249">
        <v>5.7729999999999997E-2</v>
      </c>
      <c r="H3" s="249">
        <v>1.1999999999999999E-3</v>
      </c>
      <c r="I3" s="250">
        <v>0.67700000000000005</v>
      </c>
      <c r="J3" s="251">
        <v>1.9E-2</v>
      </c>
      <c r="K3" s="249">
        <v>8.5699999999999998E-2</v>
      </c>
      <c r="L3" s="249">
        <v>6.4000000000000005E-4</v>
      </c>
      <c r="M3" s="252">
        <v>0.26609347171897074</v>
      </c>
      <c r="N3" s="253">
        <v>519.5300020959013</v>
      </c>
      <c r="O3" s="254">
        <v>45.621171068744658</v>
      </c>
      <c r="P3" s="254">
        <v>47.017302741670349</v>
      </c>
      <c r="Q3" s="245">
        <v>530.05602098739405</v>
      </c>
      <c r="R3" s="245">
        <v>3.7989219314101774</v>
      </c>
      <c r="S3" s="245">
        <v>9.9405595761961649</v>
      </c>
      <c r="T3" s="245">
        <v>524.95962110074822</v>
      </c>
      <c r="U3" s="245">
        <v>11.439360845448164</v>
      </c>
      <c r="V3" s="245">
        <v>13.75223571402239</v>
      </c>
      <c r="W3" s="253">
        <v>100.97081750325091</v>
      </c>
    </row>
    <row r="4" spans="1:23">
      <c r="A4" s="243" t="s">
        <v>1211</v>
      </c>
      <c r="B4" s="244">
        <v>376400</v>
      </c>
      <c r="C4" s="245">
        <v>754</v>
      </c>
      <c r="D4" s="246">
        <v>0.52681487725213361</v>
      </c>
      <c r="E4" s="247">
        <v>11.61170459823502</v>
      </c>
      <c r="F4" s="248">
        <v>8.7640590000000004E-2</v>
      </c>
      <c r="G4" s="249">
        <v>5.7239999999999999E-2</v>
      </c>
      <c r="H4" s="249">
        <v>1.1999999999999999E-3</v>
      </c>
      <c r="I4" s="250">
        <v>0.68200000000000005</v>
      </c>
      <c r="J4" s="251">
        <v>0.02</v>
      </c>
      <c r="K4" s="249">
        <v>8.6120000000000002E-2</v>
      </c>
      <c r="L4" s="249">
        <v>6.4999999999999997E-4</v>
      </c>
      <c r="M4" s="252">
        <v>0.25737343241987926</v>
      </c>
      <c r="N4" s="253">
        <v>500.79187184241664</v>
      </c>
      <c r="O4" s="254">
        <v>46.159423254486981</v>
      </c>
      <c r="P4" s="254">
        <v>47.548497610061695</v>
      </c>
      <c r="Q4" s="245">
        <v>532.54931600285352</v>
      </c>
      <c r="R4" s="245">
        <v>3.8567707922247791</v>
      </c>
      <c r="S4" s="245">
        <v>10.000986110606163</v>
      </c>
      <c r="T4" s="245">
        <v>527.98249637077356</v>
      </c>
      <c r="U4" s="245">
        <v>12.002303498427182</v>
      </c>
      <c r="V4" s="245">
        <v>14.240356835365446</v>
      </c>
      <c r="W4" s="253">
        <v>100.8649566346368</v>
      </c>
    </row>
    <row r="5" spans="1:23">
      <c r="A5" s="243" t="s">
        <v>1212</v>
      </c>
      <c r="B5" s="244">
        <v>359800</v>
      </c>
      <c r="C5" s="245">
        <v>701</v>
      </c>
      <c r="D5" s="246">
        <v>0.52854122621564481</v>
      </c>
      <c r="E5" s="247">
        <v>11.57809424568716</v>
      </c>
      <c r="F5" s="248">
        <v>9.2496060000000005E-2</v>
      </c>
      <c r="G5" s="249">
        <v>5.8540000000000002E-2</v>
      </c>
      <c r="H5" s="249">
        <v>1.1999999999999999E-3</v>
      </c>
      <c r="I5" s="250">
        <v>0.69769999999999999</v>
      </c>
      <c r="J5" s="251">
        <v>0.02</v>
      </c>
      <c r="K5" s="249">
        <v>8.6370000000000002E-2</v>
      </c>
      <c r="L5" s="249">
        <v>6.8999999999999997E-4</v>
      </c>
      <c r="M5" s="252">
        <v>0.27869225425494959</v>
      </c>
      <c r="N5" s="253">
        <v>550.03089853095992</v>
      </c>
      <c r="O5" s="254">
        <v>44.757084225981721</v>
      </c>
      <c r="P5" s="254">
        <v>46.164887467859124</v>
      </c>
      <c r="Q5" s="245">
        <v>534.03296246625928</v>
      </c>
      <c r="R5" s="245">
        <v>4.0930933456251068</v>
      </c>
      <c r="S5" s="245">
        <v>10.116875018693463</v>
      </c>
      <c r="T5" s="245">
        <v>537.41625002228841</v>
      </c>
      <c r="U5" s="245">
        <v>11.891955959173401</v>
      </c>
      <c r="V5" s="245">
        <v>14.204260465369202</v>
      </c>
      <c r="W5" s="253">
        <v>99.370453060195189</v>
      </c>
    </row>
    <row r="6" spans="1:23">
      <c r="A6" s="243" t="s">
        <v>1213</v>
      </c>
      <c r="B6" s="244">
        <v>372900</v>
      </c>
      <c r="C6" s="245">
        <v>763</v>
      </c>
      <c r="D6" s="246">
        <v>0.52534804307853955</v>
      </c>
      <c r="E6" s="247">
        <v>11.766090128250383</v>
      </c>
      <c r="F6" s="248">
        <v>9.4139799999999996E-2</v>
      </c>
      <c r="G6" s="249">
        <v>5.8200000000000002E-2</v>
      </c>
      <c r="H6" s="249">
        <v>1.1999999999999999E-3</v>
      </c>
      <c r="I6" s="250">
        <v>0.68510000000000004</v>
      </c>
      <c r="J6" s="251">
        <v>0.02</v>
      </c>
      <c r="K6" s="249">
        <v>8.4989999999999996E-2</v>
      </c>
      <c r="L6" s="249">
        <v>6.8000000000000005E-4</v>
      </c>
      <c r="M6" s="252">
        <v>0.27407224379338752</v>
      </c>
      <c r="N6" s="253">
        <v>537.29901071766722</v>
      </c>
      <c r="O6" s="254">
        <v>45.115972216736822</v>
      </c>
      <c r="P6" s="254">
        <v>46.518875545312021</v>
      </c>
      <c r="Q6" s="245">
        <v>525.83897089500726</v>
      </c>
      <c r="R6" s="245">
        <v>4.0389206851674544</v>
      </c>
      <c r="S6" s="245">
        <v>9.9704667830673088</v>
      </c>
      <c r="T6" s="245">
        <v>529.85216959370428</v>
      </c>
      <c r="U6" s="245">
        <v>11.980353168106035</v>
      </c>
      <c r="V6" s="245">
        <v>14.233054987427749</v>
      </c>
      <c r="W6" s="253">
        <v>99.242581435162492</v>
      </c>
    </row>
    <row r="7" spans="1:23">
      <c r="A7" s="243" t="s">
        <v>1214</v>
      </c>
      <c r="B7" s="244">
        <v>372300</v>
      </c>
      <c r="C7" s="245">
        <v>761</v>
      </c>
      <c r="D7" s="246">
        <v>0.52623270009998413</v>
      </c>
      <c r="E7" s="247">
        <v>11.633317822242905</v>
      </c>
      <c r="F7" s="248">
        <v>9.4733860000000003E-2</v>
      </c>
      <c r="G7" s="249">
        <v>5.7939999999999998E-2</v>
      </c>
      <c r="H7" s="249">
        <v>1.1999999999999999E-3</v>
      </c>
      <c r="I7" s="250">
        <v>0.68169999999999997</v>
      </c>
      <c r="J7" s="251">
        <v>1.9E-2</v>
      </c>
      <c r="K7" s="249">
        <v>8.5959999999999995E-2</v>
      </c>
      <c r="L7" s="249">
        <v>6.9999999999999999E-4</v>
      </c>
      <c r="M7" s="252">
        <v>0.29217383850505746</v>
      </c>
      <c r="N7" s="253">
        <v>527.49380898532308</v>
      </c>
      <c r="O7" s="254">
        <v>45.394123232357302</v>
      </c>
      <c r="P7" s="254">
        <v>46.793280269853149</v>
      </c>
      <c r="Q7" s="245">
        <v>531.59960303555681</v>
      </c>
      <c r="R7" s="245">
        <v>4.1539616533224262</v>
      </c>
      <c r="S7" s="245">
        <v>10.104760682856636</v>
      </c>
      <c r="T7" s="245">
        <v>527.80137741439523</v>
      </c>
      <c r="U7" s="245">
        <v>11.40756914216729</v>
      </c>
      <c r="V7" s="245">
        <v>13.743412715087743</v>
      </c>
      <c r="W7" s="253">
        <v>100.71963162350359</v>
      </c>
    </row>
    <row r="8" spans="1:23">
      <c r="A8" s="243" t="s">
        <v>1215</v>
      </c>
      <c r="B8" s="244">
        <v>374500</v>
      </c>
      <c r="C8" s="245">
        <v>767</v>
      </c>
      <c r="D8" s="246">
        <v>0.52595592489349396</v>
      </c>
      <c r="E8" s="247">
        <v>11.750881316098708</v>
      </c>
      <c r="F8" s="248">
        <v>9.5277420000000002E-2</v>
      </c>
      <c r="G8" s="249">
        <v>5.7910000000000003E-2</v>
      </c>
      <c r="H8" s="249">
        <v>1.1999999999999999E-3</v>
      </c>
      <c r="I8" s="250">
        <v>0.68100000000000005</v>
      </c>
      <c r="J8" s="251">
        <v>1.9E-2</v>
      </c>
      <c r="K8" s="249">
        <v>8.5099999999999995E-2</v>
      </c>
      <c r="L8" s="249">
        <v>6.8999999999999997E-4</v>
      </c>
      <c r="M8" s="252">
        <v>0.29061166429587487</v>
      </c>
      <c r="N8" s="253">
        <v>526.35855219595157</v>
      </c>
      <c r="O8" s="254">
        <v>45.426427189048979</v>
      </c>
      <c r="P8" s="254">
        <v>46.825152004185803</v>
      </c>
      <c r="Q8" s="245">
        <v>526.49249730233601</v>
      </c>
      <c r="R8" s="245">
        <v>4.097882375838708</v>
      </c>
      <c r="S8" s="245">
        <v>10.004375961281539</v>
      </c>
      <c r="T8" s="245">
        <v>527.3786408351308</v>
      </c>
      <c r="U8" s="245">
        <v>11.412292872713579</v>
      </c>
      <c r="V8" s="245">
        <v>13.744714793955268</v>
      </c>
      <c r="W8" s="253">
        <v>99.831972047371593</v>
      </c>
    </row>
    <row r="9" spans="1:23">
      <c r="A9" s="243" t="s">
        <v>1216</v>
      </c>
      <c r="B9" s="244">
        <v>371100</v>
      </c>
      <c r="C9" s="245">
        <v>767</v>
      </c>
      <c r="D9" s="246">
        <v>0.52692591421646118</v>
      </c>
      <c r="E9" s="247">
        <v>11.759172154280337</v>
      </c>
      <c r="F9" s="248">
        <v>9.2646350000000002E-2</v>
      </c>
      <c r="G9" s="249">
        <v>5.7849999999999999E-2</v>
      </c>
      <c r="H9" s="249">
        <v>1.1999999999999999E-3</v>
      </c>
      <c r="I9" s="250">
        <v>0.6855</v>
      </c>
      <c r="J9" s="251">
        <v>1.9E-2</v>
      </c>
      <c r="K9" s="249">
        <v>8.5040000000000004E-2</v>
      </c>
      <c r="L9" s="249">
        <v>6.7000000000000002E-4</v>
      </c>
      <c r="M9" s="252">
        <v>0.28425323067782343</v>
      </c>
      <c r="N9" s="253">
        <v>524.08561309041761</v>
      </c>
      <c r="O9" s="254">
        <v>45.491166204544633</v>
      </c>
      <c r="P9" s="254">
        <v>46.88902660203582</v>
      </c>
      <c r="Q9" s="245">
        <v>526.1360365661393</v>
      </c>
      <c r="R9" s="245">
        <v>3.9793597965366416</v>
      </c>
      <c r="S9" s="245">
        <v>9.9510489017094415</v>
      </c>
      <c r="T9" s="245">
        <v>530.0931671746747</v>
      </c>
      <c r="U9" s="245">
        <v>11.381994114679742</v>
      </c>
      <c r="V9" s="245">
        <v>13.736416901759981</v>
      </c>
      <c r="W9" s="253">
        <v>99.253502807888211</v>
      </c>
    </row>
    <row r="10" spans="1:23">
      <c r="A10" s="243" t="s">
        <v>1217</v>
      </c>
      <c r="B10" s="244">
        <v>368000</v>
      </c>
      <c r="C10" s="245">
        <v>761</v>
      </c>
      <c r="D10" s="246">
        <v>0.5278716216216216</v>
      </c>
      <c r="E10" s="247">
        <v>11.636025133814289</v>
      </c>
      <c r="F10" s="248">
        <v>9.0716039999999998E-2</v>
      </c>
      <c r="G10" s="249">
        <v>5.7799999999999997E-2</v>
      </c>
      <c r="H10" s="249">
        <v>1.1999999999999999E-3</v>
      </c>
      <c r="I10" s="250">
        <v>0.68410000000000004</v>
      </c>
      <c r="J10" s="251">
        <v>1.9E-2</v>
      </c>
      <c r="K10" s="249">
        <v>8.5940000000000003E-2</v>
      </c>
      <c r="L10" s="249">
        <v>6.7000000000000002E-4</v>
      </c>
      <c r="M10" s="252">
        <v>0.28070195852675678</v>
      </c>
      <c r="N10" s="253">
        <v>522.1890215237994</v>
      </c>
      <c r="O10" s="254">
        <v>45.545249325041453</v>
      </c>
      <c r="P10" s="254">
        <v>46.942389402481325</v>
      </c>
      <c r="Q10" s="245">
        <v>531.4808790762155</v>
      </c>
      <c r="R10" s="245">
        <v>3.9760628192127569</v>
      </c>
      <c r="S10" s="245">
        <v>10.031228810256721</v>
      </c>
      <c r="T10" s="245">
        <v>529.2494252727538</v>
      </c>
      <c r="U10" s="245">
        <v>11.391403140358079</v>
      </c>
      <c r="V10" s="245">
        <v>13.738980079728549</v>
      </c>
      <c r="W10" s="253">
        <v>100.4216261174609</v>
      </c>
    </row>
    <row r="11" spans="1:23">
      <c r="A11" s="243"/>
      <c r="B11" s="244"/>
      <c r="C11" s="245"/>
      <c r="D11" s="246"/>
      <c r="E11" s="247"/>
      <c r="F11" s="248"/>
      <c r="G11" s="249"/>
      <c r="H11" s="249"/>
      <c r="I11" s="250"/>
      <c r="J11" s="251"/>
      <c r="K11" s="249"/>
      <c r="L11" s="249"/>
      <c r="M11" s="249"/>
      <c r="N11" s="253"/>
      <c r="O11" s="254"/>
      <c r="P11" s="254"/>
      <c r="Q11" s="245"/>
      <c r="R11" s="245"/>
      <c r="S11" s="245"/>
      <c r="T11" s="245"/>
      <c r="U11" s="245"/>
      <c r="V11" s="245"/>
      <c r="W11" s="253"/>
    </row>
    <row r="12" spans="1:23">
      <c r="A12" s="243" t="s">
        <v>1111</v>
      </c>
      <c r="B12" s="244">
        <v>140600</v>
      </c>
      <c r="C12" s="245">
        <v>460.6</v>
      </c>
      <c r="D12" s="246">
        <v>8.9126559714795009E-2</v>
      </c>
      <c r="E12" s="247">
        <v>18.825301204819276</v>
      </c>
      <c r="F12" s="248">
        <v>0.15947639999999999</v>
      </c>
      <c r="G12" s="249">
        <v>5.321E-2</v>
      </c>
      <c r="H12" s="249">
        <v>1.2999999999999999E-3</v>
      </c>
      <c r="I12" s="250">
        <v>0.38750000000000001</v>
      </c>
      <c r="J12" s="251">
        <v>1.2E-2</v>
      </c>
      <c r="K12" s="249">
        <v>5.3120000000000001E-2</v>
      </c>
      <c r="L12" s="249">
        <v>4.4999999999999999E-4</v>
      </c>
      <c r="M12" s="252">
        <v>0.27355515813253012</v>
      </c>
      <c r="N12" s="253">
        <v>337.76205204506755</v>
      </c>
      <c r="O12" s="254">
        <v>55.345573387233323</v>
      </c>
      <c r="P12" s="254">
        <v>56.576673764306143</v>
      </c>
      <c r="Q12" s="245">
        <v>333.64826283860191</v>
      </c>
      <c r="R12" s="245">
        <v>2.7539755978039011</v>
      </c>
      <c r="S12" s="245">
        <v>6.485424341453836</v>
      </c>
      <c r="T12" s="245">
        <v>332.54157144585724</v>
      </c>
      <c r="U12" s="245">
        <v>8.743933934018969</v>
      </c>
      <c r="V12" s="245">
        <v>10.22110077257571</v>
      </c>
      <c r="W12" s="253">
        <v>100.33279790792258</v>
      </c>
    </row>
    <row r="13" spans="1:23">
      <c r="A13" s="243" t="s">
        <v>1112</v>
      </c>
      <c r="B13" s="244">
        <v>143900</v>
      </c>
      <c r="C13" s="245">
        <v>468</v>
      </c>
      <c r="D13" s="246">
        <v>0.10905125408942203</v>
      </c>
      <c r="E13" s="247">
        <v>18.775816748028539</v>
      </c>
      <c r="F13" s="248">
        <v>0.14453779999999999</v>
      </c>
      <c r="G13" s="249">
        <v>5.2060000000000002E-2</v>
      </c>
      <c r="H13" s="249">
        <v>1.2999999999999999E-3</v>
      </c>
      <c r="I13" s="250">
        <v>0.3836</v>
      </c>
      <c r="J13" s="251">
        <v>1.2E-2</v>
      </c>
      <c r="K13" s="249">
        <v>5.3260000000000002E-2</v>
      </c>
      <c r="L13" s="249">
        <v>4.0999999999999999E-4</v>
      </c>
      <c r="M13" s="252">
        <v>0.2460821129052447</v>
      </c>
      <c r="N13" s="253">
        <v>288.04614824659308</v>
      </c>
      <c r="O13" s="254">
        <v>57.072333181493192</v>
      </c>
      <c r="P13" s="254">
        <v>58.288127711738341</v>
      </c>
      <c r="Q13" s="245">
        <v>334.50518133082522</v>
      </c>
      <c r="R13" s="245">
        <v>2.5088919404322496</v>
      </c>
      <c r="S13" s="245">
        <v>6.3988061247122801</v>
      </c>
      <c r="T13" s="245">
        <v>329.68350315365444</v>
      </c>
      <c r="U13" s="245">
        <v>8.7684746404075895</v>
      </c>
      <c r="V13" s="245">
        <v>10.222235002297793</v>
      </c>
      <c r="W13" s="253">
        <v>101.46251727218623</v>
      </c>
    </row>
    <row r="14" spans="1:23">
      <c r="A14" s="243" t="s">
        <v>1113</v>
      </c>
      <c r="B14" s="244">
        <v>127300</v>
      </c>
      <c r="C14" s="245">
        <v>409.9</v>
      </c>
      <c r="D14" s="246">
        <v>9.8755678451510967E-2</v>
      </c>
      <c r="E14" s="247">
        <v>18.674136321195146</v>
      </c>
      <c r="F14" s="248">
        <v>0.16389999999999999</v>
      </c>
      <c r="G14" s="249">
        <v>5.2999999999999999E-2</v>
      </c>
      <c r="H14" s="249">
        <v>1.2999999999999999E-3</v>
      </c>
      <c r="I14" s="250">
        <v>0.39069999999999999</v>
      </c>
      <c r="J14" s="251">
        <v>1.2E-2</v>
      </c>
      <c r="K14" s="249">
        <v>5.355E-2</v>
      </c>
      <c r="L14" s="249">
        <v>4.6999999999999999E-4</v>
      </c>
      <c r="M14" s="252">
        <v>0.28575941487706191</v>
      </c>
      <c r="N14" s="253">
        <v>328.79678831034431</v>
      </c>
      <c r="O14" s="254">
        <v>55.653468934049734</v>
      </c>
      <c r="P14" s="254">
        <v>56.881771224092567</v>
      </c>
      <c r="Q14" s="245">
        <v>336.27986450075383</v>
      </c>
      <c r="R14" s="245">
        <v>2.8751735086548251</v>
      </c>
      <c r="S14" s="245">
        <v>6.578297902215354</v>
      </c>
      <c r="T14" s="245">
        <v>334.88065949375857</v>
      </c>
      <c r="U14" s="245">
        <v>8.7239003310763792</v>
      </c>
      <c r="V14" s="245">
        <v>10.220325970042722</v>
      </c>
      <c r="W14" s="253">
        <v>100.41782198145168</v>
      </c>
    </row>
    <row r="15" spans="1:23">
      <c r="A15" s="243" t="s">
        <v>1114</v>
      </c>
      <c r="B15" s="244">
        <v>119900</v>
      </c>
      <c r="C15" s="245">
        <v>389.5</v>
      </c>
      <c r="D15" s="246">
        <v>9.6116878123798544E-2</v>
      </c>
      <c r="E15" s="247">
        <v>18.608113137327873</v>
      </c>
      <c r="F15" s="248">
        <v>0.1523552</v>
      </c>
      <c r="G15" s="249">
        <v>5.2839999999999998E-2</v>
      </c>
      <c r="H15" s="249">
        <v>1.2999999999999999E-3</v>
      </c>
      <c r="I15" s="250">
        <v>0.39290000000000003</v>
      </c>
      <c r="J15" s="251">
        <v>1.2E-2</v>
      </c>
      <c r="K15" s="249">
        <v>5.3740000000000003E-2</v>
      </c>
      <c r="L15" s="249">
        <v>4.4000000000000002E-4</v>
      </c>
      <c r="M15" s="252">
        <v>0.26807468056072448</v>
      </c>
      <c r="N15" s="253">
        <v>321.93257955133083</v>
      </c>
      <c r="O15" s="254">
        <v>55.890240512782263</v>
      </c>
      <c r="P15" s="254">
        <v>57.116411823711871</v>
      </c>
      <c r="Q15" s="245">
        <v>337.44232310675449</v>
      </c>
      <c r="R15" s="245">
        <v>2.6912048667174986</v>
      </c>
      <c r="S15" s="245">
        <v>6.5181991462966948</v>
      </c>
      <c r="T15" s="245">
        <v>336.48566249870407</v>
      </c>
      <c r="U15" s="245">
        <v>8.7101803966289708</v>
      </c>
      <c r="V15" s="245">
        <v>10.219873731183441</v>
      </c>
      <c r="W15" s="253">
        <v>100.28430947130001</v>
      </c>
    </row>
    <row r="16" spans="1:23">
      <c r="A16" s="243" t="s">
        <v>1115</v>
      </c>
      <c r="B16" s="244">
        <v>117600</v>
      </c>
      <c r="C16" s="245">
        <v>386.8</v>
      </c>
      <c r="D16" s="246">
        <v>9.5011876484560567E-2</v>
      </c>
      <c r="E16" s="247">
        <v>18.628912071535023</v>
      </c>
      <c r="F16" s="248">
        <v>0.1700478</v>
      </c>
      <c r="G16" s="249">
        <v>5.2569999999999999E-2</v>
      </c>
      <c r="H16" s="249">
        <v>1.4E-3</v>
      </c>
      <c r="I16" s="250">
        <v>0.3856</v>
      </c>
      <c r="J16" s="251">
        <v>1.2E-2</v>
      </c>
      <c r="K16" s="249">
        <v>5.3679999999999999E-2</v>
      </c>
      <c r="L16" s="249">
        <v>4.8999999999999998E-4</v>
      </c>
      <c r="M16" s="252">
        <v>0.29331843020367609</v>
      </c>
      <c r="N16" s="253">
        <v>310.28275794581833</v>
      </c>
      <c r="O16" s="254">
        <v>60.62446299358416</v>
      </c>
      <c r="P16" s="254">
        <v>61.761380092339664</v>
      </c>
      <c r="Q16" s="245">
        <v>337.07525356102485</v>
      </c>
      <c r="R16" s="245">
        <v>2.9971231407683376</v>
      </c>
      <c r="S16" s="245">
        <v>6.6446181952234156</v>
      </c>
      <c r="T16" s="245">
        <v>331.15018411538165</v>
      </c>
      <c r="U16" s="245">
        <v>8.7558724797442551</v>
      </c>
      <c r="V16" s="245">
        <v>10.221627094199619</v>
      </c>
      <c r="W16" s="253">
        <v>101.78923936324273</v>
      </c>
    </row>
    <row r="17" spans="1:23">
      <c r="A17" s="243" t="s">
        <v>1116</v>
      </c>
      <c r="B17" s="244">
        <v>124100</v>
      </c>
      <c r="C17" s="245">
        <v>403.2</v>
      </c>
      <c r="D17" s="246">
        <v>9.7646714188067571E-2</v>
      </c>
      <c r="E17" s="247">
        <v>18.667164457718872</v>
      </c>
      <c r="F17" s="248">
        <v>0.1637776</v>
      </c>
      <c r="G17" s="249">
        <v>5.3560000000000003E-2</v>
      </c>
      <c r="H17" s="249">
        <v>1.2999999999999999E-3</v>
      </c>
      <c r="I17" s="250">
        <v>0.3952</v>
      </c>
      <c r="J17" s="251">
        <v>1.2E-2</v>
      </c>
      <c r="K17" s="249">
        <v>5.357E-2</v>
      </c>
      <c r="L17" s="249">
        <v>4.6999999999999999E-4</v>
      </c>
      <c r="M17" s="252">
        <v>0.28894281625287782</v>
      </c>
      <c r="N17" s="253">
        <v>352.59446348244455</v>
      </c>
      <c r="O17" s="254">
        <v>54.839521327954344</v>
      </c>
      <c r="P17" s="254">
        <v>56.075288049260351</v>
      </c>
      <c r="Q17" s="245">
        <v>336.40223843640581</v>
      </c>
      <c r="R17" s="245">
        <v>2.8751189411868268</v>
      </c>
      <c r="S17" s="245">
        <v>6.5801599213783106</v>
      </c>
      <c r="T17" s="245">
        <v>338.16091198921475</v>
      </c>
      <c r="U17" s="245">
        <v>8.6958828944846687</v>
      </c>
      <c r="V17" s="245">
        <v>10.219470262328002</v>
      </c>
      <c r="W17" s="253">
        <v>99.479929971070973</v>
      </c>
    </row>
    <row r="18" spans="1:23">
      <c r="A18" s="243" t="s">
        <v>1117</v>
      </c>
      <c r="B18" s="244">
        <v>126300</v>
      </c>
      <c r="C18" s="245">
        <v>410.5</v>
      </c>
      <c r="D18" s="246">
        <v>9.785693316371466E-2</v>
      </c>
      <c r="E18" s="247">
        <v>18.653236336504385</v>
      </c>
      <c r="F18" s="248">
        <v>0.15657450000000001</v>
      </c>
      <c r="G18" s="249">
        <v>5.253E-2</v>
      </c>
      <c r="H18" s="249">
        <v>1.2999999999999999E-3</v>
      </c>
      <c r="I18" s="250">
        <v>0.39140000000000003</v>
      </c>
      <c r="J18" s="251">
        <v>1.2E-2</v>
      </c>
      <c r="K18" s="249">
        <v>5.3609999999999998E-2</v>
      </c>
      <c r="L18" s="249">
        <v>4.4999999999999999E-4</v>
      </c>
      <c r="M18" s="252">
        <v>0.27378287632904308</v>
      </c>
      <c r="N18" s="253">
        <v>308.54970293357587</v>
      </c>
      <c r="O18" s="254">
        <v>56.354451953630438</v>
      </c>
      <c r="P18" s="254">
        <v>57.576496773487655</v>
      </c>
      <c r="Q18" s="245">
        <v>336.64697933876414</v>
      </c>
      <c r="R18" s="245">
        <v>2.7526950860705597</v>
      </c>
      <c r="S18" s="245">
        <v>6.5314453938126462</v>
      </c>
      <c r="T18" s="245">
        <v>335.39161751272161</v>
      </c>
      <c r="U18" s="245">
        <v>8.7195302113493085</v>
      </c>
      <c r="V18" s="245">
        <v>10.220175005221279</v>
      </c>
      <c r="W18" s="253">
        <v>100.37429731707439</v>
      </c>
    </row>
    <row r="19" spans="1:23">
      <c r="A19" s="243" t="s">
        <v>1118</v>
      </c>
      <c r="B19" s="244">
        <v>133500</v>
      </c>
      <c r="C19" s="245">
        <v>439</v>
      </c>
      <c r="D19" s="246">
        <v>9.8609604575485649E-2</v>
      </c>
      <c r="E19" s="247">
        <v>18.601190476190474</v>
      </c>
      <c r="F19" s="248">
        <v>0.16608210000000001</v>
      </c>
      <c r="G19" s="249">
        <v>5.2749999999999998E-2</v>
      </c>
      <c r="H19" s="249">
        <v>1.2999999999999999E-3</v>
      </c>
      <c r="I19" s="250">
        <v>0.39200000000000002</v>
      </c>
      <c r="J19" s="251">
        <v>1.2E-2</v>
      </c>
      <c r="K19" s="249">
        <v>5.3760000000000002E-2</v>
      </c>
      <c r="L19" s="249">
        <v>4.8000000000000001E-4</v>
      </c>
      <c r="M19" s="252">
        <v>0.29166666666666669</v>
      </c>
      <c r="N19" s="253">
        <v>318.05861943363436</v>
      </c>
      <c r="O19" s="254">
        <v>56.024264148193645</v>
      </c>
      <c r="P19" s="254">
        <v>57.249237131878346</v>
      </c>
      <c r="Q19" s="245">
        <v>337.56467497735656</v>
      </c>
      <c r="R19" s="245">
        <v>2.9357484448692617</v>
      </c>
      <c r="S19" s="245">
        <v>6.6246994323271906</v>
      </c>
      <c r="T19" s="245">
        <v>335.82937697337445</v>
      </c>
      <c r="U19" s="245">
        <v>8.7157878777392739</v>
      </c>
      <c r="V19" s="245">
        <v>10.220050865898884</v>
      </c>
      <c r="W19" s="253">
        <v>100.51672013318826</v>
      </c>
    </row>
  </sheetData>
  <mergeCells count="3">
    <mergeCell ref="E1:H1"/>
    <mergeCell ref="I1:M1"/>
    <mergeCell ref="N1:V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11"/>
  <sheetViews>
    <sheetView workbookViewId="0">
      <selection activeCell="A2" sqref="A2"/>
    </sheetView>
  </sheetViews>
  <sheetFormatPr defaultRowHeight="14.5"/>
  <cols>
    <col min="1" max="1" width="14.1796875" customWidth="1"/>
    <col min="2" max="2" width="34.26953125" bestFit="1" customWidth="1"/>
    <col min="6" max="6" width="3.54296875" customWidth="1"/>
  </cols>
  <sheetData>
    <row r="1" spans="1:9" ht="16" thickBot="1">
      <c r="A1" s="378" t="s">
        <v>1259</v>
      </c>
      <c r="B1" s="378"/>
      <c r="C1" s="378"/>
      <c r="D1" s="378"/>
      <c r="E1" s="378"/>
      <c r="F1" s="378"/>
      <c r="G1" s="378"/>
      <c r="H1" s="378"/>
      <c r="I1" s="378"/>
    </row>
    <row r="2" spans="1:9" ht="15" thickTop="1">
      <c r="A2" s="221"/>
      <c r="B2" s="222"/>
      <c r="C2" s="379" t="s">
        <v>1249</v>
      </c>
      <c r="D2" s="379"/>
      <c r="E2" s="379"/>
      <c r="F2" s="223"/>
      <c r="G2" s="379">
        <v>91500</v>
      </c>
      <c r="H2" s="379"/>
      <c r="I2" s="379"/>
    </row>
    <row r="3" spans="1:9">
      <c r="A3" s="221" t="s">
        <v>1242</v>
      </c>
      <c r="B3" s="222" t="s">
        <v>1243</v>
      </c>
      <c r="C3" s="223" t="s">
        <v>1244</v>
      </c>
      <c r="D3" s="223" t="s">
        <v>1245</v>
      </c>
      <c r="E3" s="223" t="s">
        <v>1246</v>
      </c>
      <c r="F3" s="223"/>
      <c r="G3" s="223" t="s">
        <v>1244</v>
      </c>
      <c r="H3" s="223" t="s">
        <v>1245</v>
      </c>
      <c r="I3" s="223" t="s">
        <v>1246</v>
      </c>
    </row>
    <row r="4" spans="1:9">
      <c r="A4" s="224" t="s">
        <v>1250</v>
      </c>
      <c r="B4" s="225" t="s">
        <v>1255</v>
      </c>
      <c r="C4" s="226">
        <v>415.4</v>
      </c>
      <c r="D4" s="226">
        <v>1.2</v>
      </c>
      <c r="E4" s="226">
        <v>5</v>
      </c>
      <c r="F4" s="226"/>
      <c r="G4" s="235" t="s">
        <v>1256</v>
      </c>
      <c r="H4" s="235" t="s">
        <v>1256</v>
      </c>
      <c r="I4" s="235" t="s">
        <v>1256</v>
      </c>
    </row>
    <row r="5" spans="1:9">
      <c r="A5" s="227" t="s">
        <v>1251</v>
      </c>
      <c r="B5" s="228" t="s">
        <v>1252</v>
      </c>
      <c r="C5" s="229">
        <v>416.3</v>
      </c>
      <c r="D5" s="229">
        <v>2.4</v>
      </c>
      <c r="E5" s="229">
        <v>1.7</v>
      </c>
      <c r="F5" s="229"/>
      <c r="G5" s="234" t="s">
        <v>1256</v>
      </c>
      <c r="H5" s="234" t="s">
        <v>1256</v>
      </c>
      <c r="I5" s="234" t="s">
        <v>1256</v>
      </c>
    </row>
    <row r="6" spans="1:9">
      <c r="A6" s="230" t="s">
        <v>1253</v>
      </c>
      <c r="B6" s="231" t="s">
        <v>1254</v>
      </c>
      <c r="C6" s="232">
        <v>415.3</v>
      </c>
      <c r="D6" s="232">
        <v>1.9</v>
      </c>
      <c r="E6" s="232">
        <v>0.9</v>
      </c>
      <c r="F6" s="232"/>
      <c r="G6" s="232">
        <v>1085.9000000000001</v>
      </c>
      <c r="H6" s="232">
        <v>3</v>
      </c>
      <c r="I6" s="232">
        <v>0.52</v>
      </c>
    </row>
    <row r="7" spans="1:9">
      <c r="A7" s="221"/>
      <c r="B7" s="222"/>
      <c r="C7" s="233"/>
      <c r="D7" s="233"/>
      <c r="E7" s="233"/>
      <c r="F7" s="233"/>
      <c r="G7" s="233"/>
      <c r="H7" s="233"/>
      <c r="I7" s="233"/>
    </row>
    <row r="8" spans="1:9">
      <c r="A8" s="221" t="s">
        <v>1247</v>
      </c>
      <c r="B8" s="222"/>
      <c r="C8" s="233"/>
      <c r="D8" s="233"/>
      <c r="E8" s="233"/>
      <c r="F8" s="233"/>
      <c r="G8" s="233"/>
      <c r="H8" s="233"/>
      <c r="I8" s="233"/>
    </row>
    <row r="9" spans="1:9" ht="16">
      <c r="A9" s="221" t="s">
        <v>1257</v>
      </c>
      <c r="B9" s="222"/>
      <c r="C9" s="233"/>
      <c r="D9" s="233"/>
      <c r="E9" s="233"/>
      <c r="F9" s="233"/>
      <c r="G9" s="233"/>
      <c r="H9" s="233"/>
      <c r="I9" s="233"/>
    </row>
    <row r="10" spans="1:9" ht="16">
      <c r="A10" s="221" t="s">
        <v>1258</v>
      </c>
      <c r="B10" s="222"/>
      <c r="C10" s="233"/>
      <c r="D10" s="233"/>
      <c r="E10" s="233"/>
      <c r="F10" s="233"/>
      <c r="G10" s="233"/>
      <c r="H10" s="233"/>
      <c r="I10" s="233"/>
    </row>
    <row r="11" spans="1:9" ht="16">
      <c r="A11" s="221" t="s">
        <v>1248</v>
      </c>
      <c r="B11" s="222"/>
      <c r="C11" s="233"/>
      <c r="D11" s="233"/>
      <c r="E11" s="233"/>
      <c r="F11" s="233"/>
      <c r="G11" s="233"/>
      <c r="H11" s="233"/>
      <c r="I11" s="233"/>
    </row>
  </sheetData>
  <mergeCells count="3">
    <mergeCell ref="A1:I1"/>
    <mergeCell ref="C2:E2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 Age Summary &amp; GPS</vt:lpstr>
      <vt:lpstr>BH-15</vt:lpstr>
      <vt:lpstr>GV-14</vt:lpstr>
      <vt:lpstr>PS-15</vt:lpstr>
      <vt:lpstr>LGT</vt:lpstr>
      <vt:lpstr>HB-15</vt:lpstr>
      <vt:lpstr>LK-17</vt:lpstr>
      <vt:lpstr>QSS1</vt:lpstr>
      <vt:lpstr>HAF</vt:lpstr>
      <vt:lpstr>LEP</vt:lpstr>
      <vt:lpstr>LMO</vt:lpstr>
      <vt:lpstr>MAF</vt:lpstr>
      <vt:lpstr>MAP</vt:lpstr>
      <vt:lpstr>PHU</vt:lpstr>
      <vt:lpstr>SUB</vt:lpstr>
      <vt:lpstr> Q6 </vt:lpstr>
      <vt:lpstr>UMC</vt:lpstr>
      <vt:lpstr>Standards @CAF - 1</vt:lpstr>
      <vt:lpstr>Standards @CAF - 2</vt:lpstr>
      <vt:lpstr>Standards @CAF - </vt:lpstr>
      <vt:lpstr>Standards @TRAIL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Miengah</dc:creator>
  <cp:lastModifiedBy>Emese Bordy</cp:lastModifiedBy>
  <dcterms:created xsi:type="dcterms:W3CDTF">2019-05-22T15:21:39Z</dcterms:created>
  <dcterms:modified xsi:type="dcterms:W3CDTF">2020-01-27T08:46:21Z</dcterms:modified>
</cp:coreProperties>
</file>